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C3Z2j1UdP3qws8lQnuTYqoEUt7A=="/>
    </ext>
  </extLst>
</workbook>
</file>

<file path=xl/sharedStrings.xml><?xml version="1.0" encoding="utf-8"?>
<sst xmlns="http://schemas.openxmlformats.org/spreadsheetml/2006/main" count="2131" uniqueCount="880">
  <si>
    <t>original_text</t>
  </si>
  <si>
    <t>cleaned_text</t>
  </si>
  <si>
    <t>lang</t>
  </si>
  <si>
    <t>translation</t>
  </si>
  <si>
    <t>Incendies en Gironde : zoo, hippodrome... les animaux aussi sont évacués https://t.co/O4EFooaxfZ</t>
  </si>
  <si>
    <t xml:space="preserve">Incendies en Gironde : zoo, hippodrome... les animaux aussi sont évacués </t>
  </si>
  <si>
    <t>fr</t>
  </si>
  <si>
    <t>RT @RicheMarketing: 🤑Découvrez comment trouver une idée de formation rentable et la créer en 30 jours ! Formation gratuite !
Cliquez sur le…</t>
  </si>
  <si>
    <t>🤑Découvrez comment trouver une idée de formation rentable et la créer en 30 jours ! Formation gratuite !
Cliquez sur le…</t>
  </si>
  <si>
    <t>🤑Découvrez comment trouver une idée de formation rentable et la créer en 30 jours ! Formation gratuite !
Cliquez sur le lien pour savoir comment gagner de l'argent !
https://t.co/klhiqs6jvM
#citation #argent #investissement
Crédit compte Instagram : millionnaire_secrets https://t.co/lwzqmIM6Mv</t>
  </si>
  <si>
    <t xml:space="preserve">🤑Découvrez comment trouver une idée de formation rentable et la créer en 30 jours ! Formation gratuite !
Cliquez sur le lien pour savoir comment gagner de l'argent !
Crédit compte Instagram : millionnaire_secrets </t>
  </si>
  <si>
    <t>@wembi_steve C’est à cet instant que le terroriste #Willy_Ngoma, porte-parole du tentacule de l’armée Rwandaise en mission d’infiltration à Bunagana, a pris possession du corps de KABUNDI WA KABUNDI pour démobiliser nos troupes au profit du M23/RDF.
🛑Copie pour infos à l’ANR et au CNS.</t>
  </si>
  <si>
    <t>C’est à cet instant que le terroriste , porte-parole du tentacule de l’armée Rwandaise en mission d’infiltration à Bunagana, a pris possession du corps de KABUNDI WA KABUNDI pour démobiliser nos troupes au profit du M23/RDF.
🛑Copie pour infos à l’ANR et au CNS.</t>
  </si>
  <si>
    <t>Analyse d'une ressortie du Sporting 🇵🇹  R. Amorim⚽️
- Création du jeu à partir du GB 1-4+2
- 2 largeur (LAT puis PISTON) pour étirer le bloc adverse 
- Création d'espace à l'INT + RDF positif
- Création de triangle / Losange avec pointe haute qui décroche
❤️&amp;amp; retour apprécies https://t.co/FCJmLAOZdb</t>
  </si>
  <si>
    <t xml:space="preserve">Analyse d'une ressortie du Sporting 🇵🇹  R. Amorim⚽️
- Création du jeu à partir du GB 1-4+2
- 2 largeur (LAT puis PISTON) pour étirer le bloc adverse 
- Création d'espace à l'INT + RDF positif
- Création de triangle / Losange avec pointe haute qui décroche
❤️&amp;amp; retour apprécies </t>
  </si>
  <si>
    <t>@AgagBoudjahlat La racaille depuis 3 decennies, et les migrants armés sont une composante #essentielle de la #RDF 🇫🇷 (Republique Democratique de France) - pour concasser mentalement la population du pays.
00:50 ce sont des actes de terrorisme sur la population française
https://t.co/wXyN179iMh</t>
  </si>
  <si>
    <t xml:space="preserve">La racaille depuis 3 decennies, et les migrants armés sont une composante  de la  🇫🇷 (Republique Democratique de France) - pour concasser mentalement la population du pays.
00:50 ce sont des actes de terrorisme sur la population française
</t>
  </si>
  <si>
    <t>@freyntje @TheoEnglebert_ @TheoEnglebert @RWALINDAP Ce pauvre @TheoEnglebert_ serait capable de nier que ces soldats capturés appartiennent à RDF 😂
Il serait même capable de nier que les bottes avec mention RDF trouvés sur le champ de bataille appartiennent à RDF 😂😂
Pauvre @TheoEnglebert_ 😂😂 https://t.co/KhufBgP31K</t>
  </si>
  <si>
    <t xml:space="preserve">   Ce pauvre  serait capable de nier que ces soldats capturés appartiennent à RDF 😂
Il serait même capable de nier que les bottes avec mention RDF trouvés sur le champ de bataille appartiennent à RDF 😂😂
Pauvre  😂😂 </t>
  </si>
  <si>
    <t>RT @EyeonMali: Mali : la présence de la Minusma de nouveau en question https://t.co/C3MZLQIa39 #EyeonMali #Mali #DW</t>
  </si>
  <si>
    <t xml:space="preserve">Mali : la présence de la Minusma de nouveau en question    </t>
  </si>
  <si>
    <t>RT @RWALINDAP: Quand des éléments militaires de la #RDF @RwandaMoD creusent des tranchées de défense en terre RDC, ils ne savent pas qu'ils…</t>
  </si>
  <si>
    <t>Quand des éléments militaires de la   creusent des tranchées de défense en terre RDC, ils ne savent pas qu'ils…</t>
  </si>
  <si>
    <t>@GenBitero Utekerezako iyo mu Rwanda idahari c kwaruko ntamuco wo kubirata rdf igira</t>
  </si>
  <si>
    <t>Utekerezako iyo mu Rwanda idahari c kwaruko ntamuco wo kubirata rdf igira</t>
  </si>
  <si>
    <t>kiny</t>
  </si>
  <si>
    <t>RT @bouche_bee: @Poulin2012 C'est pour proteger
la Republique Antifasciste
de la #RDF 🇫🇷
😊
Berlin
"1961-1986
 25 ans du mur de protection…</t>
  </si>
  <si>
    <t xml:space="preserve"> C'est pour proteger
la Republique Antifasciste
de la  🇫🇷
😊
Berlin
"1961-1986
 25 ans du mur de protection…</t>
  </si>
  <si>
    <t>Mali : la présence de la Minusma de nouveau en question https://t.co/C3MZLQIa39 #EyeonMali #Mali #DW</t>
  </si>
  <si>
    <t>@Didouneta @goma24news @AllyKabengera @StanysBujakera @albcontact @gateteviews @LwarhibaM @kazadi_peter @BavickM @CybelleKamba @BenitaNtumba @PatrickMuyaya @fatshi13 @kongolaise @EgidieBibio @sethkikuni @moise_katumbi @cibalanky @AngelKazadi Les toutes premieres armes que les FARDC post mombutu ont eu venaient de RDF...meme presque tout les generaux en office aujourd'hui sont les produits de la formation RDF/UPDF. mais ils sont mauvais disciples... tres concentrés plus aux interets personels que  nationaux</t>
  </si>
  <si>
    <t xml:space="preserve">                  Les toutes premieres armes que les FARDC post mombutu ont eu venaient de RDF...meme presque tout les generaux en office aujourd'hui sont les produits de la formation RDF/UPDF. mais ils sont mauvais disciples... tres concentrés plus aux interets personels que  nationaux</t>
  </si>
  <si>
    <t>RT @EtudesRwanda: Suivez cette Vidéo svp !  Ce Rwandais parle des exactions des Tutsi en RDC et des agressions rwandaises RDF en RDC https:…</t>
  </si>
  <si>
    <t xml:space="preserve">Suivez cette Vidéo svp !  Ce Rwandais parle des exactions des Tutsi en RDC et des agressions rwandaises RDF en RDC </t>
  </si>
  <si>
    <t>Suivez cette Vidéo svp !  Ce Rwandais parle des exactions des Tutsi en RDC et des agressions rwandaises RDF en RDC https://t.co/KAUX7r5PMB https://t.co/v24qRCvEb0 https://t.co/GzGCk97YCX</t>
  </si>
  <si>
    <t xml:space="preserve">Suivez cette Vidéo svp !  Ce Rwandais parle des exactions des Tutsi en RDC et des agressions rwandaises RDF en RDC   </t>
  </si>
  <si>
    <t>Suivez cette Vidéo svp !  Ce Rwandais parle des exactions des Tutsi en RDC et des agressions rwandaises RDF en RDC https://t.co/KAUX7r5PMB https://t.co/oGXJrDyGy7 https://t.co/th1nbdPHJH</t>
  </si>
  <si>
    <t>Suivez cette Vidéo svp !  Ce Rwandais parle des exactions des Tutsi en RDC et des agressions rwandaises RDF en RDC https://t.co/KAUX7r5PMB</t>
  </si>
  <si>
    <t>Suivez cette Vidéo svp !  Ce Rwandais parle des exactions des Tutsi en RDC et des agressions rwandaises RDF en RDC https://t.co/mpFoHmiFGI</t>
  </si>
  <si>
    <t>RT @valeryzihalirw1: @goma24news @AllyKabengera @StanysBujakera @albcontact @gateteviews @LwarhibaM @kazadi_peter @BavickM @CybelleKamba @B…</t>
  </si>
  <si>
    <t xml:space="preserve">         …</t>
  </si>
  <si>
    <t>RT @bouche_bee: Les medias du Regime de la #RDF 🇫🇷 
apres un acte terroriste d'unepersonne
sur la jeunesse française :
bougies et bouquets</t>
  </si>
  <si>
    <t>Les medias du Regime de la  🇫🇷 
apres un acte terroriste d'unepersonne
sur la jeunesse française :
bougies et bouquets</t>
  </si>
  <si>
    <t>@0xdarcy WOWWOWOWOOWOW @KatoonNFT @adambrown26 @AlexExistsWorld @bpc441 @HitoriNov27 @rdf_rodolfo @Lalit0787 @bobbypenny1 @anasfilali2022 @Cryptosissy @AmanAmi17852100 @loNjoXObs6SM8J7 @Ha_ru_vpa</t>
  </si>
  <si>
    <t xml:space="preserve">WOWWOWOWOOWOW             </t>
  </si>
  <si>
    <t>@GrandsLacsNews @MONUSCO Baende wali wapige na kushambulisa rdf uko bunagana pia uko milima ya sud kivu ndio tuongeye.baende tuu</t>
  </si>
  <si>
    <t xml:space="preserve"> Baende wali wapige na kushambulisa rdf uko bunagana pia uko milima ya sud kivu ndio tuongeye.baende tuu</t>
  </si>
  <si>
    <t>@RWALINDAP @RwandaMoD @rpfinkotanyi Vous faites vraiment honte!!! Vous ramassez des images à gauche à droite pour ternir l'image de RDF et du Rwanda en général mais cela prouve votre niveau de moral qui est à bas suite à l'echec militaire et politique. La même force va continuer à vous vaincre coe d'hab.</t>
  </si>
  <si>
    <t xml:space="preserve">  Vous faites vraiment honte!!! Vous ramassez des images à gauche à droite pour ternir l'image de RDF et du Rwanda en général mais cela prouve votre niveau de moral qui est à bas suite à l'echec militaire et politique. La même force va continuer à vous vaincre coe d'hab.</t>
  </si>
  <si>
    <t>RT @muikulu1: @Intare_y_Intore @KanyanaVanessa D'après toi, pourquoi le Sultani Makenga (Rwandais) meurt en RDC? Pourquoi Kagame réclamait…</t>
  </si>
  <si>
    <t xml:space="preserve">  D'après toi, pourquoi le Sultani Makenga (Rwandais) meurt en RDC? Pourquoi Kagame réclamait…</t>
  </si>
  <si>
    <t>@Intare_y_Intore @KanyanaVanessa D'après toi, pourquoi le Sultani Makenga (Rwandais) meurt en RDC? Pourquoi Kagame réclamait les deux militaires RDF capturé à Rumangabo loin de la frontière du Rwanda ? Actives toute ta connaissance en UBWENGE !!!!</t>
  </si>
  <si>
    <t xml:space="preserve"> D'après toi, pourquoi le Sultani Makenga (Rwandais) meurt en RDC? Pourquoi Kagame réclamait les deux militaires RDF capturé à Rumangabo loin de la frontière du Rwanda ? Actives toute ta connaissance en UBWENGE !!!!</t>
  </si>
  <si>
    <t>@revoltes_2 ⬆️ #HopitauxEffondrement.
Jusqu aux 2010s le #RegimeUmpPs jouait avec notre #fric.
Depuis que le Regime a basculé en #RDF 🇫🇷, ils jouent avec nos #vies.
(sans s'embarrasser d'uniformes) https://t.co/1TAIOeaRgN</t>
  </si>
  <si>
    <t xml:space="preserve">⬆️ .
Jusqu aux 2010s le  jouait avec notre .
Depuis que le Regime a basculé en  🇫🇷, ils jouent avec nos .
(sans s'embarrasser d'uniformes) </t>
  </si>
  <si>
    <t>RT @BigombaG: Kagame akunda gutanga ruswa y'amapeti iyo yitegura intambara, iyo ashaka kohereza RDF mu kiraka agirango bazahembwe menshi cg…</t>
  </si>
  <si>
    <t>Kagame akunda gutanga ruswa y'amapeti iyo yitegura intambara, iyo ashaka kohereza RDF mu kiraka agirango bazahembwe menshi cg…</t>
  </si>
  <si>
    <t>RT @basibenjamin: @jhonnysmith11 @TheoEnglebert_ A quoi reconnais-tu RDF dans cette video? uniforme? instruments sophistiqués? Tu fais exac…</t>
  </si>
  <si>
    <t xml:space="preserve">  A quoi reconnais-tu RDF dans cette video? uniforme? instruments sophistiqués? Tu fais exac…</t>
  </si>
  <si>
    <t>@JPFBASE Ini juga
https://t.co/I8oL8XRUcf</t>
  </si>
  <si>
    <t xml:space="preserve">Ini juga
</t>
  </si>
  <si>
    <t>@franza__ @id_fm rdf apaan lagi bang wkwkwk</t>
  </si>
  <si>
    <t xml:space="preserve"> rdf apaan lagi bang wkwkwk</t>
  </si>
  <si>
    <t>Les medias du Regime de la #RDF 🇫🇷 
apres un acte terroriste d'unepersonne
sur la jeunesse française :
bougies et bouquets https://t.co/ElxkUYLXi9</t>
  </si>
  <si>
    <t xml:space="preserve">Les medias du Regime de la  🇫🇷 
apres un acte terroriste d'unepersonne
sur la jeunesse française :
bougies et bouquets </t>
  </si>
  <si>
    <t>RT @sergesindani01: 🔴#RDC Le gouvernement annonce avoir pris des dispositions pour renforcer la traque en profondeur des terroristes #ADF/M…</t>
  </si>
  <si>
    <t>🔴 Le gouvernement annonce avoir pris des dispositions pour renforcer la traque en profondeur des terroristes /M…</t>
  </si>
  <si>
    <t>La situation désastreuse c'est tout ce que vous avez dit ? même vous! Vous n'avez pas le courage de dénoncer ce que le #rwanda fait en RDC. Tueries, pillages, viols du gouvernement rwandais perpétré depuis plus de 20 ans avec le #RDF
Avez-vous peur du dictateur @PaulKagame ? https://t.co/32KaSpooKo</t>
  </si>
  <si>
    <t xml:space="preserve">La situation désastreuse c'est tout ce que vous avez dit ? même vous! Vous n'avez pas le courage de dénoncer ce que le  fait en RDC. Tueries, pillages, viols du gouvernement rwandais perpétré depuis plus de 20 ans avec le 
Avez-vous peur du dictateur  ? </t>
  </si>
  <si>
    <t>@raplume @virus_rdf x @SWIFTGUAD sur une prod @altarba</t>
  </si>
  <si>
    <t xml:space="preserve"> x  sur une prod </t>
  </si>
  <si>
    <t>RT @jetlee99810810: Kagame numunyabinyoma iteka nigute wahakana ko ntangabo za rdf zagiye gufashaM23 zirimuri kongo?
Ahubwo aribakurubacu w…</t>
  </si>
  <si>
    <t>Kagame numunyabinyoma iteka nigute wahakana ko ntangabo za rdf zagiye gufashaM23 zirimuri kongo?
Ahubwo aribakurubacu w…</t>
  </si>
  <si>
    <t>RT @jhonnysmith11: @TheoEnglebert_ Je croyais que tu allais réagir sur la prétendue préparation RDF contre la RDC tu passes ton temps à nou…</t>
  </si>
  <si>
    <t xml:space="preserve"> Je croyais que tu allais réagir sur la prétendue préparation RDF contre la RDC tu passes ton temps à nou…</t>
  </si>
  <si>
    <t>@JrToksi @Kazungukirimvi @damiennkaka @aminallyly13 @sandrairak @JanvierPopote Kujya Centre Afrique ni ikiraka sha😂
Ni nka kwakundi nashaka umuboyi nkabona usa nabo nkagufata wowe
Ikibazo utumva nuko ubu muri RCA abaturage batangiye kwinubira RDF kuko bamaze kubona ko izo ngegera zitagenzwa na kamwe
Uzakurikire  umenye amakuru uve mw'icuraburindi</t>
  </si>
  <si>
    <t xml:space="preserve">     Kujya Centre Afrique ni ikiraka sha😂
Ni nka kwakundi nashaka umuboyi nkabona usa nabo nkagufata wowe
Ikibazo utumva nuko ubu muri RCA abaturage batangiye kwinubira RDF kuko bamaze kubona ko izo ngegera zitagenzwa na kamwe
Uzakurikire  umenye amakuru uve mw'icuraburindi</t>
  </si>
  <si>
    <t>RT @presseocean: 🔴Canicule et mauvaise qualité de l’air en Loire-Atlantique au programme de lundi 18 juillet...
https://t.co/wKXYiCjnWE</t>
  </si>
  <si>
    <t xml:space="preserve">🔴Canicule et mauvaise qualité de l’air en Loire-Atlantique au programme de lundi 18 juillet...
</t>
  </si>
  <si>
    <t>Qui sait que si ce n'est pas toi le mendiant. "La prétendue préparation RDF" et "BIO imaginée" prouve que tu ne sais mm pas c q tu écris. Où est l'imagination là?😤 https://t.co/3OIWQdMRdY</t>
  </si>
  <si>
    <t xml:space="preserve">Qui sait que si ce n'est pas toi le mendiant. "La prétendue préparation RDF" et "BIO imaginée" prouve que tu ne sais mm pas c q tu écris. Où est l'imagination là?😤 </t>
  </si>
  <si>
    <t>🔴Canicule et mauvaise qualité de l’air en Loire-Atlantique au programme de lundi 18 juillet...
https://t.co/wKXYiCjnWE</t>
  </si>
  <si>
    <t>@Allemagne_RDC @NgobilaM Aidez d'abord notre pays à avoir des armes pour combattre le M23/RDF! 
Si vs voulez observez le fleuve,il y a pleins d'endroits où vous pourrez le faire aisément...</t>
  </si>
  <si>
    <t xml:space="preserve"> Aidez d'abord notre pays à avoir des armes pour combattre le M23/RDF! 
Si vs voulez observez le fleuve,il y a pleins d'endroits où vous pourrez le faire aisément...</t>
  </si>
  <si>
    <t>RT @didimabele: @MarcelloTunasi La vraie guerre c'est à l'EST du Congo contre M23/Rdf
#RwandaIsKiling</t>
  </si>
  <si>
    <t xml:space="preserve"> La vraie guerre c'est à l'EST du Congo contre M23/Rdf
</t>
  </si>
  <si>
    <t>RT @IGIHE: Igisirikare cy’u Rwanda cyasezeye ku basirikare bakuru bagiye mu kiruhuko cy’izabukuru n’abari basoje amasezerano yabo mu ngabo,…</t>
  </si>
  <si>
    <t>Igisirikare cy’u Rwanda cyasezeye ku basirikare bakuru bagiye mu kiruhuko cy’izabukuru n’abari basoje amasezerano yabo mu ngabo,…</t>
  </si>
  <si>
    <t>RT @THEFUTURETV2: Uyu munsi, RDF yasezereye mu cyubahiro abasirikare bagiye mu kiruhuko cy'izabukuru n'abarangije amasezerano y'akazi. Ni u…</t>
  </si>
  <si>
    <t>Uyu munsi, RDF yasezereye mu cyubahiro abasirikare bagiye mu kiruhuko cy'izabukuru n'abarangije amasezerano y'akazi. Ni u…</t>
  </si>
  <si>
    <t>RT @didytheking: @wembi_steve C'est ne pas dans les habitudes des Rwandais d'abandonner ses amis et  voisins en difficulté. Le monde entier…</t>
  </si>
  <si>
    <t xml:space="preserve"> C'est ne pas dans les habitudes des Rwandais d'abandonner ses amis et  voisins en difficulté. Le monde entier…</t>
  </si>
  <si>
    <t>@MarcelloTunasi La vraie guerre c'est à l'EST du Congo contre M23/Rdf
#RwandaIsKiling</t>
  </si>
  <si>
    <t xml:space="preserve">La vraie guerre c'est à l'EST du Congo contre M23/Rdf
</t>
  </si>
  <si>
    <t>@jhonnysmith11 @TheoEnglebert_ A quoi reconnais-tu RDF dans cette video? uniforme? instruments sophistiqués? Tu fais exactement la même connerie que @RWALINDAP , lui et ses amis genocidaire ont reussi a vous transmettre la haine du tutsi et du Rwanda.Des documents administratifs existe
https://t.co/WcSamdvTEw</t>
  </si>
  <si>
    <t xml:space="preserve"> A quoi reconnais-tu RDF dans cette video? uniforme? instruments sophistiqués? Tu fais exactement la même connerie que  , lui et ses amis genocidaire ont reussi a vous transmettre la haine du tutsi et du Rwanda.Des documents administratifs existe
</t>
  </si>
  <si>
    <t>C'est la haine que tu as...😂😂😂
RDF tu le vois OÙ exactement?? https://t.co/GEmf5HU3DK</t>
  </si>
  <si>
    <t xml:space="preserve">C'est la haine que tu as...😂😂😂
RDF tu le vois OÙ exactement?? </t>
  </si>
  <si>
    <t>@TheoEnglebert_ Je croyais que tu allais réagir sur la prétendue préparation RDF contre la RDC tu passes ton temps à nous écrire une BIO imaginée ?
Tu veux justifier ton salaire des mendiants pro Kagame ?</t>
  </si>
  <si>
    <t>Je croyais que tu allais réagir sur la prétendue préparation RDF contre la RDC tu passes ton temps à nous écrire une BIO imaginée ?
Tu veux justifier ton salaire des mendiants pro Kagame ?</t>
  </si>
  <si>
    <t>RT @WakilongoArsene: @ChrisNyamabo Le M23 c'est la dénomination que s'est choisie l'alliance RDF/UPDF</t>
  </si>
  <si>
    <t xml:space="preserve"> Le M23 c'est la dénomination que s'est choisie l'alliance RDF/UPDF</t>
  </si>
  <si>
    <t>@wembi_steve C'est ne pas dans les habitudes des Rwandais d'abandonner ses amis et  voisins en difficulté. Le monde entier sait que les #RDF font des bons boulots partout où ils interviennent, Haïti,Soudan, Centrafrique, Mozambique.... Peut-être bientôt en #RdCongo qu'en dites vous! https://t.co/iyODs8xeOR</t>
  </si>
  <si>
    <t xml:space="preserve">C'est ne pas dans les habitudes des Rwandais d'abandonner ses amis et  voisins en difficulté. Le monde entier sait que les  font des bons boulots partout où ils interviennent, Haïti,Soudan, Centrafrique, Mozambique.... Peut-être bientôt en  qu'en dites vous! </t>
  </si>
  <si>
    <t>RT @muikulu1: @KanyanaVanessa ...alors dit ns que vient faire les RDF au Congo ?.... est ce RDF=M23? .
Pourquoi Kagame se retrouve à  Luand…</t>
  </si>
  <si>
    <t xml:space="preserve"> ...alors dit ns que vient faire les RDF au Congo ?.... est ce RDF=M23? .
Pourquoi Kagame se retrouve à  Luand…</t>
  </si>
  <si>
    <t>@KanyanaVanessa ...alors dit ns que vient faire les RDF au Congo ?.... est ce RDF=M23? .
Pourquoi Kagame se retrouve à  Luanda pour négocier à la place de M23? Allez y comprendre, votre raffinerie 2300kg l'an passé, cette année 250kg, suite à l'état de siège.</t>
  </si>
  <si>
    <t>...alors dit ns que vient faire les RDF au Congo ?.... est ce RDF=M23? .
Pourquoi Kagame se retrouve à  Luanda pour négocier à la place de M23? Allez y comprendre, votre raffinerie 2300kg l'an passé, cette année 250kg, suite à l'état de siège.</t>
  </si>
  <si>
    <t>RT @PatientFidel: … une délégation est dépêchée à Kampala (l’autre protagoniste dans cette crise) où le maître mot est cessez-le-feu entre…</t>
  </si>
  <si>
    <t>… une délégation est dépêchée à Kampala (l’autre protagoniste dans cette crise) où le maître mot est cessez-le-feu entre…</t>
  </si>
  <si>
    <t>RT @fpkbdki: Anggota F-PKB Komisi D DPRD DKI Jakarta H. Jamaluddin Lamanda @Jamaluddin_Lama mendorong Pemprov DKI Swakelola pengolahan samp…</t>
  </si>
  <si>
    <t>Anggota F-PKB Komisi D DPRD DKI Jakarta H. Jamaluddin Lamanda  mendorong Pemprov DKI Swakelola pengolahan samp…</t>
  </si>
  <si>
    <t>@Poulin2012 C'est pour proteger
la Republique Antifasciste
de la #RDF 🇫🇷
😊
Berlin
"1961-1986
 25 ans du mur de protection antifasciste" https://t.co/jFaP9Ts5wh</t>
  </si>
  <si>
    <t xml:space="preserve">C'est pour proteger
la Republique Antifasciste
de la  🇫🇷
😊
Berlin
"1961-1986
 25 ans du mur de protection antifasciste" </t>
  </si>
  <si>
    <t>@LePoint Le #psychopathe * Macron se lache dans ses delires.
Les merdias du Regime de la #RDF 🇫🇷 titrent :
"Macron contre attaque"
🤯 J'aurais vu un pays se bousiller de la 2e Division vers la 4e Division en 4 decennies 🤢
En acceleré sur la derniere.
* au sens precisé par RD Hare</t>
  </si>
  <si>
    <t>Le  * Macron se lache dans ses delires.
Les merdias du Regime de la  🇫🇷 titrent :
"Macron contre attaque"
🤯 J'aurais vu un pays se bousiller de la 2e Division vers la 4e Division en 4 decennies 🤢
En acceleré sur la derniere.
* au sens precisé par RD Hare</t>
  </si>
  <si>
    <t>@AMavebo @Kazungukirimvi @damiennkaka @aminallyly13 @sandrairak @JanvierPopote Uwo niwe centre afrique s?? Cg nigitekerezo yatanze ubajije abaturage bakubwira umutekano babonye kubera commondo ba rdf babahaye</t>
  </si>
  <si>
    <t xml:space="preserve">     Uwo niwe centre afrique s?? Cg nigitekerezo yatanze ubajije abaturage bakubwira umutekano babonye kubera commondo ba rdf babahaye</t>
  </si>
  <si>
    <t>… une délégation est dépêchée à Kampala (l’autre protagoniste dans cette crise) où le maître mot est cessez-le-feu entre FARDC et la nuisance RDF-M23. De me demander si la force EAC ne viendra pas faire du tourisme car tout est déjà négocié en avance sur le sort du M23 ? #RDC</t>
  </si>
  <si>
    <t xml:space="preserve">… une délégation est dépêchée à Kampala (l’autre protagoniste dans cette crise) où le maître mot est cessez-le-feu entre FARDC et la nuisance RDF-M23. De me demander si la force EAC ne viendra pas faire du tourisme car tout est déjà négocié en avance sur le sort du M23 ? </t>
  </si>
  <si>
    <t>RT @TheoMpoze: Un opposant rwandais retrouvé mort au #Mozambique.
#SelemaniMasiya a été retrouvé mort dans sa chambre, blessé à la tête et…</t>
  </si>
  <si>
    <t>Un opposant rwandais retrouvé mort au .
 a été retrouvé mort dans sa chambre, blessé à la tête et…</t>
  </si>
  <si>
    <t>@CongoLiveTVNew1 @East_DRC_News @FARDC_off Félicitations epola. C'est les RDF/Updf que nous souhaitons compter, pas nos compatriotes.</t>
  </si>
  <si>
    <t xml:space="preserve">  Félicitations epola. C'est les RDF/Updf que nous souhaitons compter, pas nos compatriotes.</t>
  </si>
  <si>
    <t>@HeritierRW RDF Rwanda ntidusubira inyuma niwo MURAGE w'abatubanjirije. ✍</t>
  </si>
  <si>
    <t>RDF Rwanda ntidusubira inyuma niwo MURAGE w'abatubanjirije. ✍</t>
  </si>
  <si>
    <t>@TAnticlerical Il se dit pour la RDF un semblant de RDA française en gros et son compte c'est de la giga bandade revisioniste vu sa bio</t>
  </si>
  <si>
    <t>Il se dit pour la RDF un semblant de RDA française en gros et son compte c'est de la giga bandade revisioniste vu sa bio</t>
  </si>
  <si>
    <t>RT @HeritierRW: Le volume est trop élevé ! 
#RDF s'entraîne toujours pour gagner 🇷🇼🇷🇼 https://t.co/55CGcEkPxb</t>
  </si>
  <si>
    <t xml:space="preserve">Le volume est trop élevé ! 
 s'entraîne toujours pour gagner 🇷🇼🇷🇼 </t>
  </si>
  <si>
    <t>Étant eux-mêmes des rwandais, les RDF/M23 n'ont pas besoin d'un quelconque appui militaire du Rwanda, leur pays !</t>
  </si>
  <si>
    <t>@rmanongo @AngelKazadi Il a ete; il est et restera de RDF. Il est aussi complice et sponsor.</t>
  </si>
  <si>
    <t xml:space="preserve"> Il a ete; il est et restera de RDF. Il est aussi complice et sponsor.</t>
  </si>
  <si>
    <t>RT @MauriceCibuabua: Nous n'avons jamais compté sur votre soutien, médias corrompu au service du crime organisé et de sa propagande.
Le rég…</t>
  </si>
  <si>
    <t>Nous n'avons jamais compté sur votre soutien, médias corrompu au service du crime organisé et de sa propagande.
Le rég…</t>
  </si>
  <si>
    <t>@MakayangaDiem @beton_junior @WamuHenriette Désolé , elle le fait de tout son cœur et ses enfants orphelins ont besoin de cette assistance ... devons nous ne plus rien faire car bunanaga est entre les mains des Terroristes M23 RDF ? Bpc de la compassion à nos frères et sœurs de l'Est .</t>
  </si>
  <si>
    <t xml:space="preserve">  Désolé , elle le fait de tout son cœur et ses enfants orphelins ont besoin de cette assistance ... devons nous ne plus rien faire car bunanaga est entre les mains des Terroristes M23 RDF ? Bpc de la compassion à nos frères et sœurs de l'Est .</t>
  </si>
  <si>
    <t>Sri Lanka: Lawmakers set to replace ex-President Gotabaya Rajapaksa https://t.co/f8g3HrHWWL</t>
  </si>
  <si>
    <t xml:space="preserve">Sri Lanka: Lawmakers set to replace ex-President Gotabaya Rajapaksa </t>
  </si>
  <si>
    <t>Sampah rumah tangga diolah menghasilkan energi dalam bentuk rdf lalu dijual ke PLTU digunakan bersama batubara sebagai pembangkit tenaga listrik. Proses sampah menjadi rdf adalah energy recovery atau pemulihan energi, sumber daya sampah kembali lagi menjadi energi baru terbarukan https://t.co/QGxbfyGwjO</t>
  </si>
  <si>
    <t xml:space="preserve">Sampah rumah tangga diolah menghasilkan energi dalam bentuk rdf lalu dijual ke PLTU digunakan bersama batubara sebagai pembangkit tenaga listrik. Proses sampah menjadi rdf adalah energy recovery atau pemulihan energi, sumber daya sampah kembali lagi menjadi energi baru terbarukan </t>
  </si>
  <si>
    <t>@ChrisNyamabo Le M23 c'est la dénomination que s'est choisie l'alliance RDF/UPDF</t>
  </si>
  <si>
    <t>Le M23 c'est la dénomination que s'est choisie l'alliance RDF/UPDF</t>
  </si>
  <si>
    <t>@FTwagiramungu @UrugwiroVillage Iyo ushoboye nawe urayirwanye, wishe bangahe se muzeh? Brah brah Niko imyaka igusize wanduranya gusa waribagiwe M23 siyo maboko yacu ahubwo RDF.</t>
  </si>
  <si>
    <t xml:space="preserve"> Iyo ushoboye nawe urayirwanye, wishe bangahe se muzeh? Brah brah Niko imyaka igusize wanduranya gusa waribagiwe M23 siyo maboko yacu ahubwo RDF.</t>
  </si>
  <si>
    <t>RT @kongolaise: Kigali23 alias Goma24 bloqué,Qu'il aille identifier ses frères terroristes RDF.Sur le chemin,g bloqué aussi celui qui a com…</t>
  </si>
  <si>
    <t>Kigali23 alias Goma24 bloqué,Qu'il aille identifier ses frères terroristes RDF.Sur le chemin,g bloqué aussi celui qui a com…</t>
  </si>
  <si>
    <t>RT @bouche_bee: Claude Butin, juge en retraite :
Les juges :
Ne sont pas independants.
Gerent leur carriere.
Sont dessaisis quand des poli…</t>
  </si>
  <si>
    <t>Claude Butin, juge en retraite :
Les juges :
Ne sont pas independants.
Gerent leur carriere.
Sont dessaisis quand des poli…</t>
  </si>
  <si>
    <t>RT @HoesLuvDaKid: RDF (FNF) Remix 😂 #onbiggrits #comedy #fnf #glorilla #hitkidd #cnahumor ... https://t.co/131cstsJ27 via @YouTube @HisTrea…</t>
  </si>
  <si>
    <t>RDF (FNF) Remix 😂       ...  via  …</t>
  </si>
  <si>
    <t>RDF (FNF) Remix 😂 #onbiggrits #comedy #fnf #glorilla #hitkidd #cnahumor ... https://t.co/131cstsJ27 via @YouTube @HisTreasure4Eva 😂😂</t>
  </si>
  <si>
    <t>RDF (FNF) Remix 😂       ...  via   😂😂</t>
  </si>
  <si>
    <t>@f_philippot C etait bien de vous démener.
Mais les manifs dans la rue n'ont servi à #Rien.
Nous sommes en #RDF 🇫🇷 
Vous avez pensé aux thinktanks, aux greves, ou aux cameras cachées (Project Veritas ...!) ? 🤔
(Chef du Ministere de la Securité de l'Etat (Stasi) en #RDA 🇩🇪) https://t.co/Gs2bhl1V0R</t>
  </si>
  <si>
    <t xml:space="preserve">C etait bien de vous démener.
Mais les manifs dans la rue n'ont servi à .
Nous sommes en  🇫🇷 
Vous avez pensé aux thinktanks, aux greves, ou aux cameras cachées (Project Veritas ...!) ? 🤔
(Chef du Ministere de la Securité de l'Etat (Stasi) en  🇩🇪) </t>
  </si>
  <si>
    <t>Bientot en #RDF 🇫🇷
les rayons microondes
pour la choregraphie des rues : https://t.co/Mh6LmM81aD</t>
  </si>
  <si>
    <t xml:space="preserve">Bientot en  🇫🇷
les rayons microondes
pour la choregraphie des rues : </t>
  </si>
  <si>
    <t>dit le ministre "le vieux dictateur ne s'est pas exprimé sur la présence de Rdf/M23 à bunganaga le long de la frontière de l'Ouganda. Arrêter avec ce jeu du hasard.</t>
  </si>
  <si>
    <t>Rdc: Le Rdf/M23 ne serait plus un mouvement terroriste ? Les déclarations du ministre Alexis Gisaro à la sortie de l'audience qui lui était par le chef de l'État sont ambiguës et nécessités des éclaircissements. Selon le ministre, c'est à la demande du vieillard de Kampala que</t>
  </si>
  <si>
    <t>RT @GuersonNyonkuru: @wembi_steve L'urgence c'est le  #RwandaIskilling via RDF M23. Laissons la RDC organiser ses élections sans ingérence</t>
  </si>
  <si>
    <t xml:space="preserve"> L'urgence c'est le   via RDF M23. Laissons la RDC organiser ses élections sans ingérence</t>
  </si>
  <si>
    <t>RT @amompilimbe: 🔴#RDC 🇨🇩 Le gouvernement annonce avoir pris des dispositions pour renforcer la traque en profondeur des terroristes #ADF/M…</t>
  </si>
  <si>
    <t>🔴 🇨🇩 Le gouvernement annonce avoir pris des dispositions pour renforcer la traque en profondeur des terroristes /M…</t>
  </si>
  <si>
    <t>RT @RWALINDAP: @LitsaniChoukran Ce sont les méthodes du @rpfinkotanyi, celui-ci ayant formé l'armée #RDF, et RDF ayant formé à son tour le…</t>
  </si>
  <si>
    <t xml:space="preserve"> Ce sont les méthodes du , celui-ci ayant formé l'armée , et RDF ayant formé à son tour le…</t>
  </si>
  <si>
    <t>@wembi_steve L'urgence c'est le  #RwandaIskilling via RDF M23. Laissons la RDC organiser ses élections sans ingérence</t>
  </si>
  <si>
    <t>L'urgence c'est le   via RDF M23. Laissons la RDC organiser ses élections sans ingérence</t>
  </si>
  <si>
    <t>@LitsaniChoukran Ce sont les méthodes du @rpfinkotanyi, celui-ci ayant formé l'armée #RDF, et RDF ayant formé à son tour le #M23. Ils ont tous le même ADN, les mêmes méthodes criminelles, la même barbarie.</t>
  </si>
  <si>
    <t>Ce sont les méthodes du , celui-ci ayant formé l'armée , et RDF ayant formé à son tour le . Ils ont tous le même ADN, les mêmes méthodes criminelles, la même barbarie.</t>
  </si>
  <si>
    <t>@radiookapi Négocier avec des terroristes M23 RDF est non sens ... c'est utopique de se mettre sur une même table avec des réfugiés sans patrie ..</t>
  </si>
  <si>
    <t>Négocier avec des terroristes M23 RDF est non sens ... c'est utopique de se mettre sur une même table avec des réfugiés sans patrie ..</t>
  </si>
  <si>
    <t>Pauvre terroriste RDF incapable de s'afficher,se cachant !!!vous n aurez jamais la terre de nos ancêtres.Vous n'avez pas réussi sous AFDL,sous CNDP,encore moins sous M23.Vous retournerez la queue entre les pattes du coin où vous êtes sortis @RL_Patriote @LeMwalim_ @MONUSCO https://t.co/TpyFcxN4Uy</t>
  </si>
  <si>
    <t xml:space="preserve">Pauvre terroriste RDF incapable de s'afficher,se cachant !!!vous n aurez jamais la terre de nos ancêtres.Vous n'avez pas réussi sous AFDL,sous CNDP,encore moins sous M23.Vous retournerez la queue entre les pattes du coin où vous êtes sortis    </t>
  </si>
  <si>
    <t>🔴#RDC 🇨🇩 Le gouvernement annonce avoir pris des dispositions pour renforcer la traque en profondeur des terroristes #ADF/MTM et leurs supplétifs en province de l’#Ituri. Pendant ce temps, l'armée maintient la pression contre la coalition #RDF-#M23 dans le Rutshuru, au Nord-Kivu.</t>
  </si>
  <si>
    <t>🔴 🇨🇩 Le gouvernement annonce avoir pris des dispositions pour renforcer la traque en profondeur des terroristes /MTM et leurs supplétifs en province de l’. Pendant ce temps, l'armée maintient la pression contre la coalition - dans le Rutshuru, au Nord-Kivu.</t>
  </si>
  <si>
    <t>RT @Radiotv10rwanda: Abarimo General basezerewe mu ngabo bizeza RDF gukomeza kuba abagize umuryango wayo
===
Ubuyobozi bwa RDF bwakoze umuh…</t>
  </si>
  <si>
    <t>Abarimo General basezerewe mu ngabo bizeza RDF gukomeza kuba abagize umuryango wayo
===
Ubuyobozi bwa RDF bwakoze umuh…</t>
  </si>
  <si>
    <t>🔴#RDC Le gouvernement annonce avoir pris des dispositions pour renforcer la traque en profondeur des terroristes #ADF/MTM et leurs supplétifs en province de l’#Ituri. Pendant ce temps, l'armée maintient la pression contre la coalition #RDF-#M23 dans le Rutshuru, au Nord-Kivu.</t>
  </si>
  <si>
    <t>🔴 Le gouvernement annonce avoir pris des dispositions pour renforcer la traque en profondeur des terroristes /MTM et leurs supplétifs en province de l’. Pendant ce temps, l'armée maintient la pression contre la coalition - dans le Rutshuru, au Nord-Kivu.</t>
  </si>
  <si>
    <t>La politique de kagame consiste à implanter les tutsi en RDC à travers des agressions RCD ,CNDP ,Ngumino, ANDROID, Twirwaneho, M23 . A l'instar des Tutsi surnommés BANYAMULENGE, d'autres Rwandais tutsi veulent obtenir des terres de l RDC par les armes /RDF . Ça ne marchera pas ! https://t.co/N9C13RXH52</t>
  </si>
  <si>
    <t xml:space="preserve">La politique de kagame consiste à implanter les tutsi en RDC à travers des agressions RCD ,CNDP ,Ngumino, ANDROID, Twirwaneho, M23 . A l'instar des Tutsi surnommés BANYAMULENGE, d'autres Rwandais tutsi veulent obtenir des terres de l RDC par les armes /RDF . Ça ne marchera pas ! </t>
  </si>
  <si>
    <t>@DieudonneBila @JOJOnaomiendagu @saana_ana @evatntumba @Erickabeya10 @nestormukendi @ChrisNyamabo @rufagari @MuyeheEmile @AngelKazadi @Dompundu @Rush7al @kakese_leon @JMMannix23 @damkup La politique de kagame consiste à implanter les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</si>
  <si>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implanter les tutsi en RDC à travers des rébellions RCD ,CNDP ,Ngumino, ANDROID, Twirwaneho, M23 . A l'instar des Tutsi surnommés BANYAMULENGE, d'autres Rwandais tutsi veulent obtenir des terres de l RDC par les armes /RDF . Ça ne marchera pas !</t>
  </si>
  <si>
    <t>@nestormukendi @JOJOnaomiendagu @saana_ana @evatntumba @Erickabeya10 @ChrisNyamabo @rufagari @MuyeheEmile @AngelKazadi @Dompundu @Rush7al @kakese_leon @JMMannix23 @damkup Par quel moyen. Même RDF et UPDF réunies comme aujourd'hui ne réussiront pas . Là où les belges ont échoué, ce ne sont pas les cafards qui y réussiront. Le jeu de kagame est connu d'avance et les congolais ne sont plus dupes .</t>
  </si>
  <si>
    <t xml:space="preserve">             Par quel moyen. Même RDF et UPDF réunies comme aujourd'hui ne réussiront pas . Là où les belges ont échoué, ce ne sont pas les cafards qui y réussiront. Le jeu de kagame est connu d'avance et les congolais ne sont plus dupes .</t>
  </si>
  <si>
    <t>@nestormukendi @JOJOnaomiendagu @saana_ana @evatntumba @Erickabeya10 @ChrisNyamabo @rufagari @MuyeheEmile @AngelKazadi @Dompundu @Rush7al @kakese_leon @JMMannix23 @damkup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</si>
  <si>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</si>
  <si>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La politique de kagame consiste à 'infiltrer l  tutsi en RDC à travers des rébellions RCD ,CNDP ,Ngumino, ANDROID, Twirwaneho, M23 . A l'instar des Tutsi surnommés BANYAMULENGE, d'autres Rwandais tutsi veulent obtenir des terres de l RDC par les armes /RDF . Ça ne marchera pas ! https://t.co/IOO9JR6L53</t>
  </si>
  <si>
    <t xml:space="preserve">La politique de kagame consiste à 'infiltrer l  tutsi en RDC à travers des rébellions RCD ,CNDP ,Ngumino, ANDROID, Twirwaneho, M23 . A l'instar des Tutsi surnommés BANYAMULENGE, d'autres Rwandais tutsi veulent obtenir des terres de l RDC par les armes /RDF . Ça ne marchera pas ! </t>
  </si>
  <si>
    <t>@goma24news @AllyKabengera @StanysBujakera @albcontact @gateteviews @LwarhibaM @kazadi_peter @BavickM @CybelleKamba @BenitaNtumba @PatrickMuyaya @fatshi13 @kongolaise @EgidieBibio @sethkikuni @moise_katumbi @cibalanky @AngelKazadi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</si>
  <si>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 xml:space="preserve">                 La politique de kagame consiste à 'infiltrer l  tutsi en RDC à travers des rébellions RCD ,CNDP ,Ngumino, ANDROID, Twirwaneho, M23 . A l'instar des Tutsi surnommés BANYAMULENGE, d'autres Rwandais tutsi veulent obtenir des terres de l RDC par les armes /RDF . Ça ne marchera pas !</t>
  </si>
  <si>
    <t>RT @TwizerimanaVen5: Harya iyi Rank Afande yambaye bayita ngwiki ? #RDF❤️❤️❤️❤️ https://t.co/0tGrRZkyk6</t>
  </si>
  <si>
    <t xml:space="preserve">Harya iyi Rank Afande yambaye bayita ngwiki ? ❤️❤️❤️❤️ </t>
  </si>
  <si>
    <t>Je mettrai ma main feu si @TheoEnglebert_ signe un article sur les crimes de la coalition RDF-M23 dans @libe https://t.co/o2EiLbo8yK</t>
  </si>
  <si>
    <t xml:space="preserve">Je mettrai ma main feu si  signe un article sur les crimes de la coalition RDF-M23 dans  </t>
  </si>
  <si>
    <t>@JoMiense @Ephrata_Levi General de Brigade RWIVANGA azali l’un de plus brillants officiers na Kati ya RDF asalaki etumba na opération internationale ebele na kati ya Afrique . Soudan, Centrafrique, Mozambique récemment grand officier méritant https://t.co/x0c0M3ahH1</t>
  </si>
  <si>
    <t xml:space="preserve"> General de Brigade RWIVANGA azali l’un de plus brillants officiers na Kati ya RDF asalaki etumba na opération internationale ebele na kati ya Afrique . Soudan, Centrafrique, Mozambique récemment grand officier méritant </t>
  </si>
  <si>
    <t>Kigali23 alias Goma24 bloqué,Qu'il aille identifier ses frères terroristes RDF.Sur le chemin,g bloqué aussi celui qui a comme profil:kamikaze team Paul kagame.Pas de contact avec les terroristes,c 1 question de patriotisme @Rm_DE_JESUS @RL_Patriote @LeMwalim_ @valeryzihalirw1 https://t.co/TwCbCdP67i</t>
  </si>
  <si>
    <t xml:space="preserve">Kigali23 alias Goma24 bloqué,Qu'il aille identifier ses frères terroristes RDF.Sur le chemin,g bloqué aussi celui qui a comme profil:kamikaze team Paul kagame.Pas de contact avec les terroristes,c 1 question de patriotisme     </t>
  </si>
  <si>
    <t>JUGES  ROUGES  ?
Alors  que  unanimes  les  plateaux  TV  réclament  UN AN  prison ferme  pour  agression  policier,  pompier,  professeur,... un  juge  à  l'ouest  d'eden  décrète  une  "peine"  8  mois  avec  sursis  !
Pincez-moi,  je  rêve .  Ca  se  passe  comme  ça  en  RDF.</t>
  </si>
  <si>
    <t>@Mohamme82801064 FREE PREMINT COLLECTORS PASS @SnailLuminous @JanetJacksonUK @guille_RdF @CruzArtDesign @JanetJackson @WillJamesH @therealjakehue @MonteStudio2 @siadoma3 @nephronik @BlazeMccartney @GrowKingTWT @coolensnames</t>
  </si>
  <si>
    <t xml:space="preserve">FREE PREMINT COLLECTORS PASS             </t>
  </si>
  <si>
    <t>Comment produire un jeu avec des émotions ?
- Equilibre 2+1 (DC/DC/6)
- RDF + à la construction
- (DC/DC) proche attirent BU pour créer un espace pour 6
- LAT 1 tps : fixateur / 2 tps : demandeur Demi-espace
- Relation EXT/INT (LAT/6/8)
- Utilisation des hémi-espaces https://t.co/zGyBiv6FS8</t>
  </si>
  <si>
    <t xml:space="preserve">Comment produire un jeu avec des émotions ?
- Equilibre 2+1 (DC/DC/6)
- RDF + à la construction
- (DC/DC) proche attirent BU pour créer un espace pour 6
- LAT 1 tps : fixateur / 2 tps : demandeur Demi-espace
- Relation EXT/INT (LAT/6/8)
- Utilisation des hémi-espaces </t>
  </si>
  <si>
    <t>@cotab_sarl @politicocd @StephieMUKINZI @fashi13 Le chemin de la RDC au Rwanda passe par Bunagana. Mais ce Village à lui seul est tenu fort par les M23 depuis maintenant 1 mois.
Je vous laisse conclure quand à ce qui adviendrai se confronter aux RDF.</t>
  </si>
  <si>
    <t xml:space="preserve">   Le chemin de la RDC au Rwanda passe par Bunagana. Mais ce Village à lui seul est tenu fort par les M23 depuis maintenant 1 mois.
Je vous laisse conclure quand à ce qui adviendrai se confronter aux RDF.</t>
  </si>
  <si>
    <t>@CALEBBientot @TheoEnglebert_ il ya de cela 20 ans que vs avez essayer ma la résistance farouche des congolais vs a mis en échec.FPR=AFDL =RCD=CNDP=RDF(M23) n’arrivera pas à nous https://t.co/YjrNlW8vyM guerre sera des génération en https://t.co/Mx3mVdMVbd n’y aura jamais réconciliation.</t>
  </si>
  <si>
    <t xml:space="preserve"> il ya de cela 20 ans que vs avez essayer ma la résistance farouche des congolais vs a mis en échec.FPR=AFDL =RCD=CNDP=RDF(M23) n’arrivera pas à nous  guerre sera des génération en  n’y aura jamais réconciliation.</t>
  </si>
  <si>
    <t>RT @ktradiorw: RDF yasezeye mucyubahiro abasirikare bagiye mu kiruhuko cy’izabukuru. https://t.co/jOMRl7cLwW</t>
  </si>
  <si>
    <t xml:space="preserve">RDF yasezeye mucyubahiro abasirikare bagiye mu kiruhuko cy’izabukuru. </t>
  </si>
  <si>
    <t>@binplacide1 @ConstantinUwase @JMujaribu @DimitrieSissi @GAERGRwanda @irankunda_j @GakwayaLaetiti1 @mutesi_lydie @ClaudeKarangwa @PMudakikwa @RwandaMoD @Pbitembeka @JoelMurenzi Iyi ni RDF ntabwo ari EXFAR/FDRL wamenyereye</t>
  </si>
  <si>
    <t xml:space="preserve">            Iyi ni RDF ntabwo ari EXFAR/FDRL wamenyereye</t>
  </si>
  <si>
    <t>@RdcCongolaise @Molakisi_ Y a nous qui vivons en RDC et il y a certains qui vivent en RDF. Nous ne vivons pas dans l mm pays au dirait https://t.co/nHRk2Lrg1j</t>
  </si>
  <si>
    <t xml:space="preserve"> Y a nous qui vivons en RDC et il y a certains qui vivent en RDF. Nous ne vivons pas dans l mm pays au dirait </t>
  </si>
  <si>
    <t>Kagame numunyabinyoma iteka nigute wahakana ko ntangabo za rdf zagiye gufashaM23 zirimuri kongo?
Ahubwo aribakurubacu woherejeyo abaturanyi tubizi neza ubuse President wumunyabinyoma  yamaririki akarere cyangwa igihugu cye?niho biva gushimuta abaguhunze nokubatsinda iyo bahungiye https://t.co/MpFGujlKLC</t>
  </si>
  <si>
    <t xml:space="preserve">Kagame numunyabinyoma iteka nigute wahakana ko ntangabo za rdf zagiye gufashaM23 zirimuri kongo?
Ahubwo aribakurubacu woherejeyo abaturanyi tubizi neza ubuse President wumunyabinyoma  yamaririki akarere cyangwa igihugu cye?niho biva gushimuta abaguhunze nokubatsinda iyo bahungiye </t>
  </si>
  <si>
    <t>@DenisMukwege @EP_HumanRights La RDC est victime d'une agression a travers le M23/RDF un proxy de @PaulKagame sans aucune condamnation ni sanctions contre ce pays agresseur ni de @EP_HumanRights ni de l'UE par contre leurs nations votent contre la RDC au conseil des nations unies ! " Hypocrisie "</t>
  </si>
  <si>
    <t xml:space="preserve"> La RDC est victime d'une agression a travers le M23/RDF un proxy de  sans aucune condamnation ni sanctions contre ce pays agresseur ni de  ni de l'UE par contre leurs nations votent contre la RDC au conseil des nations unies ! " Hypocrisie "</t>
  </si>
  <si>
    <t>RT @aminallyly13: #RDF yashyize mu kiruhuko abasirikare bakuru , n' Abarangije amasezerano .
RDF yashyize mu kiruhuko abasirikare bakuru b…</t>
  </si>
  <si>
    <t xml:space="preserve"> yashyize mu kiruhuko abasirikare bakuru , n' Abarangije amasezerano .
RDF yashyize mu kiruhuko abasirikare bakuru b…</t>
  </si>
  <si>
    <t>#RDF yashyize mu kiruhuko abasirikare bakuru , n' Abarangije amasezerano .
RDF yashyize mu kiruhuko abasirikare bakuru barimo Gen Maj Safari Ferdinand https://t.co/inNZPqR60E</t>
  </si>
  <si>
    <t xml:space="preserve">yashyize mu kiruhuko abasirikare bakuru , n' Abarangije amasezerano .
RDF yashyize mu kiruhuko abasirikare bakuru barimo Gen Maj Safari Ferdinand </t>
  </si>
  <si>
    <t>@fullbright22 Désolé , tous nous savons que les Terroristes M23 RDF veulent nous ramener vers un dialogue .. où faire pression que les forces des AEC prennent la relève et continue librement leurs macabres besognes ..les pillages de nos minerais ....</t>
  </si>
  <si>
    <t>Désolé , tous nous savons que les Terroristes M23 RDF veulent nous ramener vers un dialogue .. où faire pression que les forces des AEC prennent la relève et continue librement leurs macabres besognes ..les pillages de nos minerais ....</t>
  </si>
  <si>
    <t>#RDC #Kagame #Rwanda #Museveni #Ouganda 2 ennemis à neutraliser
*Kagame: @FARDC_off éliminent #RDF sur notre sol neutralisent Kagame #Kigali 
*Museveni:Comportement son fils #Muhoozi montre kil est à bout course 
 #PRFatshidoitdémissionner. Il est pas à la hauteur pour la GUERRE https://t.co/DHKdE8RWAV</t>
  </si>
  <si>
    <t xml:space="preserve">    2 ennemis à neutraliser
*Kagame:  éliminent  sur notre sol neutralisent Kagame  
*Museveni:Comportement son fils  montre kil est à bout course 
 émissionner. Il est pas à la hauteur pour la GUERRE </t>
  </si>
  <si>
    <t>@FabRugumire RDF bazamuhe bag yanyayo pe,baba batumye agira imbaraga</t>
  </si>
  <si>
    <t>RDF bazamuhe bag yanyayo pe,baba batumye agira imbaraga</t>
  </si>
  <si>
    <t>JE LE REPETE, LES RDF DE KAGAME AGISSENT COMME UN BATAILLON DE RECONNAISSANCE DE L'UPDF DE MUSEVENI A TRAVERS M23. SI ELLES RECONTRENT UNE FAROUCHE RESISTANCE, LES 2 SE METTENT ENSEMBLE POUR ARRIVER A LEUR FIN HEGEMONIQUE.@Presidence_RDC</t>
  </si>
  <si>
    <t>JE LE REPETE, LES RDF DE KAGAME AGISSENT COMME UN BATAILLON DE RECONNAISSANCE DE L'UPDF DE MUSEVENI A TRAVERS M23. SI ELLES RECONTRENT UNE FAROUCHE RESISTANCE, LES 2 SE METTENT ENSEMBLE POUR ARRIVER A LEUR FIN HEGEMONIQUE.</t>
  </si>
  <si>
    <t>RT @EgidieBibio: Umutamenwa #RDF</t>
  </si>
  <si>
    <t xml:space="preserve">Umutamenwa </t>
  </si>
  <si>
    <t>Abarimo General basezerewe mu ngabo bizeza RDF gukomeza kuba abagize umuryango wayo
===
Ubuyobozi bwa RDF bwakoze umuhango wo gusezerera bamwe mu basirikare barimo abagiye mu kiruhuko cy’izabukuru bizeza RDF kuzakomeza kuyibera abagize umuryango wayo.
⬇️https://t.co/PpVJu47tct</t>
  </si>
  <si>
    <t>Abarimo General basezerewe mu ngabo bizeza RDF gukomeza kuba abagize umuryango wayo
===
Ubuyobozi bwa RDF bwakoze umuhango wo gusezerera bamwe mu basirikare barimo abagiye mu kiruhuko cy’izabukuru bizeza RDF kuzakomeza kuyibera abagize umuryango wayo.
⬇️</t>
  </si>
  <si>
    <t>RT @EtudesRwanda: Voici le couple UPDF et RDF ( museveni et kagame) qui déstabilise  l'Est de la RDC ( et Bunagana) avec la complicité de l…</t>
  </si>
  <si>
    <t>Voici le couple UPDF et RDF ( museveni et kagame) qui déstabilise  l'Est de la RDC ( et Bunagana) avec la complicité de l…</t>
  </si>
  <si>
    <t>@albcontact Donc le Rwanda Défence Force(RDF)  fait moins des victimes en RDC Vs autres groupes rebelles, parce que insinuez vous ils sont plus prof ?
La representante de la @MONUSCO l'avait également constaté .
Message bien compris cher Albert.</t>
  </si>
  <si>
    <t>Donc le Rwanda Défence Force(RDF)  fait moins des victimes en RDC Vs autres groupes rebelles, parce que insinuez vous ils sont plus prof ?
La representante de la  l'avait également constaté .
Message bien compris cher Albert.</t>
  </si>
  <si>
    <t>RDF yasezeye mucyubahiro abasirikare bagiye mu kiruhuko cy’izabukuru. https://t.co/jOMRl7cLwW</t>
  </si>
  <si>
    <t>@BuluPra26175219 WOWWOWOWOOWOW @KatoonNFT @adambrown26 @AlexExistsWorld @bpc441 @HitoriNov27 @rdf_rodolfo @Lalit0787 @bobbypenny1 @anasfilali2022 @Cryptosissy @AmanAmi17852100 @loNjoXObs6SM8J7 @Ha_ru_vpa</t>
  </si>
  <si>
    <t>S/O @virus_rdf, que de souvenirs…</t>
  </si>
  <si>
    <t>S/O , que de souvenirs…</t>
  </si>
  <si>
    <t>US: Capitol riot committee subpoenas Secret Service https://t.co/3RWtr8S276</t>
  </si>
  <si>
    <t xml:space="preserve">US: Capitol riot committee subpoenas Secret Service </t>
  </si>
  <si>
    <t>Abarimo Uwigeze Kuba Umuvugizi Wa RDF Bagiye Mu Kiruhuko Cy’Izabukuru https://t.co/SMZVtEau9X</t>
  </si>
  <si>
    <t xml:space="preserve">Abarimo Uwigeze Kuba Umuvugizi Wa RDF Bagiye Mu Kiruhuko Cy’Izabukuru </t>
  </si>
  <si>
    <t>#RDC 
20.000 hommes pendant plus de 20 ans pour avouer au final l'incapacité kon a déjà constaté .
1) incapable de faire face à une "armée conventionnelle" #RDF sous couvert #M23 
2) équipé pour combattre les groupe armées alors qu'elle n'en a vaincu aucun #ADF 
PARTEZ #monusco https://t.co/MVNWcBkY2m</t>
  </si>
  <si>
    <t xml:space="preserve">
20.000 hommes pendant plus de 20 ans pour avouer au final l'incapacité kon a déjà constaté .
1) incapable de faire face à une "armée conventionnelle"  sous couvert  
2) équipé pour combattre les groupe armées alors qu'elle n'en a vaincu aucun  
PARTEZ  </t>
  </si>
  <si>
    <t>Abasirikare bakuru mu kiruhuko cy’izabukuru
https://t.co/T0kNqUm8jf
#hanonews #RDF #Rwanda https://t.co/rEUe1DECvd</t>
  </si>
  <si>
    <t xml:space="preserve">Abasirikare bakuru mu kiruhuko cy’izabukuru
   </t>
  </si>
  <si>
    <t>US: Capitol riot committee subpoenas Secret Service
#123INFO
https://t.co/ECzom4vr2v</t>
  </si>
  <si>
    <t xml:space="preserve">US: Capitol riot committee subpoenas Secret Service
</t>
  </si>
  <si>
    <t>Igisirikare cy’u Rwanda cyasezeye ku basirikare bakuru bagiye mu kiruhuko cy’izabukuru n’abari basoje amasezerano yabo mu ngabo, bashimirwa umusanzu batanze mu gusigasira umutekano w’u Rwanda.
https://t.co/1iyvexA0pH https://t.co/4li0iHibcG</t>
  </si>
  <si>
    <t xml:space="preserve">Igisirikare cy’u Rwanda cyasezeye ku basirikare bakuru bagiye mu kiruhuko cy’izabukuru n’abari basoje amasezerano yabo mu ngabo, bashimirwa umusanzu batanze mu gusigasira umutekano w’u Rwanda.
 </t>
  </si>
  <si>
    <t>RT @tokwauluaena2: #RDC PR @fatshi13 est LE problème.
@FARDC_off #NotreArméeEstCapable au lieu de s'appuyer sur elle pour éliminer #RDF il…</t>
  </si>
  <si>
    <t xml:space="preserve"> PR  est LE problème.
 éeEstCapable au lieu de s'appuyer sur elle pour éliminer  il…</t>
  </si>
  <si>
    <t>#RDC PR @fatshi13 est LE problème.
@FARDC_off #NotreArméeEstCapable au lieu de s'appuyer sur elle pour éliminer #RDF il va supplier
*#Museveni concurrent du #Rwanda pour #balkanisation pillage #coltan
*#Angola pilleur de notre pétrole OcéanAtlantique 
#PRFatshidoitdémissionner https://t.co/ubq9sljfW7</t>
  </si>
  <si>
    <t xml:space="preserve">PR  est LE problème.
 éeEstCapable au lieu de s'appuyer sur elle pour éliminer  il va supplier
* concurrent du  pour  pillage 
* pilleur de notre pétrole OcéanAtlantique 
émissionner </t>
  </si>
  <si>
    <t>RT @mukasharangabo: @joshunzi0211 @rbarwanda @AngeKagame Gusa se baza twebwe mumahanga ukuntu bahekenya iyo bunva ibiba mu Rwanda , harigih…</t>
  </si>
  <si>
    <t xml:space="preserve">   Gusa se baza twebwe mumahanga ukuntu bahekenya iyo bunva ibiba mu Rwanda , harigih…</t>
  </si>
  <si>
    <t>@ChrisNyamabo Pendant que prennons notre temps a négocié , appréhender le message assez ambiguë des Terroristes M23 RDF et ADF ..nos forces des défenses se préparent en homme et en armement .. dès que la ligne route aura été franchie ..les choses seront différentes..</t>
  </si>
  <si>
    <t>Pendant que prennons notre temps a négocié , appréhender le message assez ambiguë des Terroristes M23 RDF et ADF ..nos forces des défenses se préparent en homme et en armement .. dès que la ligne route aura été franchie ..les choses seront différentes..</t>
  </si>
  <si>
    <t>@odeth_bae @kanisekere @rukundokeric @kemnique @Ish_Geovanis @ClaudeKarangwa RDF hafi yawee👍👍
Icyambere namakuru numutekano😂</t>
  </si>
  <si>
    <t xml:space="preserve">     RDF hafi yawee👍👍
Icyambere namakuru numutekano😂</t>
  </si>
  <si>
    <t>@ChrisNyamabo Pourquoi faire la guerre a ce stade car bien après il faudra revenir en diplomatie ? On ne gère pas un État avec des émotions .. Museveni nous persuade de négocier avec les Terroristes M23 RDF = c'est un message diplomatique claire ..il se fait révéler ..</t>
  </si>
  <si>
    <t>Pourquoi faire la guerre a ce stade car bien après il faudra revenir en diplomatie ? On ne gère pas un État avec des émotions .. Museveni nous persuade de négocier avec les Terroristes M23 RDF = c'est un message diplomatique claire ..il se fait révéler ..</t>
  </si>
  <si>
    <t>Où est partie cette campagne ? La solution était trouvée où ce comment? Petit à petit la mobilisation contre l'agression 🇷🇼 diminue. Nombreux ont déjà oublié même q #BUNAGANA est tjrs entre les mains d  M23/RDF. Au fief(Kin) de la légèreté c'est du ndombolo (BMW). Soyons 1peuple. https://t.co/OOdDo7tUWp</t>
  </si>
  <si>
    <t xml:space="preserve">Où est partie cette campagne ? La solution était trouvée où ce comment? Petit à petit la mobilisation contre l'agression 🇷🇼 diminue. Nombreux ont déjà oublié même q  est tjrs entre les mains d  M23/RDF. Au fief(Kin) de la légèreté c'est du ndombolo (BMW). Soyons 1peuple. </t>
  </si>
  <si>
    <t>@Gauvain_RdF @ipcha510 @Raphael_Venault Ce n'était pas une erreur.</t>
  </si>
  <si>
    <t xml:space="preserve">  Ce n'était pas une erreur.</t>
  </si>
  <si>
    <t>@MichaelTshi Mme BINTOU KEITA, Représentante spéciale et Cheffe de la MONUSCO a dit que le M23 avait une force de frappe d'une armée  régulière, et cela juste pour ne pas dire que le M23 est en réalité  le RDF, l'armée  rwandaise.
Elle dit que la Monusco ne peut combattre le RWANDA. 
Donc...</t>
  </si>
  <si>
    <t>Mme BINTOU KEITA, Représentante spéciale et Cheffe de la MONUSCO a dit que le M23 avait une force de frappe d'une armée  régulière, et cela juste pour ne pas dire que le M23 est en réalité  le RDF, l'armée  rwandaise.
Elle dit que la Monusco ne peut combattre le RWANDA. 
Donc...</t>
  </si>
  <si>
    <t>@joshunzi0211 @rbarwanda @AngeKagame Gusa se baza twebwe mumahanga ukuntu bahekenya iyo bunva ibiba mu Rwanda , harigihe tubihorera tukunva ibyo bavuga warangiza ukaberurira Uti erega nduhawo . Ego washari CHOGM yo yakoze ibara  Rpf oyee 💪 PK oyee 💪 RDF juuu Sana  banyarwanda  💪 🇷🇼 tutayijenga Sisi wenyewe pe</t>
  </si>
  <si>
    <t xml:space="preserve">  Gusa se baza twebwe mumahanga ukuntu bahekenya iyo bunva ibiba mu Rwanda , harigihe tubihorera tukunva ibyo bavuga warangiza ukaberurira Uti erega nduhawo . Ego washari CHOGM yo yakoze ibara  Rpf oyee 💪 PK oyee 💪 RDF juuu Sana  banyarwanda  💪 🇷🇼 tutayijenga Sisi wenyewe pe</t>
  </si>
  <si>
    <t>RT @bouche_bee: @CagnoliMh @alainhoupert @YvesPDB oui
parceque le Regime de la #RDF 🇫🇷 a completement ouvert nos frontieres.
Et le contine…</t>
  </si>
  <si>
    <t xml:space="preserve">   oui
parceque le Regime de la  🇫🇷 a completement ouvert nos frontieres.
Et le contine…</t>
  </si>
  <si>
    <t>Uyu munsi, RDF yasezereye mu cyubahiro abasirikare bagiye mu kiruhuko cy'izabukuru n'abarangije amasezerano y'akazi. Ni umuhango  witabiriwe na Minisitiri w'Ingabo Maj. Gen. Albert Murasira, wari uhagarariye Perezida wa Repubulika akaba n'Umugaba w'Ikirenga w'Ingabo</t>
  </si>
  <si>
    <t>@Exyp @CNEWS Prudence,  risque  de  suspension  par  les  algorithmes  de  Twitter .
Ah  l'incitation  à  la  haine  et  la  violence.
Celui  qui  dit  la  vérité  en  RDF,  il  doit  être  exécuté.</t>
  </si>
  <si>
    <t xml:space="preserve"> Prudence,  risque  de  suspension  par  les  algorithmes  de  Twitter .
Ah  l'incitation  à  la  haine  et  la  violence.
Celui  qui  dit  la  vérité  en  RDF,  il  doit  être  exécuté.</t>
  </si>
  <si>
    <t>@R_DeCastelnau @missgisle @SMagistrature @USM_magistrats L art. 411 du C. Penal a eté dechiré
car la #RDF 🇫🇷 ne sait pas qui est l ennemi 
dans l "intelligence avec l'ennemi".
Vous allez pas chipoter.</t>
  </si>
  <si>
    <t xml:space="preserve">   L art. 411 du C. Penal a eté dechiré
car la  🇫🇷 ne sait pas qui est l ennemi 
dans l "intelligence avec l'ennemi".
Vous allez pas chipoter.</t>
  </si>
  <si>
    <t>Uyu munsi, RDF yasezereye mu cyubahiro abasirikare bagiye mu kiruhuko cy'izabukuru n'abarangije amasezerano y'akazi. Ni umuhango  witabiriwe na Minisitiri w'Ingabo Maj. Gen. Albert Murasira, wari uhagarariye Perezida wa Repubulika akaba n'Umugaba w'Ikirenga w'Ingabo https://t.co/aiC0qnfMHt</t>
  </si>
  <si>
    <t xml:space="preserve">Uyu munsi, RDF yasezereye mu cyubahiro abasirikare bagiye mu kiruhuko cy'izabukuru n'abarangije amasezerano y'akazi. Ni umuhango  witabiriwe na Minisitiri w'Ingabo Maj. Gen. Albert Murasira, wari uhagarariye Perezida wa Repubulika akaba n'Umugaba w'Ikirenga w'Ingabo </t>
  </si>
  <si>
    <t>@deodivo @lusakuenoc @PatrickMuyaya @LukondeSama @erictshikuma Tout à fait d'accord.
Au faite, les @wembi_steve et autres confondent la Nation et la personne de @fatshi13 et l'information au relais en boucle de news de terroristes M23/RDF.
Est-ce C pas pcq'ils sont payés par ses ennemis de notre Peuple,on le saura un Jr!</t>
  </si>
  <si>
    <t xml:space="preserve">    Tout à fait d'accord.
Au faite, les  et autres confondent la Nation et la personne de  et l'information au relais en boucle de news de terroristes M23/RDF.
Est-ce C pas pcq'ils sont payés par ses ennemis de notre Peuple,on le saura un Jr!</t>
  </si>
  <si>
    <t>RT @Radiorwanda_RBA: Uyu munsi, RDF yasezereye mu cyubahiro abasirikare bagiye mu kiruhuko cy'izabukuru n'abarangije amasezerano y'akazi. N…</t>
  </si>
  <si>
    <t>Uyu munsi, RDF yasezereye mu cyubahiro abasirikare bagiye mu kiruhuko cy'izabukuru n'abarangije amasezerano y'akazi. N…</t>
  </si>
  <si>
    <t>RT @MwambaClestin3: @YolandeMakolo Le petit Robert renseigne au mot ''tutsis'': ethnie du Rwanda et de Burundi.
Nous sommes au génocide des…</t>
  </si>
  <si>
    <t xml:space="preserve"> Le petit Robert renseigne au mot ''tutsis'': ethnie du Rwanda et de Burundi.
Nous sommes au génocide des…</t>
  </si>
  <si>
    <t>@odeth_bae @kanisekere @rukundokeric @kemnique @Ish_Geovanis @ClaudeKarangwa Iyo vigo ya RDF ni nziza</t>
  </si>
  <si>
    <t xml:space="preserve">     Iyo vigo ya RDF ni nziza</t>
  </si>
  <si>
    <t>Uyu munsi, RDF yasezereye mu cyubahiro abasirikare bagiye mu kiruhuko cy'izabukuru n'abarangije amasezerano y'akazi. Ni umuhango  witabiriwe na Minisitiri w'Ingabo Maj. Gen. Albert Murasira, wari uhagarariye Perezida wa Repubulika akaba n'Umugaba w'Ikirenga w'Ingabo. #RBAAmakuru https://t.co/TvoIM4aYLI</t>
  </si>
  <si>
    <t xml:space="preserve">Uyu munsi, RDF yasezereye mu cyubahiro abasirikare bagiye mu kiruhuko cy'izabukuru n'abarangije amasezerano y'akazi. Ni umuhango  witabiriwe na Minisitiri w'Ingabo Maj. Gen. Albert Murasira, wari uhagarariye Perezida wa Repubulika akaba n'Umugaba w'Ikirenga w'Ingabo.  </t>
  </si>
  <si>
    <t>Tu n'as rien compris jusqu'à présent ? Le M23, c'est le nom que s'est choisie l'alliance UPDF/RDF.
On ne doit compter que sur nous même.
Un grand rôle doit être joué par les leaders locaux car à Kinshasa, on préfère danser que nourrir les militaires au front.
@senatrdc https://t.co/EY6zY2UFIq</t>
  </si>
  <si>
    <t xml:space="preserve">Tu n'as rien compris jusqu'à présent ? Le M23, c'est le nom que s'est choisie l'alliance UPDF/RDF.
On ne doit compter que sur nous même.
Un grand rôle doit être joué par les leaders locaux car à Kinshasa, on préfère danser que nourrir les militaires au front.
 </t>
  </si>
  <si>
    <t>@rodinkizito @MartialMukeba Tu n'as rien compris jusqu'à présent ? Le M23, c'est le nom que s'est choisie l'alliance UPDF/RDF</t>
  </si>
  <si>
    <t xml:space="preserve"> Tu n'as rien compris jusqu'à présent ? Le M23, c'est le nom que s'est choisie l'alliance UPDF/RDF</t>
  </si>
  <si>
    <t>RT @PatientFidel: … l’attention de l’Indolente communauté internationale sur les bilans macabres et destruction des édifices scolaires et m…</t>
  </si>
  <si>
    <t>… l’attention de l’Indolente communauté internationale sur les bilans macabres et destruction des édifices scolaires et m…</t>
  </si>
  <si>
    <t>… l’attention de l’Indolente communauté internationale sur les bilans macabres et destruction des édifices scolaires et médicaux dont la coalition RDF-M23 est responsable. Si nous nous attardons sur le @TheoEnglebert_, nous verrons que c’est indépendant dont les articles ⬇️</t>
  </si>
  <si>
    <t>… l’attention de l’Indolente communauté internationale sur les bilans macabres et destruction des édifices scolaires et médicaux dont la coalition RDF-M23 est responsable. Si nous nous attardons sur le , nous verrons que c’est indépendant dont les articles ⬇️</t>
  </si>
  <si>
    <t>@7sur7_cd Les résultats seraient négatifs sans les RDF</t>
  </si>
  <si>
    <t>Les résultats seraient négatifs sans les RDF</t>
  </si>
  <si>
    <t>RT @freeDRC1: @albcontact Bongo yenu ina fika mwisho. Le M23 et le RDF doivent répondre de leurs crimes en #RDC</t>
  </si>
  <si>
    <t xml:space="preserve"> Bongo yenu ina fika mwisho. Le M23 et le RDF doivent répondre de leurs crimes en </t>
  </si>
  <si>
    <t>Des soldats allemands de la Minusma empêchés de quitter le Mali https://t.co/2wdRjskHMm #EyeonMali #Mali #DW</t>
  </si>
  <si>
    <t xml:space="preserve">Des soldats allemands de la Minusma empêchés de quitter le Mali    </t>
  </si>
  <si>
    <t>RT @manaeugene: Chers frères congolais! La meilleure façon de combattre #RDF-inkotanyi est de #tirer sans arrêt et sans #négociation, Et si…</t>
  </si>
  <si>
    <t>Chers frères congolais! La meilleure façon de combattre -inkotanyi est de  sans arrêt et sans égociation, Et si…</t>
  </si>
  <si>
    <t>La guerre 🇺🇸 🇺🇦 🇷🇺 :
déclencheur parfait pour lancer le noyage 
des dettes publiques - et privées -
sous l'#inflation 😊
par #DesGénies 
de l'#UE 🇪🇺 et la #RDF 🇫🇷 https://t.co/Jo9XBiGzxt</t>
  </si>
  <si>
    <t xml:space="preserve">La guerre 🇺🇸 🇺🇦 🇷🇺 :
déclencheur parfait pour lancer le noyage 
des dettes publiques - et privées -
sous l' 😊
par énies 
de l' 🇪🇺 et la  🇫🇷 </t>
  </si>
  <si>
    <t>@MartialMukeba @PaulKagame a déjà affirmé qu'il y a la présence des RDF en RDC
Museveni nous demande de dialoguer avec les M23, pourquoi pas dialoguer directement avec le Rwanda ???</t>
  </si>
  <si>
    <t xml:space="preserve"> a déjà affirmé qu'il y a la présence des RDF en RDC
Museveni nous demande de dialoguer avec les M23, pourquoi pas dialoguer directement avec le Rwanda ???</t>
  </si>
  <si>
    <t>@albcontact Bongo yenu ina fika mwisho. Le M23 et le RDF doivent répondre de leurs crimes en #RDC</t>
  </si>
  <si>
    <t xml:space="preserve">Bongo yenu ina fika mwisho. Le M23 et le RDF doivent répondre de leurs crimes en </t>
  </si>
  <si>
    <t>@MukunaCharly @GraceBagula @MichaelTshi Je ne pense pas que les choses vont bien parce que Bunagana est toujours sous le contrôle du M23/RDF et au fond nous connaissons aussi le rôle de l'Ouganda dans ce conflit, Bunagana est juste à la porte de l'Ouganda et ils ne leur font rien.</t>
  </si>
  <si>
    <t xml:space="preserve">  Je ne pense pas que les choses vont bien parce que Bunagana est toujours sous le contrôle du M23/RDF et au fond nous connaissons aussi le rôle de l'Ouganda dans ce conflit, Bunagana est juste à la porte de l'Ouganda et ils ne leur font rien.</t>
  </si>
  <si>
    <t>... les dissertations en #RDF 🇫🇷 https://t.co/eTvuZKtOR8</t>
  </si>
  <si>
    <t xml:space="preserve">... les dissertations en  🇫🇷 </t>
  </si>
  <si>
    <t>RT @EyeonMali: Comment se met en place une force internationale de l'ONU ? https://t.co/XtgCSo1InQ #EyeonMali #Mali #DW</t>
  </si>
  <si>
    <t xml:space="preserve">Comment se met en place une force internationale de l'ONU ?    </t>
  </si>
  <si>
    <t>@YolandeMakolo Le petit Robert renseigne au mot ''tutsis'': ethnie du Rwanda et de Burundi.
Nous sommes au génocide des congolais sur leur sol par des rwandais de RDF.
Laissons-nous tranquille avec vos mensonges. La RDC a déjà 450 ethnies qui vivent en paix.</t>
  </si>
  <si>
    <t>Le petit Robert renseigne au mot ''tutsis'': ethnie du Rwanda et de Burundi.
Nous sommes au génocide des congolais sur leur sol par des rwandais de RDF.
Laissons-nous tranquille avec vos mensonges. La RDC a déjà 450 ethnies qui vivent en paix.</t>
  </si>
  <si>
    <t>... un epidemiologiste US
a compris qu'en #RDF 🇫🇷 :
"extreme" 
ça veut dire en Novlangue du Regime
"anti-establishment"
"antiRegime"
. https://t.co/j37AjVmdXQ</t>
  </si>
  <si>
    <t xml:space="preserve">... un epidemiologiste US
a compris qu'en  🇫🇷 :
"extreme" 
ça veut dire en Novlangue du Regime
"anti-establishment"
"antiRegime"
. </t>
  </si>
  <si>
    <t>RT @MwambaClestin3: @MpindaKRichard @joslyn_mathias_ @OkendaPierre La question est : qui proposent-ils ? Pendant 20 ans: ils avaient les mi…</t>
  </si>
  <si>
    <t xml:space="preserve">   La question est : qui proposent-ils ? Pendant 20 ans: ils avaient les mi…</t>
  </si>
  <si>
    <t>@MpindaKRichard @joslyn_mathias_ @OkendaPierre La question est : qui proposent-ils ? Pendant 20 ans: ils avaient les militaires JKK et RDF-M23; rien. Ils avaient des Profs (pas moyen de les citer); rien. Ils avaient des savants partout ds la territoriale, au plan, à l'AN; rien.
5 Ch + Rêver pr la modernité; tjrs rien de rien.</t>
  </si>
  <si>
    <t xml:space="preserve">  La question est : qui proposent-ils ? Pendant 20 ans: ils avaient les militaires JKK et RDF-M23; rien. Ils avaient des Profs (pas moyen de les citer); rien. Ils avaient des savants partout ds la territoriale, au plan, à l'AN; rien.
5 Ch + Rêver pr la modernité; tjrs rien de rien.</t>
  </si>
  <si>
    <t>@MonuscoF des blablateurs, le Rwanda envoie ses troupes au Congo 🇨🇩 sous leurs yeux et ils nous parlent d’armes sophistiquées et qu’ils ne peuvent pas faire face aux RDF/M23 qu’ils partent. Il faut leur donner pas plus de 6 mois pour quitter le Congo 🇨🇩. https://t.co/N1x7ikIP5F</t>
  </si>
  <si>
    <t xml:space="preserve">des blablateurs, le Rwanda envoie ses troupes au Congo 🇨🇩 sous leurs yeux et ils nous parlent d’armes sophistiquées et qu’ils ne peuvent pas faire face aux RDF/M23 qu’ils partent. Il faut leur donner pas plus de 6 mois pour quitter le Congo 🇨🇩. </t>
  </si>
  <si>
    <t>Comment se met en place une force internationale de l'ONU ? https://t.co/XtgCSo1InQ #EyeonMali #Mali #DW</t>
  </si>
  <si>
    <t>@TheoEnglebert_ @libe Plus de 12millions des femmes enfants hommes koongolais ont ete' massacre's viole's brule's pille's et enfants assassine's par les FPR RDF SUR le sol koongolais.....cfr mapping report UN es tu au courant?</t>
  </si>
  <si>
    <t xml:space="preserve"> Plus de 12millions des femmes enfants hommes koongolais ont ete' massacre's viole's brule's pille's et enfants assassine's par les FPR RDF SUR le sol koongolais.....cfr mapping report UN es tu au courant?</t>
  </si>
  <si>
    <t>@setsuna_rdf Padahal tidak n hangus gosong dan atas jadi bawah n bawah jadi atas n hanya kkuatan dari Allah SWT tuhan yang maha kasih dan kuat</t>
  </si>
  <si>
    <t>Padahal tidak n hangus gosong dan atas jadi bawah n bawah jadi atas n hanya kkuatan dari Allah SWT tuhan yang maha kasih dan kuat</t>
  </si>
  <si>
    <t>RT @MauriceCibuabua: @libe @TheoEnglebert_ Nous n'avons jamais compté sur votre soutien, médias corrompu au service du crime organisé et de…</t>
  </si>
  <si>
    <t xml:space="preserve">  Nous n'avons jamais compté sur votre soutien, médias corrompu au service du crime organisé et de…</t>
  </si>
  <si>
    <t>@MartialMukeba Les M23/RDF pourquoi pas les arrêtés aussi ?</t>
  </si>
  <si>
    <t>Les M23/RDF pourquoi pas les arrêtés aussi ?</t>
  </si>
  <si>
    <t>@libe @TheoEnglebert_ Theo peut-il expliquer pourquoi, au pays de 450 ethnies, seuls les imminents Tutsis seraient victimes d’une prétendue haine raciale?
Theo peut-il donner des preuves de cannibalisme?
Theo a-t-il raconté les horreurs commises par le RDF au Congo?
Theo est-il 1 piètre propagandiste?</t>
  </si>
  <si>
    <t xml:space="preserve"> Theo peut-il expliquer pourquoi, au pays de 450 ethnies, seuls les imminents Tutsis seraient victimes d’une prétendue haine raciale?
Theo peut-il donner des preuves de cannibalisme?
Theo a-t-il raconté les horreurs commises par le RDF au Congo?
Theo est-il 1 piètre propagandiste?</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</si>
  <si>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https://t.co/eYGjzkBuzk</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</si>
  <si>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</si>
  <si>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@EtudesRwanda: @PatrickMuyaya @FARDC_off Voici le couple UPDF et RDF ( museveni et kagame) qui déstabilise  l'Est de la RDC ( et Bunagan…</t>
  </si>
  <si>
    <t xml:space="preserve">  Voici le couple UPDF et RDF ( museveni et kagame) qui déstabilise  l'Est de la RDC ( et Bunagan…</t>
  </si>
  <si>
    <t>@LwarhibaM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https://t.co/MjPOHCaAH1</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</si>
  <si>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https://t.co/L7bxaQRAAu</t>
  </si>
  <si>
    <t xml:space="preserve"> 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</si>
  <si>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https://t.co/y3OKEPStZi</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</si>
  <si>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https://t.co/NXatPRIdqI</t>
  </si>
  <si>
    <t>@PatrickMuyaya @FARDC_off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https://t.co/6TDYW1O916</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</si>
  <si>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https://t.co/bBGOdDZM8w</t>
  </si>
  <si>
    <t>RT @LithoLeja: C’est maintenant clair que Kagame a envoyé ses soldats en RDC. L’on comprend pourquoi il a négocié le cessez-le-feu au nom d…</t>
  </si>
  <si>
    <t>C’est maintenant clair que Kagame a envoyé ses soldats en RDC. L’on comprend pourquoi il a négocié le cessez-le-feu au nom d…</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</si>
  <si>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https://t.co/2tgrEq5y3p</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</si>
  <si>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https://t.co/WKQ8HKkNOV</t>
  </si>
  <si>
    <t xml:space="preserve">  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</si>
  <si>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@EtudesRwanda: @alainfoka2005 @sebafayo @ThomasMouf Voici le couple UPDF et RDF ( museveni et kagame) qui déstabilise  l'Est de la RDC (…</t>
  </si>
  <si>
    <t xml:space="preserve">   Voici le couple UPDF et RDF ( museveni et kagame) qui déstabilise  l'Est de la RDC (…</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</si>
  <si>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https://t.co/qX51P5O4Yu</t>
  </si>
  <si>
    <t>@alainfoka2005 @sebafayo @ThomasMouf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https://t.co/ZTng68mUaH</t>
  </si>
  <si>
    <t>@kazadi_peter @PaulKagame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https://t.co/hRAwrUm1aH</t>
  </si>
  <si>
    <t>@PatrickMuyaya @libe 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https://t.co/7Qt6QUyJah</t>
  </si>
  <si>
    <t>Nous n'avons jamais compté sur votre soutien, médias corrompu au service du crime organisé et de sa propagande.
Le régime #RwandaIsKilling est impliqué dans un génocide visant les congolais, plus de 10Millions des morts, il a encore envoyé des Terroristes RDF déguisés M23 pr tuer https://t.co/sogpA0WEbO</t>
  </si>
  <si>
    <t xml:space="preserve">Nous n'avons jamais compté sur votre soutien, médias corrompu au service du crime organisé et de sa propagande.
Le régime  est impliqué dans un génocide visant les congolais, plus de 10Millions des morts, il a encore envoyé des Terroristes RDF déguisés M23 pr tuer </t>
  </si>
  <si>
    <t>@libe @TheoEnglebert_ Nous n'avons jamais compté sur votre soutien, médias corrompu au service du crime organisé et de sa propagande.
Le régime #RwandaIsKilling est impliqué dans un génocide visant les congolais, plus de 10Millions des morts, il a encore envoyé des Terroristes RDF déguisés M23 pr tuer</t>
  </si>
  <si>
    <t xml:space="preserve"> Nous n'avons jamais compté sur votre soutien, médias corrompu au service du crime organisé et de sa propagande.
Le régime  est impliqué dans un génocide visant les congolais, plus de 10Millions des morts, il a encore envoyé des Terroristes RDF déguisés M23 pr tuer</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</si>
  <si>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https://t.co/yvKIAOspGz</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</si>
  <si>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https://t.co/4r4WWnKycl</t>
  </si>
  <si>
    <t>RT @EtudesRwanda: Voici le couple UPDF et RDF ( museveni et kagame) qui déstabilise  la RDC ( et Bunagana) avec la complicité de la Monusco…</t>
  </si>
  <si>
    <t>Voici le couple UPDF et RDF ( museveni et kagame) qui déstabilise  la RDC ( et Bunagana) avec la complicité de la Monusco…</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</si>
  <si>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 https://t.co/PyikgH5lxD</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</si>
  <si>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 </t>
  </si>
  <si>
    <t>Voici le couple UPDF et RDF ( museveni et kagame) qui déstabilise  la RDC ( et Bunagana) avec la complicité de la Monusco et toute la communauté internationale avec l'espionnage des Banyamulenge .l congolais doivent rester en ALERTE maximale pour protéger leur pays RDC https://t.co/IOLoG1p3oT</t>
  </si>
  <si>
    <t xml:space="preserve">Voici le couple UPDF et RDF ( museveni et kagame) qui déstabilise  la RDC ( et Bunagana) avec la complicité de la Monusco et toute la communauté internationale avec l'espionnage des Banyamulenge .l congolais doivent rester en ALERTE maximale pour protéger leur pays RDC </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</si>
  <si>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https://t.co/WqqdcCwOnJ</t>
  </si>
  <si>
    <t xml:space="preserve">Voici le couple UPDF et RDF ( museveni et kagame) qui déstabilise  l'Est de la RDC ( et Bunagana) avec la complicité de la Monusco et toute la communauté internationale avec l'espionnage des Banyamulenge .l congolais doivent rester en ALERTE maximale pour protéger leur pays RDC </t>
  </si>
  <si>
    <t>RT @EtudesRwanda: Le couple UPDF et RDF ( museveni et kagame) s'empare de l'Est de la RDC ( Bunagana) avec la complicité de la Monusco et t…</t>
  </si>
  <si>
    <t>Le couple UPDF et RDF ( museveni et kagame) s'empare de l'Est de la RDC ( Bunagana) avec la complicité de la Monusco et t…</t>
  </si>
  <si>
    <t>Voici le couple UPDF et RDF ( museveni et kagame) qui déstabilise  l'Est de la RDC ( et Bunagana) avec la complicité de la Monusco et toute la communauté internationale avec l'espionnage des Banyamulenge .l congolais doivent rester en ALERTE maximale pour protéger leur pays RDC https://t.co/Rjn7XWUNlX</t>
  </si>
  <si>
    <t>Voici le couple UPDF et RDF ( museveni et kagame) qui déstabilise  l'Est de la RDC ( et Bunagana) avec la complicité de la Monusco et toute la communauté internationale. Les congolais doivent rester en ALERTE maximale pour protéger leur pays RDC . https://t.co/XEHWgplukP</t>
  </si>
  <si>
    <t xml:space="preserve">Voici le couple UPDF et RDF ( museveni et kagame) qui déstabilise  l'Est de la RDC ( et Bunagana) avec la complicité de la Monusco et toute la communauté internationale. Les congolais doivent rester en ALERTE maximale pour protéger leur pays RDC . </t>
  </si>
  <si>
    <t>Voici le couple UPDF et RDF ( museveni et kagame) qui déstabilise  l'Est de la RDC ( et Bunagana) avec la complicité de la Monusco et toute la communauté internationale. Les congolais doivent rester en ALERTE maximale pour protéger leur pays RDC . https://t.co/btElDM1BbP</t>
  </si>
  <si>
    <t>Voici le couple UPDF et RDF ( museveni et kagame) qui déstabilise  l'Est de la RDC ( et Bunagana) avec la complicité de la Monusco et toute la communauté internationale. Les congolais doivent rester en ALERTE maximale pour protéger leur pays RDC . https://t.co/7N35RqwDCg</t>
  </si>
  <si>
    <t>@PatrickMuyaya @libe Voici le couple UPDF et RDF ( museveni et kagame) qui déstabilise  l'Est de la RDC ( et Bunagana) avec la complicité de la Monusco et toute la communauté internationale. Les congolais doivent rester en ALERTE maximale pour protéger leur pays RDC https://t.co/JOli6ITao4</t>
  </si>
  <si>
    <t xml:space="preserve"> Voici le couple UPDF et RDF ( museveni et kagame) qui déstabilise  l'Est de la RDC ( et Bunagana) avec la complicité de la Monusco et toute la communauté internationale. Les congolais doivent rester en ALERTE maximale pour protéger leur pays RDC </t>
  </si>
  <si>
    <t>Le couple UPDF et RDF ( museveni et kagame) s'empare de l'Est de la RDC ( Bunagana) avec la complicité de la Monusco et toute la communauté internationale. Les congolais doivent rester en ALERTE maximale pour protéger leur pays RDC https://t.co/z6vWalswZR</t>
  </si>
  <si>
    <t xml:space="preserve">Le couple UPDF et RDF ( museveni et kagame) s'empare de l'Est de la RDC ( Bunagana) avec la complicité de la Monusco et toute la communauté internationale. Les congolais doivent rester en ALERTE maximale pour protéger leur pays RDC </t>
  </si>
  <si>
    <t>RT @CafocdeNantes: 🆕Le titre " Responsable de dispositifs de formation » est réinscrit au RNCP par décision du directeur général de France…</t>
  </si>
  <si>
    <t>🆕Le titre " Responsable de dispositifs de formation » est réinscrit au RNCP par décision du directeur général de France…</t>
  </si>
  <si>
    <t>RT @tokwauluaena2: #RDC #RwandaIsKilling Le monde sait et s'en fout
Peuple congolais derrière @FARDC_off prenons nous en charge
Que fardc é…</t>
  </si>
  <si>
    <t xml:space="preserve">  Le monde sait et s'en fout
Peuple congolais derrière  prenons nous en charge
Que fardc é…</t>
  </si>
  <si>
    <t>On s’en fou de qui trompe plus que qui la, vous nous avez RDF avec ça</t>
  </si>
  <si>
    <t>@CagnoliMh @alainhoupert @YvesPDB oui
parceque le Regime de la #RDF 🇫🇷 a completement ouvert nos frontieres.
Et le continent de l'Afrique avec l'#ExplosionDeLAfrique n est pas autosuffisant en alimentation 🤯😱
(grand comme les US + l'Europe Ouest + Chine + Inde + Latam centrale... 🤯) https://t.co/KsQlihvDgR</t>
  </si>
  <si>
    <t xml:space="preserve">  oui
parceque le Regime de la  🇫🇷 a completement ouvert nos frontieres.
Et le continent de l'Afrique avec l' n est pas autosuffisant en alimentation 🤯😱
(grand comme les US + l'Europe Ouest + Chine + Inde + Latam centrale... 🤯) </t>
  </si>
  <si>
    <t>@basibenjamin @YolandeMakolo M23 c'est votre armée 🤣🤣🤣🤣🤣, RDF</t>
  </si>
  <si>
    <t xml:space="preserve"> M23 c'est votre armée 🤣🤣🤣🤣🤣, RDF</t>
  </si>
  <si>
    <t>@wembi_steve @lusakuenoc Le couple UPDF et RDF ( kagame et museveni) pour l'empire Huma et Tutsi à l'est de la RDC</t>
  </si>
  <si>
    <t xml:space="preserve"> Le couple UPDF et RDF ( kagame et museveni) pour l'empire Huma et Tutsi à l'est de la RDC</t>
  </si>
  <si>
    <t>@BIKO91494539 Le couple UPDF et RDF ( museveni et kagame) s'empare de l'Est de la RDC ( Bunagana)</t>
  </si>
  <si>
    <t>Le couple UPDF et RDF ( museveni et kagame) s'empare de l'Est de la RDC ( Bunagana)</t>
  </si>
  <si>
    <t>@EgidieBibio Nukuri uyu mwana mumukorere ubuvugizi ahabwe igikapu kibishimangira neza kuburyo bitapfa guhanagurika.#RDF ku isonga!</t>
  </si>
  <si>
    <t>Nukuri uyu mwana mumukorere ubuvugizi ahabwe igikapu kibishimangira neza kuburyo bitapfa guhanagurika. ku isonga!</t>
  </si>
  <si>
    <t>Umutamenwa #RDF https://t.co/M6kNuQgu1q</t>
  </si>
  <si>
    <t xml:space="preserve">Umutamenwa  </t>
  </si>
  <si>
    <t>@Infosplusrdc @East_DRC_News @FARDC_off Il était écrit ADF sur les affaires pour qu on sache a qui c était destiné ? Vous êtes sur que c est pas écrit RDF ?</t>
  </si>
  <si>
    <t xml:space="preserve">  Il était écrit ADF sur les affaires pour qu on sache a qui c était destiné ? Vous êtes sur que c est pas écrit RDF ?</t>
  </si>
  <si>
    <t>Réactions au gel par le Mali des rotations de la Minusma https://t.co/xy2jISp37s #EyeonMali #Mali #DW</t>
  </si>
  <si>
    <t xml:space="preserve">Réactions au gel par le Mali des rotations de la Minusma    </t>
  </si>
  <si>
    <t>@Lisamongendu Vous parlez de rien, les Forces Armées Rwandaises #RDF ne perdront pas de temps à venir au Congo car elles ont la responsabilité de protéger la souveraineté de notre pays.</t>
  </si>
  <si>
    <t>Vous parlez de rien, les Forces Armées Rwandaises  ne perdront pas de temps à venir au Congo car elles ont la responsabilité de protéger la souveraineté de notre pays.</t>
  </si>
  <si>
    <t>RT @nestormukendi: @juvenalmunubo @jlprdeangola @juvenalmunubo toi et moi savons que seules les unités spéciales des RDF, en tenues Kenyann…</t>
  </si>
  <si>
    <t xml:space="preserve">   toi et moi savons que seules les unités spéciales des RDF, en tenues Kenyann…</t>
  </si>
  <si>
    <t>RT @nestormukendi: @juvenalmunubo @jlprdeangola Les RDF ont fait le boulot contre le terrorisme au Mozambique, efficacement et en un temps…</t>
  </si>
  <si>
    <t xml:space="preserve">  Les RDF ont fait le boulot contre le terrorisme au Mozambique, efficacement et en un temps…</t>
  </si>
  <si>
    <t>@juvenalmunubo @jlprdeangola Les RDF ont fait le boulot contre le terrorisme au Mozambique, efficacement et en un temps  record pendant que les forces de la SADC s’emboubaient dans des procédures bureaucratiques.</t>
  </si>
  <si>
    <t xml:space="preserve"> Les RDF ont fait le boulot contre le terrorisme au Mozambique, efficacement et en un temps  record pendant que les forces de la SADC s’emboubaient dans des procédures bureaucratiques.</t>
  </si>
  <si>
    <t>@juvenalmunubo @jlprdeangola @juvenalmunubo toi et moi savons que seules les unités spéciales des RDF, en tenues Kenyannes sont motivées et expérimentées pour liquider avec méthodes les résidus des maï-maï qui auront refusés le processus de Naïrobi. Les forces SADC vont coûter inutilement très chère.</t>
  </si>
  <si>
    <t xml:space="preserve">  toi et moi savons que seules les unités spéciales des RDF, en tenues Kenyannes sont motivées et expérimentées pour liquider avec méthodes les résidus des maï-maï qui auront refusés le processus de Naïrobi. Les forces SADC vont coûter inutilement très chère.</t>
  </si>
  <si>
    <t>@kazadi_peter @PaulKagame Il est le copropriétaire, avec #Kagame, de la joint venture M23/RDF. Il veut donc aider ses troupes à décrocher un dialogue avec le gouvernement et à obtenir l’intégration de ses militaires au sein des FARDC, 
Il suffit d’analyser ses propositions pour s’en rendre compte(1/2)</t>
  </si>
  <si>
    <t xml:space="preserve"> Il est le copropriétaire, avec , de la joint venture M23/RDF. Il veut donc aider ses troupes à décrocher un dialogue avec le gouvernement et à obtenir l’intégration de ses militaires au sein des FARDC, 
Il suffit d’analyser ses propositions pour s’en rendre compte(1/2)</t>
  </si>
  <si>
    <t>@MvuamaMadry @MichaelTshi L'affaire Rdf/M23 surtout pas mélangé jkk il nous inspirent pas confiance.
Nous devons améliorer une logistique
Sophistiquées pour le FARDC ainsi que l'aviation et drones.</t>
  </si>
  <si>
    <t xml:space="preserve"> L'affaire Rdf/M23 surtout pas mélangé jkk il nous inspirent pas confiance.
Nous devons améliorer une logistique
Sophistiquées pour le FARDC ainsi que l'aviation et drones.</t>
  </si>
  <si>
    <t>RT @MichaelTshi: Une partie de notre territoire est occupée par les RDF-M23 depuis un mois.  L'armée congolaise n'a pas pu reprendre Bunaga…</t>
  </si>
  <si>
    <t>Une partie de notre territoire est occupée par les RDF-M23 depuis un mois.  L'armée congolaise n'a pas pu reprendre Bunaga…</t>
  </si>
  <si>
    <t>RT @francis_balsem: Seule une armée forte, motivée et équipée peut mettre fin à cette crise . Concentrons nous sur ça au delà de tt ce qui…</t>
  </si>
  <si>
    <t>Seule une armée forte, motivée et équipée peut mettre fin à cette crise . Concentrons nous sur ça au delà de tt ce qui…</t>
  </si>
  <si>
    <t>@MartialMukeba Un conseil a toujours été à prendre ou à laisser. Celui-ci est malvenu et imprenable.
Que le Président #Museveni cesse toute complicité qui tend à apporter le soutien au M23/RDF.
Seul le M23 ne tiendra pas face à nos vaillantes @FARDC_off.</t>
  </si>
  <si>
    <t>Un conseil a toujours été à prendre ou à laisser. Celui-ci est malvenu et imprenable.
Que le Président  cesse toute complicité qui tend à apporter le soutien au M23/RDF.
Seul le M23 ne tiendra pas face à nos vaillantes .</t>
  </si>
  <si>
    <t>@MartialMukeba Pourquoi  tjrs nous imposés la volonté RDF/UPDF ? 😳.</t>
  </si>
  <si>
    <t>Pourquoi  tjrs nous imposés la volonté RDF/UPDF ? 😳.</t>
  </si>
  <si>
    <t>@kayjoe66 @PGashogi @FTwagiramungu Je suis métis et j'ai choisi le bon côté des choses car l'autre fait honte aux Congolais et à toute l'Afrique Vive le 🇷🇼 #VisitRwanda Vive #PaulKagame Vive #RDF Vive #Inkotanyi Vive #Fpr</t>
  </si>
  <si>
    <t xml:space="preserve">  Je suis métis et j'ai choisi le bon côté des choses car l'autre fait honte aux Congolais et à toute l'Afrique Vive le 🇷🇼  Vive  Vive  Vive  Vive </t>
  </si>
  <si>
    <t>@KabembaJonatha8 @MichaelTshi Quand Rdf/M23 ont débutés leurs attaquent c'est a ce moment la qu'on devraient sollicité l'aide de l'aviation angolaise et on ne devrait pas en arriver la où nous en sommes en perdant  Bunagana mais il n'est pas encore tard.</t>
  </si>
  <si>
    <t xml:space="preserve"> Quand Rdf/M23 ont débutés leurs attaquent c'est a ce moment la qu'on devraient sollicité l'aide de l'aviation angolaise et on ne devrait pas en arriver la où nous en sommes en perdant  Bunagana mais il n'est pas encore tard.</t>
  </si>
  <si>
    <t>@wembi_steve Parles nous de la Coalition RDF-M23-UPDF,Vous êtes un expert de fake news,porte parole du M23.</t>
  </si>
  <si>
    <t>Parles nous de la Coalition RDF-M23-UPDF,Vous êtes un expert de fake news,porte parole du M23.</t>
  </si>
  <si>
    <t>Seule une armée forte, motivée et équipée peut mettre fin à cette crise . Concentrons nous sur ça au delà de tt ce qui peut être fait. C'est notre seule voie vers la stabilisation de l'EST. Nos voisins hypocrites se retrouvent.
#rdc #rwanda #uganda  #rdf #FARDC  #RwandaIsKiling https://t.co/E36AbRBVQF</t>
  </si>
  <si>
    <t xml:space="preserve">Seule une armée forte, motivée et équipée peut mettre fin à cette crise . Concentrons nous sur ça au delà de tt ce qui peut être fait. C'est notre seule voie vers la stabilisation de l'EST. Nos voisins hypocrites se retrouvent.
        </t>
  </si>
  <si>
    <t>@AKalume2 @AganzeEmille @Djokams1 @wembi_steve @lusakuenoc @StanysBujakera Ces informations à lui ne sont au dessus de la sécurité interieure de notre pays. Il y a des vies à defendre. Qu' il aille voir au rwanda si leur media disent que leur pays a envoyé les rdf au congo. Tu verras si ce journaliste vivra plus de 24h.</t>
  </si>
  <si>
    <t xml:space="preserve">     Ces informations à lui ne sont au dessus de la sécurité interieure de notre pays. Il y a des vies à defendre. Qu' il aille voir au rwanda si leur media disent que leur pays a envoyé les rdf au congo. Tu verras si ce journaliste vivra plus de 24h.</t>
  </si>
  <si>
    <t>Les co fondateurs de RDF 🇷🇼 ( Rwanda Defence force) sont pour la plupart d’anciens officiers de renseignement de l’Udpf 🇺🇬 ( Uganda people’s Defence Force). Tout celui qui combat le RDF en s’alliant à l’udpf perd son temps.@East_DRC_News @kakese_leon @LwarhibaM @bkmusavuli</t>
  </si>
  <si>
    <t xml:space="preserve">Les co fondateurs de RDF 🇷🇼 ( Rwanda Defence force) sont pour la plupart d’anciens officiers de renseignement de l’Udpf 🇺🇬 ( Uganda people’s Defence Force). Tout celui qui combat le RDF en s’alliant à l’udpf perd son temps.   </t>
  </si>
  <si>
    <t>@didytheking @PGashogi @FTwagiramungu 🤣🤣ligne rouge 🤮,Le M23 continuent à recruter les jeunes en 🇺🇬&amp;amp;🇷🇼,le contingent envoyé ont tous péri 🤣,Kagame a perdu plusieurs de ses meilleurs 🤣,Imaginez que,Les FARDC se battent contre des armées RDF&amp;amp;UPDF avec pas trop des équipements sophistiqués,en attente des howitzers.</t>
  </si>
  <si>
    <t xml:space="preserve">  🤣🤣ligne rouge 🤮,Le M23 continuent à recruter les jeunes en 🇺🇬&amp;amp;🇷🇼,le contingent envoyé ont tous péri 🤣,Kagame a perdu plusieurs de ses meilleurs 🤣,Imaginez que,Les FARDC se battent contre des armées RDF&amp;amp;UPDF avec pas trop des équipements sophistiqués,en attente des howitzers.</t>
  </si>
  <si>
    <t>@MyCountryCongo @StanysBujakera Quelqu'un avec RDF sur la photo de profil? Propagandist utarabigize umwuga! 🤣</t>
  </si>
  <si>
    <t xml:space="preserve"> Quelqu'un avec RDF sur la photo de profil? Propagandist utarabigize umwuga! 🤣</t>
  </si>
  <si>
    <t>RT @tokwauluaena2: #RDC #RwandaIsKilling Il ne faut même plus citer ce leurre du #M23 mais dire la vérité. Il s'agit des #RDF de #KAGAME #R…</t>
  </si>
  <si>
    <t xml:space="preserve">  Il ne faut même plus citer ce leurre du  mais dire la vérité. Il s'agit des  de  …</t>
  </si>
  <si>
    <t>@goma24news @kakese_leon @central_sage @JeanClaudekat2 @Lisamongendu @petertiani007 @damkup @LitsaniChoukran @cibalanky @MichaelTshi @kongolaise @wembi_steve @FMLarousse @gisele_kaj @CybelleKamba @Rugusuki @kabumba_justin @BenitaNtumba @rufagari @LwarhibaM Cette 8 armée Africaine fait face contre une sous-traitance de 2 armées conventionnelle à l'occurrence RDF et UPDF, la tâche semble difficile parce que cette sous-traitance est également utilisé par les impérialistes.</t>
  </si>
  <si>
    <t xml:space="preserve">                   Cette 8 armée Africaine fait face contre une sous-traitance de 2 armées conventionnelle à l'occurrence RDF et UPDF, la tâche semble difficile parce que cette sous-traitance est également utilisé par les impérialistes.</t>
  </si>
  <si>
    <t>@PGashogi @didytheking @FTwagiramungu La  🇨🇩 n’en est pour rien sur Ranking of best Armies,c’est Global fire power basé aux 🇺🇸,Votre RDF est 45e 🤣surtout avec les Kalashnikov chinois 🤣,ça Vs a encore foutu ds le trou noir de Ranking,Nourrissez Vs bien de la folie de Kagame,Vs serez des victimes pendant qu’il sera..</t>
  </si>
  <si>
    <t xml:space="preserve">  La  🇨🇩 n’en est pour rien sur Ranking of best Armies,c’est Global fire power basé aux 🇺🇸,Votre RDF est 45e 🤣surtout avec les Kalashnikov chinois 🤣,ça Vs a encore foutu ds le trou noir de Ranking,Nourrissez Vs bien de la folie de Kagame,Vs serez des victimes pendant qu’il sera..</t>
  </si>
  <si>
    <t>@didytheking @PGashogi @FTwagiramungu RDF gros calibre 🤣, Kagame cherche à faire la paix,nous on refuse,On veut la guerre jusqu’au dernier FARDC et Peuple 🇨🇩avec vos armes chinoises xing🤣De l’uniforme aux équipements,Made in 🇨🇳,En attente des Matos hyper sophistiqués from RUSSIA,Les FARDC continue avc le ratissage.</t>
  </si>
  <si>
    <t xml:space="preserve">  RDF gros calibre 🤣, Kagame cherche à faire la paix,nous on refuse,On veut la guerre jusqu’au dernier FARDC et Peuple 🇨🇩avec vos armes chinoises xing🤣De l’uniforme aux équipements,Made in 🇨🇳,En attente des Matos hyper sophistiqués from RUSSIA,Les FARDC continue avc le ratissage.</t>
  </si>
  <si>
    <t>RT @AubinKatina: @politicocd @MaleleChristian Ah papa, les Nyamulenge attaquent avec leur frères rdf à  Bunagana  y a plus urgent...
#Rwan…</t>
  </si>
  <si>
    <t xml:space="preserve">  Ah papa, les Nyamulenge attaquent avec leur frères rdf à  Bunagana  y a plus urgent...
…</t>
  </si>
  <si>
    <t>@politicocd @MaleleChristian Ah papa, les Nyamulenge attaquent avec leur frères rdf à  Bunagana  y a plus urgent...
#RwandaIsKiling</t>
  </si>
  <si>
    <t xml:space="preserve"> Ah papa, les Nyamulenge attaquent avec leur frères rdf à  Bunagana  y a plus urgent...
</t>
  </si>
  <si>
    <t>Lo juro, dis bien, gênant, tu m’as rdf https://t.co/sDcK3W3dxI</t>
  </si>
  <si>
    <t xml:space="preserve">Lo juro, dis bien, gênant, tu m’as rdf </t>
  </si>
  <si>
    <t>Une partie de notre territoire est occupée par les RDF-M23 depuis un mois.  L'armée congolaise n'a pas pu reprendre Bunagana à ce jour.  Kinshasa supplie Museveni qui est aussi considéré comme un parrain du M23.  La réponse de Museveni n'est pas surprenante. https://t.co/nDrK5yIOe4</t>
  </si>
  <si>
    <t xml:space="preserve">Une partie de notre territoire est occupée par les RDF-M23 depuis un mois.  L'armée congolaise n'a pas pu reprendre Bunagana à ce jour.  Kinshasa supplie Museveni qui est aussi considéré comme un parrain du M23.  La réponse de Museveni n'est pas surprenante. </t>
  </si>
  <si>
    <t>RT @FTwagiramungu: La rencontre des Présidents, @fatshi13 de la
RDC et #Kagame du Rwanda,devrait aboutir à une résolution incontournable su…</t>
  </si>
  <si>
    <t>La rencontre des Présidents,  de la
RDC et  du Rwanda,devrait aboutir à une résolution incontournable su…</t>
  </si>
  <si>
    <t>@kayjoe66 @PGashogi @FTwagiramungu C'est ça l'armée #Fardc_Fdlr qui va se battre avec RDF et UPDF? 🤣🤣 je crois que ces gens qui prônent la guerre ont besoin de psy. Ils ne savent pas de quoi ils parlent. https://t.co/Oo8cse3pB0</t>
  </si>
  <si>
    <t xml:space="preserve">  C'est ça l'armée  qui va se battre avec RDF et UPDF? 🤣🤣 je crois que ces gens qui prônent la guerre ont besoin de psy. Ils ne savent pas de quoi ils parlent. </t>
  </si>
  <si>
    <t>RT @kongolaise: @wembi_steve Pas étonnant,en interne des pseudos journalistes diffusent des messages de la RDF . Imaginez un seul instant u…</t>
  </si>
  <si>
    <t xml:space="preserve"> Pas étonnant,en interne des pseudos journalistes diffusent des messages de la RDF . Imaginez un seul instant u…</t>
  </si>
  <si>
    <t>@PGashogi @didytheking @FTwagiramungu Même Putin en Ukraine change des commandants c’est pas une faiblesse,Préparez vs au deuil national,car le contingent RDF-M23 sera enterré au 🇨🇩,Vs n’aurez plus d’argent,plus de munitions,Kagame,un belliqueux veut la paix,alors que nous on veut la guerre,Ns gagnerons cette guerre.</t>
  </si>
  <si>
    <t xml:space="preserve">  Même Putin en Ukraine change des commandants c’est pas une faiblesse,Préparez vs au deuil national,car le contingent RDF-M23 sera enterré au 🇨🇩,Vs n’aurez plus d’argent,plus de munitions,Kagame,un belliqueux veut la paix,alors que nous on veut la guerre,Ns gagnerons cette guerre.</t>
  </si>
  <si>
    <t>@MichaelTshi @AndyBemba @LwarhibaM Pr vs 1 feuille d route est 1 accord ou 1 droit positif? mais en + en 2019 on n connaissait pas le M23 = RDF et Paul Kagame. L faits sont têtus. L parrain du 23 est connu. Doit-on continuer avec L mêmes L mensonges! En soutenant l'agression vs êtes disqualifier. convetissez-vs.</t>
  </si>
  <si>
    <t xml:space="preserve">  Pr vs 1 feuille d route est 1 accord ou 1 droit positif? mais en + en 2019 on n connaissait pas le M23 = RDF et Paul Kagame. L faits sont têtus. L parrain du 23 est connu. Doit-on continuer avec L mêmes L mensonges! En soutenant l'agression vs êtes disqualifier. convetissez-vs.</t>
  </si>
  <si>
    <t>RT @bouche_bee: @SudRadio @luc_gras le terme technique 
c'est "#MinoritéGouvernementale".
Et non #pas la "#MajoritéRelative"
de la Novlang…</t>
  </si>
  <si>
    <t xml:space="preserve">  le terme technique 
c'est "éGouvernementale".
Et non  la "éRelative"
de la Novlang…</t>
  </si>
  <si>
    <t>@kayjoe66 @didytheking @FTwagiramungu L’état inexistant du Congo continue de changer les commandants qui meurent sur terrain,d’autres par leurs inefficacités voilà une armée qui sera en mesure de faire face aux RDF.</t>
  </si>
  <si>
    <t xml:space="preserve">  L’état inexistant du Congo continue de changer les commandants qui meurent sur terrain,d’autres par leurs inefficacités voilà une armée qui sera en mesure de faire face aux RDF.</t>
  </si>
  <si>
    <t>@kayjoe66 @didytheking @FTwagiramungu Moi,je croyais que la 8ème puissance militaire africaine,lol,allaient finir la guerre sur les “2 soient disant armées régulières RDF et UPDF qui ne font pas partie de la fameuse liste de classement.Honte à toi,Monsieur,vous avez été incapable de finir les 200 rebellions.</t>
  </si>
  <si>
    <t xml:space="preserve">  Moi,je croyais que la 8ème puissance militaire africaine,lol,allaient finir la guerre sur les “2 soient disant armées régulières RDF et UPDF qui ne font pas partie de la fameuse liste de classement.Honte à toi,Monsieur,vous avez été incapable de finir les 200 rebellions.</t>
  </si>
  <si>
    <t>https://t.co/mm26YJXvd3  #AKARAYIFUMBWE: Ibyo RDF ikora irwanya FDLR n'abandi birazwi! Ese Abasivili bo bayifasha iki?  ##SalarioRosaEstaContigo  #Rwanda #RwOT</t>
  </si>
  <si>
    <t xml:space="preserve"> : Ibyo RDF ikora irwanya FDLR n'abandi birazwi! Ese Abasivili bo bayifasha iki?  #   </t>
  </si>
  <si>
    <t>RT @Radiotv10rwanda: Abajyanama bihariye mu bya gisirikare muri Ambasade z’ibihugu mu Rwanda (Defence Attaché), bahawe ikiganiro ku bijyany…</t>
  </si>
  <si>
    <t>Abajyanama bihariye mu bya gisirikare muri Ambasade z’ibihugu mu Rwanda (Defence Attaché), bahawe ikiganiro ku bijyany…</t>
  </si>
  <si>
    <t>RT @IGIHE: Abashinzwe imikoranire mu bya gisirikare (Defence Attachés) bahagarariye ibihugu bitandukanye mu Rwanda, basobanuriwe imiterere…</t>
  </si>
  <si>
    <t>Abashinzwe imikoranire mu bya gisirikare (Defence Attachés) bahagarariye ibihugu bitandukanye mu Rwanda, basobanuriwe imiterere…</t>
  </si>
  <si>
    <t>#RDF 🇫🇷 ... commentant 🇮🇹 :
Avec les interventions de Pujadas
on croirait entendre la radio de la #RDA 🇩🇪... https://t.co/9LdSaZDscB</t>
  </si>
  <si>
    <t xml:space="preserve">🇫🇷 ... commentant 🇮🇹 :
Avec les interventions de Pujadas
on croirait entendre la radio de la  🇩🇪... </t>
  </si>
  <si>
    <t>@goma24news @kakese_leon @central_sage @JeanClaudekat2 @Lisamongendu @petertiani007 @damkup @LitsaniChoukran @cibalanky @MichaelTshi @wembi_steve @FMLarousse @gisele_kaj @CybelleKamba @Rugusuki @kabumba_justin @BenitaNtumba @rufagari @LwarhibaM @Bibishe6 Cher RDF , merci de ne pas m identifier. Identifie tes frères Rwandais,vous êtes nombreux</t>
  </si>
  <si>
    <t xml:space="preserve">                   Cher RDF , merci de ne pas m identifier. Identifie tes frères Rwandais,vous êtes nombreux</t>
  </si>
  <si>
    <t>RT @ktpressrwanda: Defence Attachés Briefed on Regional Security, RDF Operations - https://t.co/Nf9LCtm0gm #RwOT https://t.co/03NnPNnEE5</t>
  </si>
  <si>
    <t xml:space="preserve">Defence Attachés Briefed on Regional Security, RDF Operations -   </t>
  </si>
  <si>
    <t>RT @aminallyly13: Sobanukirwa amapeti y' igisirikare cy' u Rwanda #RDF . https://t.co/Sivso9d5uC</t>
  </si>
  <si>
    <t xml:space="preserve">Sobanukirwa amapeti y' igisirikare cy' u Rwanda  . </t>
  </si>
  <si>
    <t>@PGashogi @didytheking @FTwagiramungu Le M23 aguerri 🤮🤣,je rêve ou quoi?,Les FARDC font faces à deux armées régulières ,RDF &amp;amp;UPDF sur notre sol,maintenant ns n’attendons que la déclaration de la guerre pour en finir avec ces deux états voyoux de la région,les coups seront durs et destructeurs,Sulutani 💀Who next?</t>
  </si>
  <si>
    <t xml:space="preserve">  Le M23 aguerri 🤮🤣,je rêve ou quoi?,Les FARDC font faces à deux armées régulières ,RDF &amp;amp;UPDF sur notre sol,maintenant ns n’attendons que la déclaration de la guerre pour en finir avec ces deux états voyoux de la région,les coups seront durs et destructeurs,Sulutani 💀Who next?</t>
  </si>
  <si>
    <t>@foxnewsdallas C'est mérité les gens viennent pour rdf et ils se retrouvent avec toi</t>
  </si>
  <si>
    <t>C'est mérité les gens viennent pour rdf et ils se retrouvent avec toi</t>
  </si>
  <si>
    <t>@official_bob17 Rdf nize ikore recruitment hakiri kare😂😂😂</t>
  </si>
  <si>
    <t>Rdf nize ikore recruitment hakiri kare😂😂😂</t>
  </si>
  <si>
    <t>Pk m23 Rdf  guerre nord kive C’est pas ce que tu vas Daniel retenait  mort  ou bien tu vas mourir ouvrir Word ramener à la porte de la CPI 🇨🇩🌍</t>
  </si>
  <si>
    <t>RT @KUpatriot: MINADEF ifite ibigo by’ubucuruzi bikomeye 
Reka mba bwire Icyo mutazi 
Inyungu zose ziva mu ma companies ya RDF (minadef)…</t>
  </si>
  <si>
    <t>MINADEF ifite ibigo by’ubucuruzi bikomeye 
Reka mba bwire Icyo mutazi 
Inyungu zose ziva mu ma companies ya RDF (minadef)…</t>
  </si>
  <si>
    <t>@goma24news @MONUSCO Est si difficile de comprendre pourquoi @MonuscoF n'avait jamais fait un tel aveu jusqu'à ce qu'il se trouve que #M23 ait les mêmes équipements que #RDF et se comporte curieusement comme "armée conventionnelle" après le passage de l'#UPDF dans la même zone?</t>
  </si>
  <si>
    <t xml:space="preserve"> Est si difficile de comprendre pourquoi  n'avait jamais fait un tel aveu jusqu'à ce qu'il se trouve que  ait les mêmes équipements que  et se comporte curieusement comme "armée conventionnelle" après le passage de l' dans la même zone?</t>
  </si>
  <si>
    <t>@KanyanaVanessa @mfura_imfura On vous parle des terroristes du M23-RDF, vous, vous répondrez avec une vidéo qui traite autre sujet 🥴. Est-ce intelligent ? On vous parle d'occupation de Bunagana par le 🇷🇼 via sa milice M23. 🙉</t>
  </si>
  <si>
    <t xml:space="preserve"> On vous parle des terroristes du M23-RDF, vous, vous répondrez avec une vidéo qui traite autre sujet 🥴. Est-ce intelligent ? On vous parle d'occupation de Bunagana par le 🇷🇼 via sa milice M23. 🙉</t>
  </si>
  <si>
    <t>@CHategekiman @ellen_kampire Trop d' illusion en qoui les peuples de la RDC sont ils aliénés par vos problématiques FDLR , terroristes M23 RDF ? Tout le Monde savent que c'est la main mise sur nos richesses minières est la problématique de cette guèrre ..</t>
  </si>
  <si>
    <t xml:space="preserve"> Trop d' illusion en qoui les peuples de la RDC sont ils aliénés par vos problématiques FDLR , terroristes M23 RDF ? Tout le Monde savent que c'est la main mise sur nos richesses minières est la problématique de cette guèrre ..</t>
  </si>
  <si>
    <t>1 mois que nos sols sont occupés par les étrangers (UPDF, RDF-M23), quid du ministre de la défense ?!
@Presidence_RDC
@PrimatureRDC
@rkitsita 
@HonoreMvula1 
Ce n'est pas normal franchement ?!</t>
  </si>
  <si>
    <t>1 mois que nos sols sont occupés par les étrangers (UPDF, RDF-M23), quid du ministre de la défense ?!
Ce n'est pas normal franchement ?!</t>
  </si>
  <si>
    <t>Abajyanama mu bya gisirikare muri za Ambasade basobanuriwe ibikorwa bya RDF https://t.co/jiJVxxpjC9</t>
  </si>
  <si>
    <t xml:space="preserve">Abajyanama mu bya gisirikare muri za Ambasade basobanuriwe ibikorwa bya RDF </t>
  </si>
  <si>
    <t>MINADEF ifite ibigo by’ubucuruzi bikomeye 
Reka mba bwire Icyo mutazi 
Inyungu zose ziva mu ma companies ya RDF (minadef) ntabwo zijya Mu isanduku ya leta 
Tuyobowe na Mafia ya danger https://t.co/CVbeRbIPVw</t>
  </si>
  <si>
    <t xml:space="preserve">MINADEF ifite ibigo by’ubucuruzi bikomeye 
Reka mba bwire Icyo mutazi 
Inyungu zose ziva mu ma companies ya RDF (minadef) ntabwo zijya Mu isanduku ya leta 
Tuyobowe na Mafia ya danger </t>
  </si>
  <si>
    <t>#RDC #RwandaIsKilling Il ne faut même plus citer ce leurre du #M23 mais dire la vérité. Il s'agit des #RDF de #KAGAME #Rwanda 
Faut cesser d'adopter narrative Rwanda et #CommunautéOccidentale complice pour #balkanisation de la RDC
Respect pour @FARDC_off 🇨🇩qui combattent les RDF https://t.co/KKep5wk0Rs</t>
  </si>
  <si>
    <t xml:space="preserve"> Il ne faut même plus citer ce leurre du  mais dire la vérité. Il s'agit des  de   
Faut cesser d'adopter narrative Rwanda et éOccidentale complice pour  de la RDC
Respect pour  🇨🇩qui combattent les RDF </t>
  </si>
  <si>
    <t>RT @kigalitoday: Abajyanama mu bya gisirikare muri za Ambasade basobanuriwe ibikorwa bya RDF  #Rwanda #RwOT via @kigalitoday https://t.co/3…</t>
  </si>
  <si>
    <t xml:space="preserve">Abajyanama mu bya gisirikare muri za Ambasade basobanuriwe ibikorwa bya RDF    via  </t>
  </si>
  <si>
    <t>Abahagarariye inzungu za gisirikare mu #Rwanda basobanuriwe ibikorwa bya #RDF mu Karere @RwandaMoD https://t.co/12HnxaHAwu https://t.co/UgPPnnbHbf</t>
  </si>
  <si>
    <t xml:space="preserve">Abahagarariye inzungu za gisirikare mu  basobanuriwe ibikorwa bya  mu Karere   </t>
  </si>
  <si>
    <t>Abashinzwe imikoranire mu bya gisirikare (Defence Attachés) bahagarariye ibihugu bitandukanye mu Rwanda, basobanuriwe imiterere y’ibikorwa byo kugarura amahoro Ingabo z’u Rwanda ziri kugiramo uruhare mu bihugu bya Mozambique na Centrafrique.
https://t.co/dFYdnf6Nid https://t.co/FMotAPe0L8</t>
  </si>
  <si>
    <t xml:space="preserve">Abashinzwe imikoranire mu bya gisirikare (Defence Attachés) bahagarariye ibihugu bitandukanye mu Rwanda, basobanuriwe imiterere y’ibikorwa byo kugarura amahoro Ingabo z’u Rwanda ziri kugiramo uruhare mu bihugu bya Mozambique na Centrafrique.
 </t>
  </si>
  <si>
    <t>RDF yagaragarije izindi ngabo uko ihagaze mu kugarura amahoro n’umutekano mu mahanga
===
RDF yagaragarije abahagarariye inyungu z’igisirikare cy’ibihugu byabo muri za Ambasade mu #Rwanda, bimwe mu bikorwa byayo birimo ibyo kugarura amahoro mu mahanga
➡️https://t.co/KwJYDAyL3o https://t.co/7SnSGT1oEP</t>
  </si>
  <si>
    <t xml:space="preserve">RDF yagaragarije izindi ngabo uko ihagaze mu kugarura amahoro n’umutekano mu mahanga
===
RDF yagaragarije abahagarariye inyungu z’igisirikare cy’ibihugu byabo muri za Ambasade mu , bimwe mu bikorwa byayo birimo ibyo kugarura amahoro mu mahanga
➡️ </t>
  </si>
  <si>
    <t>#RT @kigalitoday: Abajyanama mu bya gisirikare muri za Ambasade basobanuriwe ibikorwa bya RDF  #Rwanda #RwOT via @kigalitoday https://t.co/JhqAelSxd2</t>
  </si>
  <si>
    <t xml:space="preserve"> Abajyanama mu bya gisirikare muri za Ambasade basobanuriwe ibikorwa bya RDF    via  </t>
  </si>
  <si>
    <t>#RT @kigalitoday: Abajyanama mu bya gisirikare muri za Ambasade basobanuriwe ibikorwa bya RDF  #Rwanda #RwOT via @kigalitoday https://t.co/nmJ6YIq9Kr</t>
  </si>
  <si>
    <t>RT @valeryzihalirw1: La RDF et L'UPDF sont à Bunagana</t>
  </si>
  <si>
    <t>La RDF et L'UPDF sont à Bunagana</t>
  </si>
  <si>
    <t>RT @_ReneOG: Anyone with lyrics of that RDF morale ivuga ngo " bamanuka amabombe tuyamanuka"💪💪</t>
  </si>
  <si>
    <t>Anyone with lyrics of that RDF morale ivuga ngo " bamanuka amabombe tuyamanuka"💪💪</t>
  </si>
  <si>
    <t>Abajyanama mu bya gisirikare muri za Ambasade basobanuriwe ibikorwa bya RDF  #Rwanda #RwOT via @kigalitoday https://t.co/3DOQupd1m5</t>
  </si>
  <si>
    <t>@wembi_steve Pas étonnant,en interne des pseudos journalistes diffusent des messages de la RDF . Imaginez un seul instant un journaliste Ukrainien faire ce que fait l'homme au chapeau noir</t>
  </si>
  <si>
    <t>Pas étonnant,en interne des pseudos journalistes diffusent des messages de la RDF . Imaginez un seul instant un journaliste Ukrainien faire ce que fait l'homme au chapeau noir</t>
  </si>
  <si>
    <t>Abajyanama bihariye mu bya gisirikare muri Ambasade z’ibihugu mu Rwanda (Defence Attaché), bahawe ikiganiro ku bijyanye n’ibikorwa by’umutekano by’Ingabo z’u Rwanda (RDF) cyabereye ku cyicaro gikuru cy’Ingabo z’u Rwanda, ku Kimihurura. https://t.co/gq37YTE5u3</t>
  </si>
  <si>
    <t xml:space="preserve">Abajyanama bihariye mu bya gisirikare muri Ambasade z’ibihugu mu Rwanda (Defence Attaché), bahawe ikiganiro ku bijyanye n’ibikorwa by’umutekano by’Ingabo z’u Rwanda (RDF) cyabereye ku cyicaro gikuru cy’Ingabo z’u Rwanda, ku Kimihurura. </t>
  </si>
  <si>
    <t>Abajyanama mu bya gisirikare muri za Ambasade basobanuriwe ibikorwa bya RDF https://t.co/JYGuMbceve</t>
  </si>
  <si>
    <t>Tu as bien droit à vomir mais tu n'est pas capable de faire comprendre tes bêtises publications de ta bassesse intellectuelle!
FARDC fait toujours des opérations contre vos mains sanglantes mais c'est FDLR avec RDF army qui ont aidés le M23 en 2012 pour sauver NTAGANDA rwandais! https://t.co/vcRuJer76k</t>
  </si>
  <si>
    <t xml:space="preserve">Tu as bien droit à vomir mais tu n'est pas capable de faire comprendre tes bêtises publications de ta bassesse intellectuelle!
FARDC fait toujours des opérations contre vos mains sanglantes mais c'est FDLR avec RDF army qui ont aidés le M23 en 2012 pour sauver NTAGANDA rwandais! </t>
  </si>
  <si>
    <t>@michombero @FARDC_off ça c'est le corbeau et le renard.
Je pense que le match entre congolais contre RDF@UPDF doit être prépare comme un match réal Madrid contre barcelone.</t>
  </si>
  <si>
    <t xml:space="preserve"> ça c'est le corbeau et le renard.
Je pense que le match entre congolais contre RDF doit être prépare comme un match réal Madrid contre barcelone.</t>
  </si>
  <si>
    <t>RT @kamba82: RDC🛑🛑:   Plusieurs millions de dollars et des minerais s'évaporent à la douane de Bunagana . Sous occupation des terroristes M…</t>
  </si>
  <si>
    <t>RDC🛑🛑:   Plusieurs millions de dollars et des minerais s'évaporent à la douane de Bunagana . Sous occupation des terroristes M…</t>
  </si>
  <si>
    <t>@MeKatembo @LumumbaGustave @Mabuye_1 @Muyumba @FARDC_off @hrw @patrickzego @MugeyoNdayi @PMunyamulenge @GouvSudkivu @MuyeheEmile Ceux qui sont tue's par le RDF sur notre territoire tu t en fous🤔</t>
  </si>
  <si>
    <t xml:space="preserve">          Ceux qui sont tue's par le RDF sur notre territoire tu t en fous🤔</t>
  </si>
  <si>
    <t>RT @ambadrien: #RDC #RDC Bientôt fera un mois depuis que la cité de Bunagana est sous occupation du M23/RDF, souligne @ChrisNyamabo https:/…</t>
  </si>
  <si>
    <t xml:space="preserve">  Bientôt fera un mois depuis que la cité de Bunagana est sous occupation du M23/RDF, souligne  </t>
  </si>
  <si>
    <t>@flr_louis En #RDF 🇫🇷 
la #MinoritéGouvernementale 
est appelé
une #MajoritéRelative.
Et les clercs du Regime repetent en choeur.
On en est pas à la deformation de l'historiographie par la langue ... 🙄
(ou de la pensée - lire François Jullien (2022))</t>
  </si>
  <si>
    <t>En  🇫🇷 
la éGouvernementale 
est appelé
une éRelative.
Et les clercs du Regime repetent en choeur.
On en est pas à la deformation de l'historiographie par la langue ... 🙄
(ou de la pensée - lire François Jullien (2022))</t>
  </si>
  <si>
    <t>Defence Attachés Briefed on Regional Security, RDF Operations - https://t.co/Nf9LCtm0gm #RwOT https://t.co/03NnPNnEE5</t>
  </si>
  <si>
    <t>RT @LusalaTiti: @albcontact Le temps des mensonges de Kagame que vous répandez est révolu. Il n'y a plus d'ombre sur la guerre que Kagame e…</t>
  </si>
  <si>
    <t xml:space="preserve"> Le temps des mensonges de Kagame que vous répandez est révolu. Il n'y a plus d'ombre sur la guerre que Kagame e…</t>
  </si>
  <si>
    <t>UMUKAMATE 🐻 vient de mettre la main sur un certain MUREKEZI Suedi, suivez mon regard. M23-RDF-UDF.  
Ce con croyait que l'opération spéciale russe c'est la mm chose que combat Bunagana.  
Il sera condamné à mort. Ca ne blague pas là bas. Désolé pour sa famille, c'est un gâchis https://t.co/RbG4lasv2W</t>
  </si>
  <si>
    <t xml:space="preserve">UMUKAMATE 🐻 vient de mettre la main sur un certain MUREKEZI Suedi, suivez mon regard. M23-RDF-UDF.  
Ce con croyait que l'opération spéciale russe c'est la mm chose que combat Bunagana.  
Il sera condamné à mort. Ca ne blague pas là bas. Désolé pour sa famille, c'est un gâchis </t>
  </si>
  <si>
    <t>@albcontact Le temps des mensonges de Kagame que vous répandez est révolu. Il n'y a plus d'ombre sur la guerre que Kagame entretient en #Rdc depuis qu'il avait renversé le Pasteur Bizimungu. Le groupe des terroristes du #M23 est une branche de #RDF avec pour mission de déstabiliser le Kivu.</t>
  </si>
  <si>
    <t>Le temps des mensonges de Kagame que vous répandez est révolu. Il n'y a plus d'ombre sur la guerre que Kagame entretient en  depuis qu'il avait renversé le Pasteur Bizimungu. Le groupe des terroristes du  est une branche de  avec pour mission de déstabiliser le Kivu.</t>
  </si>
  <si>
    <t>RT @bkmusavuli: GUERRE ÉCONOMIQUE ?
Les deux principales douanes du Nord-Kivu inaccessibles. Route Butembo-Beni-Kasindi coupée par des atta…</t>
  </si>
  <si>
    <t>GUERRE ÉCONOMIQUE ?
Les deux principales douanes du Nord-Kivu inaccessibles. Route Butembo-Beni-Kasindi coupée par des atta…</t>
  </si>
  <si>
    <t>Menjadi yang pertama di Indonesia, tentunya teknologi pengolahan sampah RDF sangat menarik perhatian pimpinan daerah di Indonesia karena mampu mengolah sampah menjadi bahan bakar setara batu bara.
https://t.co/nhrRVzGpLr</t>
  </si>
  <si>
    <t xml:space="preserve">Menjadi yang pertama di Indonesia, tentunya teknologi pengolahan sampah RDF sangat menarik perhatian pimpinan daerah di Indonesia karena mampu mengolah sampah menjadi bahan bakar setara batu bara.
</t>
  </si>
  <si>
    <t>Menjadi yang pertama di Indonesia, tentunya teknologi pengolahan sampah RDF sangat menarik perhatian pimpinan daerah di Indonesia karena mampu mengolah sampah menjadi bahan bakar setara batu bara. #CilacapBercahaya 
https://t.co/iJBrSLYqIT</t>
  </si>
  <si>
    <t xml:space="preserve">Menjadi yang pertama di Indonesia, tentunya teknologi pengolahan sampah RDF sangat menarik perhatian pimpinan daerah di Indonesia karena mampu mengolah sampah menjadi bahan bakar setara batu bara.  
</t>
  </si>
  <si>
    <t>RT @tokwauluaena2: #RDC #RwandaIsKilling #NotreArméeEstCapable J'ai confiance. Les @FARDC_off vont reprendre #Bunagana et y chasser les #RD…</t>
  </si>
  <si>
    <t xml:space="preserve">  éeEstCapable J'ai confiance. Les  vont reprendre  et y chasser les …</t>
  </si>
  <si>
    <t>@kayjoe66 @FTwagiramungu Voilà un mois,jour pour jour la ville de Bunagana échappe au contrôle de ce qui voulaient traverser au Rwanda et chaque jour,il s’essaye d’attaquer les M23,ils perdent une localité voilà une armée veut s’affronter aux RDF.</t>
  </si>
  <si>
    <t xml:space="preserve"> Voilà un mois,jour pour jour la ville de Bunagana échappe au contrôle de ce qui voulaient traverser au Rwanda et chaque jour,il s’essaye d’attaquer les M23,ils perdent une localité voilà une armée veut s’affronter aux RDF.</t>
  </si>
  <si>
    <t>@Michael_Itongi monsieur parlons comme des adultes,pas besoin de nous menacer car nous savons que ce n'est que t souhaits et cela fait longtemps que vous faites ca . pour vs informe certain FDRL ont été (continue d etre) accueillis et ont été intégrés dans RDF ...</t>
  </si>
  <si>
    <t>monsieur parlons comme des adultes,pas besoin de nous menacer car nous savons que ce n'est que t souhaits et cela fait longtemps que vous faites ca . pour vs informe certain FDRL ont été (continue d etre) accueillis et ont été intégrés dans RDF ...</t>
  </si>
  <si>
    <t>@gatarimorris Pensez vous que les FDLR ont raison de se battre? Je veux dire auto défens...s’ils sont massacré femmes et enfants.
Malheureusement pour vous, les gens derrière qui vous vous cachez, vous ont désavoué et refusent d’être annexé aux terroristes RDF/M23 et sont derrière FARDC https://t.co/qMarNCrlQ6</t>
  </si>
  <si>
    <t xml:space="preserve">Pensez vous que les FDLR ont raison de se battre? Je veux dire auto défens...s’ils sont massacré femmes et enfants.
Malheureusement pour vous, les gens derrière qui vous vous cachez, vous ont désavoué et refusent d’être annexé aux terroristes RDF/M23 et sont derrière FARDC </t>
  </si>
  <si>
    <t>@gatarimorris Tous les chefs rebelles ont un seul point commun : membre du FPR et RDF puis rebelles. https://t.co/C5OVIl7xzF</t>
  </si>
  <si>
    <t xml:space="preserve">Tous les chefs rebelles ont un seul point commun : membre du FPR et RDF puis rebelles. </t>
  </si>
  <si>
    <t>@Michael_Itongi la présence du rdf au congo n'est qu' des mensonges utilisé par les politiciens juste pour gagner des électeurs!!</t>
  </si>
  <si>
    <t>la présence du rdf au congo n'est qu' des mensonges utilisé par les politiciens juste pour gagner des électeurs!!</t>
  </si>
  <si>
    <t>@gatarimorris On va pas parler de Mobutu 25 ans après et tout mettre sur le dos des FDLR alors que vous financez et entretenez  groupes rebelles et c’est connu de tous. Vos RDF tuent encore une fois chez nous.
Vous avez asseyez de déstabiliser Burundi avec le même mensonge, arrêtez ça</t>
  </si>
  <si>
    <t>On va pas parler de Mobutu 25 ans après et tout mettre sur le dos des FDLR alors que vous financez et entretenez  groupes rebelles et c’est connu de tous. Vos RDF tuent encore une fois chez nous.
Vous avez asseyez de déstabiliser Burundi avec le même mensonge, arrêtez ça</t>
  </si>
  <si>
    <t>@Radiotv10rwanda harya ngo Bukanani yishimiyeko abacongomani batari kuvuga cyane kubwicanyi bwa rdf/m23 !!! https://t.co/uFinfL68TL</t>
  </si>
  <si>
    <t xml:space="preserve">harya ngo Bukanani yishimiyeko abacongomani batari kuvuga cyane kubwicanyi bwa rdf/m23 !!! </t>
  </si>
  <si>
    <t>UBUSESENGUZI bw’uyi muhezanguni wa rpf ni ZERU , Icyari kigamijwe nk’iki kitari uguhagarika iterabwoba rya rdf/m23 ? Ubuse ntirikomeje 🤷🏾‍♀️ https://t.co/VeSucEYfCk</t>
  </si>
  <si>
    <t xml:space="preserve">UBUSESENGUZI bw’uyi muhezanguni wa rpf ni ZERU , Icyari kigamijwe nk’iki kitari uguhagarika iterabwoba rya rdf/m23 ? Ubuse ntirikomeje 🤷🏾‍♀️ </t>
  </si>
  <si>
    <t>RT @Sam35653020: @tokwauluaena2 @FARDC_off Notre FARDC est forte, juste les gros moyens qui en manquent. La FARDC fait face non seulement a…</t>
  </si>
  <si>
    <t xml:space="preserve">  Notre FARDC est forte, juste les gros moyens qui en manquent. La FARDC fait face non seulement a…</t>
  </si>
  <si>
    <t>@pap_mas @FARDC_off Nous souhaitons que le commandant qui a donné l'ordre au troupes de bunangana de se retirer sans engager le combat contre les m23 et son allié rdf soit poursuivi à la justice militaire pour haute trahison.</t>
  </si>
  <si>
    <t xml:space="preserve"> Nous souhaitons que le commandant qui a donné l'ordre au troupes de bunangana de se retirer sans engager le combat contre les m23 et son allié rdf soit poursuivi à la justice militaire pour haute trahison.</t>
  </si>
  <si>
    <t>@tokwauluaena2 @FARDC_off Notre FARDC est forte, juste les gros moyens qui en manquent. La FARDC fait face non seulement aux RDF sous M23 mais aussi aux UPDF l'armée ougandais, inclus les ADF et les groupes locaux.</t>
  </si>
  <si>
    <t xml:space="preserve"> Notre FARDC est forte, juste les gros moyens qui en manquent. La FARDC fait face non seulement aux RDF sous M23 mais aussi aux UPDF l'armée ougandais, inclus les ADF et les groupes locaux.</t>
  </si>
  <si>
    <t>#RDC #RwandaIsKilling #NotreArméeEstCapable J'ai confiance. Les @FARDC_off vont reprendre #Bunagana et y chasser les #RDF. C'est la terre des ancêtres. La question est pourquoi n'ont ils pas repris cette localité ? Faut leur donner les moyens. Sinon ya HAUTE TRAHISON🇨🇩 https://t.co/tQOsCNSjBM</t>
  </si>
  <si>
    <t xml:space="preserve"> éeEstCapable J'ai confiance. Les  vont reprendre  et y chasser les . C'est la terre des ancêtres. La question est pourquoi n'ont ils pas repris cette localité ? Faut leur donner les moyens. Sinon ya HAUTE TRAHISON🇨🇩 </t>
  </si>
  <si>
    <t>@gatarimorris @Saintpolycarpe1 @rufagari @actualitecd Bah oui même dans ce que t’as mis là y a des Occidentaux donc arrêtez de vous donnez trop d’importance comme ci vos RDF étaient seul face à l’armée du Zaïre à l’époque. Remerciez plutôt la population Congolaise qui avait coopéré.
Vous avez réessayé plusieurs mais vous avez échoué</t>
  </si>
  <si>
    <t xml:space="preserve">   Bah oui même dans ce que t’as mis là y a des Occidentaux donc arrêtez de vous donnez trop d’importance comme ci vos RDF étaient seul face à l’armée du Zaïre à l’époque. Remerciez plutôt la population Congolaise qui avait coopéré.
Vous avez réessayé plusieurs mais vous avez échoué</t>
  </si>
  <si>
    <t>Génocide au Rwanda : vers d'autres condamnations ? https://t.co/9cC34EDK19 #DeutscheWelle #Rwanda</t>
  </si>
  <si>
    <t xml:space="preserve">Génocide au Rwanda : vers d'autres condamnations ?   </t>
  </si>
  <si>
    <t>#RDC #RwandaIsKilling Le monde sait et s'en fout
Peuple congolais derrière @FARDC_off prenons nous en charge
Que fardc éliminent #RDF sur notre sol puis neutraliseront #Kagame à #Kigali
C'est la seule option pour la Paix en RDC &amp;amp; les #GreatLakes
#tokokomakigali #Kagameaselabiso https://t.co/hoKSpu3B3l</t>
  </si>
  <si>
    <t xml:space="preserve"> Le monde sait et s'en fout
Peuple congolais derrière  prenons nous en charge
Que fardc éliminent  sur notre sol puis neutraliseront  à 
C'est la seule option pour la Paix en RDC &amp;amp; les 
  </t>
  </si>
  <si>
    <t>@IGIHE RDF ni nzuri kbx knd izagira nabagenoro  barenda 30 maze muvuge ubusa</t>
  </si>
  <si>
    <t>RDF ni nzuri kbx knd izagira nabagenoro  barenda 30 maze muvuge ubusa</t>
  </si>
  <si>
    <t>@monsengo_Fr @iamdedit @alainfoka2005 @sebafayo @ThomasMouf @PaulKagame @Presidence_RDC Je ne défend personne , il n’y a pas RDF en RDC . 
Vous ne pouvez pas prouvé le contraire même si vous avez essayé 
Votre inaptitude est indéniable : vous avez 140 rébellions 
Votre collaboration avec FDLR est indéniable : vous les avez intégré dans l’armée https://t.co/QHdHwevwUY</t>
  </si>
  <si>
    <t xml:space="preserve">      Je ne défend personne , il n’y a pas RDF en RDC . 
Vous ne pouvez pas prouvé le contraire même si vous avez essayé 
Votre inaptitude est indéniable : vous avez 140 rébellions 
Votre collaboration avec FDLR est indéniable : vous les avez intégré dans l’armée </t>
  </si>
  <si>
    <t>@NDOMBIZI ni RDF spokesperson yitwa Brig Gen Rounard Rwivanga</t>
  </si>
  <si>
    <t>ni RDF spokesperson yitwa Brig Gen Rounard Rwivanga</t>
  </si>
  <si>
    <t>@albcontact @Presidence_RDC @fatshi13 Et vous avez oubliez votre groupe armée RDF et M23 sur la liste</t>
  </si>
  <si>
    <t xml:space="preserve">  Et vous avez oubliez votre groupe armée RDF et M23 sur la liste</t>
  </si>
  <si>
    <t>RDF/M23 "Makenga, chef des opérations d'invasions à l'est du Congo" dans un profond sommeil. https://t.co/gVc38wrqiG</t>
  </si>
  <si>
    <t xml:space="preserve">RDF/M23 "Makenga, chef des opérations d'invasions à l'est du Congo" dans un profond sommeil. </t>
  </si>
  <si>
    <t>@Muyumba 😭😭😭 qu est ce qui manque à notre armée d'envahir les cachettes de ses agresseurs ? Et pourchasser les Militaires Rwandais du M23 RDF une fois pour toute ? Question .</t>
  </si>
  <si>
    <t>😭😭😭 qu est ce qui manque à notre armée d'envahir les cachettes de ses agresseurs ? Et pourchasser les Militaires Rwandais du M23 RDF une fois pour toute ? Question .</t>
  </si>
  <si>
    <t>#RDC #RDC Bientôt fera un mois depuis que la cité de Bunagana est sous occupation du M23/RDF, souligne @ChrisNyamabo https://t.co/lS8MNOfxo2 les institutions du pays semblent tous normaliser cette situation, déplore-t-il. https://t.co/a6s8vdDlWF</t>
  </si>
  <si>
    <t xml:space="preserve"> Bientôt fera un mois depuis que la cité de Bunagana est sous occupation du M23/RDF, souligne   les institutions du pays semblent tous normaliser cette situation, déplore-t-il. </t>
  </si>
  <si>
    <t>@afrikarabia @USAID #RwandaIsKilling notre peuple fuit la barbarie de ses envahisseurs,violeurs , terroriste RDF</t>
  </si>
  <si>
    <t xml:space="preserve">  notre peuple fuit la barbarie de ses envahisseurs,violeurs , terroriste RDF</t>
  </si>
  <si>
    <t>RT @EyeonMali: Militaires ivoiriens, des tensions entre Bamako et Abidjan https://t.co/ArlAhEYoe2 #EyeonMali #Mali #DW</t>
  </si>
  <si>
    <t xml:space="preserve">Militaires ivoiriens, des tensions entre Bamako et Abidjan    </t>
  </si>
  <si>
    <t>@KUpatriot Hahaha uransekeje cyane nakubwiye ko ndi impunzi se haha njye ndi mugihugu ndarya nkaryama kuko RDF iba itaryamye kugirango mbashe gutekereza uko natunga umuryango wanjye ndetse nkateza imbere igihugu cyanjye</t>
  </si>
  <si>
    <t>Hahaha uransekeje cyane nakubwiye ko ndi impunzi se haha njye ndi mugihugu ndarya nkaryama kuko RDF iba itaryamye kugirango mbashe gutekereza uko natunga umuryango wanjye ndetse nkateza imbere igihugu cyanjye</t>
  </si>
  <si>
    <t>@h_tubanemery @gisele_kaj @FARDC_off Qui dit m23 dit RDF https://t.co/N6vMXpOF7H</t>
  </si>
  <si>
    <t xml:space="preserve">  Qui dit m23 dit RDF </t>
  </si>
  <si>
    <t>Voici le porte-parole de Forces Armées Rwandaises #RDF https://t.co/cC5qJe9CWh</t>
  </si>
  <si>
    <t xml:space="preserve">Voici le porte-parole de Forces Armées Rwandaises  </t>
  </si>
  <si>
    <t>@SudRadio @luc_gras le terme technique 
c'est "#MinoritéGouvernementale".
Et non #pas la "#MajoritéRelative"
de la Novlangue 🤯
que repete depuis 1 mois 😫
les journos du Regime de la #RDF 🇫🇷 https://t.co/cv30aF1LBR</t>
  </si>
  <si>
    <t xml:space="preserve"> le terme technique 
c'est "éGouvernementale".
Et non  la "éRelative"
de la Novlangue 🤯
que repete depuis 1 mois 😫
les journos du Regime de la  🇫🇷 </t>
  </si>
  <si>
    <t>@FranceLibreBZH @LaurentObertone vous etes en #RDF 🇫🇷 😌 antifasciste 😊 https://t.co/xQ7cI25VHL</t>
  </si>
  <si>
    <t xml:space="preserve"> vous etes en  🇫🇷 😌 antifasciste 😊 </t>
  </si>
  <si>
    <t>Militaires ivoiriens, des tensions entre Bamako et Abidjan https://t.co/ArlAhEYoe2 #EyeonMali #Mali #DW</t>
  </si>
  <si>
    <t>La RDF et L'UPDF sont à Bunagana https://t.co/Aadt7R80TX</t>
  </si>
  <si>
    <t xml:space="preserve">La RDF et L'UPDF sont à Bunagana </t>
  </si>
  <si>
    <t>@gisele_kaj @FARDC_off La campagne actuelle de Kigali consiste à détourner les regards et radars braqués sur Kagame ;les FARDC ont des preuves que ces sont les unités spéciales RDF qui sont à Rutshuru, à Bunagana !</t>
  </si>
  <si>
    <t xml:space="preserve"> La campagne actuelle de Kigali consiste à détourner les regards et radars braqués sur Kagame ;les FARDC ont des preuves que ces sont les unités spéciales RDF qui sont à Rutshuru, à Bunagana !</t>
  </si>
  <si>
    <t>RT @GabyMotivator: Wallah RDF guys are so amazing 🤣🤣🤣🤣🤣🤣🤣 urabona umusaza ahantu atwara agashoka🤣🤣🤣🤣🤣🤣harya aka gakoresho kitwa ngwiki http…</t>
  </si>
  <si>
    <t xml:space="preserve">Wallah RDF guys are so amazing 🤣🤣🤣🤣🤣🤣🤣 urabona umusaza ahantu atwara agashoka🤣🤣🤣🤣🤣🤣harya aka gakoresho kitwa ngwiki </t>
  </si>
  <si>
    <t>🆕Le titre " Responsable de dispositifs de formation » est réinscrit au RNCP par décision du directeur général de France compétences en date du 1er juillet 2022.
Nouvelle session de formation à partir du 14 novembre 2022 pour en savoir plus https://t.co/CwpBfbuHab
#FormPro #RDF</t>
  </si>
  <si>
    <t xml:space="preserve">🆕Le titre " Responsable de dispositifs de formation » est réinscrit au RNCP par décision du directeur général de France compétences en date du 1er juillet 2022.
Nouvelle session de formation à partir du 14 novembre 2022 pour en savoir plus 
 </t>
  </si>
  <si>
    <t>@SudRadio @oliviermarleix le terme technique 
c'est #MinoritéGouvernementale.
Et non pas la "#MajoritéRelative"
de la Novlangue 
que repete depuis 1 mois 
les journos du Regime en #RDF 🇫🇷
(Rep. Democratique de France)</t>
  </si>
  <si>
    <t xml:space="preserve"> le terme technique 
c'est éGouvernementale.
Et non pas la "éRelative"
de la Novlangue 
que repete depuis 1 mois 
les journos du Regime en  🇫🇷
(Rep. Democratique de France)</t>
  </si>
  <si>
    <t>Réaménagement au sein des FARDC et RDF, Kinshasa et Kigali s’apprêtent-ils pour la guerre ? https://t.co/8zyIn4Tv8d</t>
  </si>
  <si>
    <t xml:space="preserve">Réaménagement au sein des FARDC et RDF, Kinshasa et Kigali s’apprêtent-ils pour la guerre ? </t>
  </si>
  <si>
    <t>RT @MauriceCibuabua: Pr reprendre du territoire, il faut lancer les offensives.
Or jusque là, les FARDC font que défendre les positions qu'…</t>
  </si>
  <si>
    <t>Pr reprendre du territoire, il faut lancer les offensives.
Or jusque là, les FARDC font que défendre les positions qu'…</t>
  </si>
  <si>
    <t>Pr reprendre du territoire, il faut lancer les offensives.
Or jusque là, les FARDC font que défendre les positions qu'elles détiennent contre les attaques RDF déguisés M23.
Il faut qu'il y ait l'envie de reconquête et les OFFENSIVES pr ce faire.
Que le nouveau commandement agisse https://t.co/ZkMnwolZUs</t>
  </si>
  <si>
    <t xml:space="preserve">Pr reprendre du territoire, il faut lancer les offensives.
Or jusque là, les FARDC font que défendre les positions qu'elles détiennent contre les attaques RDF déguisés M23.
Il faut qu'il y ait l'envie de reconquête et les OFFENSIVES pr ce faire.
Que le nouveau commandement agisse </t>
  </si>
  <si>
    <t>Xinxing groupe vends du matos au #Kenya, au #Rwanda, au #Tchad a la #CentreAfrique .Connaissant les liaisons @PaulKagame et le #M23 , c'est clair que c'est @PaulKagame qui soutient le #M23 en matériel militaire et en hommes via le #RDF pour tuer en #RDC https://t.co/gZbOHyvMX5</t>
  </si>
  <si>
    <t xml:space="preserve">Xinxing groupe vends du matos au , au , au  a la  .Connaissant les liaisons  et le  , c'est clair que c'est  qui soutient le  en matériel militaire et en hommes via le  pour tuer en  </t>
  </si>
  <si>
    <t>RT @DesIndignes: Tueries à Beni-Ituri (ADF et alliés), guerre d'occupation à Rutshuru (RDF/M23). Tant que les communautés de l'Est ne compr…</t>
  </si>
  <si>
    <t>Tueries à Beni-Ituri (ADF et alliés), guerre d'occupation à Rutshuru (RDF/M23). Tant que les communautés de l'Est ne compr…</t>
  </si>
  <si>
    <t>@firmano72 Ngehasilin listrik via apa? Gadiolah dulu jadi rdf?</t>
  </si>
  <si>
    <t>Ngehasilin listrik via apa? Gadiolah dulu jadi rdf?</t>
  </si>
  <si>
    <t>@Emmanue45576862 Mr, nous nous battons contre M23,RDF et UPDF. Mais vous allez tjr tomber et renter dans vos pays respectifs</t>
  </si>
  <si>
    <t>Mr, nous nous battons contre M23,RDF et UPDF. Mais vous allez tjr tomber et renter dans vos pays respectifs</t>
  </si>
  <si>
    <t>@Presidence_RDC Bunaganda tjrs sous contrôle du RDF-M23 quel est la décision de la présidence ? Bozo loba Nini? L'option militaire face au Rwanda ?</t>
  </si>
  <si>
    <t>Bunaganda tjrs sous contrôle du RDF-M23 quel est la décision de la présidence ? Bozo loba Nini? L'option militaire face au Rwanda ?</t>
  </si>
  <si>
    <t>Teknologi RFD mampu mengolah sampah menjadi bahan bakar setara batu bara. https://t.co/jnH4H1WFJP</t>
  </si>
  <si>
    <t xml:space="preserve">Teknologi RFD mampu mengolah sampah menjadi bahan bakar setara batu bara. </t>
  </si>
  <si>
    <t>Les mêmes hommes qui opèrent comme ADF sont les mêmes qui composent le M23/RDF - UPDF. Ils pansent étouffer les @FARDC_off en engageant plusieurs front à la fois. #Diversion https://t.co/8rR6eFneJY</t>
  </si>
  <si>
    <t xml:space="preserve">Les mêmes hommes qui opèrent comme ADF sont les mêmes qui composent le M23/RDF - UPDF. Ils pansent étouffer les  en engageant plusieurs front à la fois.  </t>
  </si>
  <si>
    <t>@congorassurecd Observez que les @FARDC_off font face à un front multiple : contre les ADF à Beni, contre les CODECO en Ituri, contre les M23/RDF et leurs alliés UPDF dans le Rutshuru et Bunagana. Malgré leur sous équipement, ils font tout pour défendre la patrie. Ils méritent nos encouragements</t>
  </si>
  <si>
    <t>Observez que les  font face à un front multiple : contre les ADF à Beni, contre les CODECO en Ituri, contre les M23/RDF et leurs alliés UPDF dans le Rutshuru et Bunagana. Malgré leur sous équipement, ils font tout pour défendre la patrie. Ils méritent nos encouragements</t>
  </si>
  <si>
    <t>@kabumba_justin @FARDC_off Observez que les @FARDC_off font face à un front multiple : contre les ADF à Beni, contre les CODECO en Ituri, contre les M23/RDF et leurs alliés UPDF dans le Rutshuru et Bunagana. Malgré leur sous équipement, ils font tout pour défendre la patrie. Ils méritent nos encouragements</t>
  </si>
  <si>
    <t xml:space="preserve"> Observez que les  font face à un front multiple : contre les ADF à Beni, contre les CODECO en Ituri, contre les M23/RDF et leurs alliés UPDF dans le Rutshuru et Bunagana. Malgré leur sous équipement, ils font tout pour défendre la patrie. Ils méritent nos encouragements</t>
  </si>
  <si>
    <t>Observez que les @FARDC_off font face à un front multiple : contre les ADF à Beni, contre les CODECO en Ituri, contre les M23/RDF et leurs alliés UPDF dans le Rutshuru et Bunagana. Malgré leur sous équipement, ils font tout pour défendre la patrie. Ils méritent nos encouragements https://t.co/RfVGmFCnG6</t>
  </si>
  <si>
    <t xml:space="preserve">Observez que les  font face à un front multiple : contre les ADF à Beni, contre les CODECO en Ituri, contre les M23/RDF et leurs alliés UPDF dans le Rutshuru et Bunagana. Malgré leur sous équipement, ils font tout pour défendre la patrie. Ils méritent nos encouragements </t>
  </si>
  <si>
    <t>@rufagari @JustineHabiman2 🤧🤧 Uta kufa na roho Yako mubaya ju ya Congo 👹 FARDC iko n'a piga vibaya mpaka RDF ku front wataisha utasikiya habari</t>
  </si>
  <si>
    <t xml:space="preserve"> 🤧🤧 Uta kufa na roho Yako mubaya ju ya Congo 👹 FARDC iko n'a piga vibaya mpaka RDF ku front wataisha utasikiya habari</t>
  </si>
  <si>
    <t>@firmano72 @txtdrbekasi Ini hasilnya rdf?</t>
  </si>
  <si>
    <t xml:space="preserve"> Ini hasilnya rdf?</t>
  </si>
  <si>
    <t>#Mode : Les dernières pièces à shopper avant la fin des soldes 😰😰😰
#LesÉclaireuses
https://t.co/geHGb2Yazy</t>
  </si>
  <si>
    <t xml:space="preserve">: Les dernières pièces à shopper avant la fin des soldes 😰😰😰
Éclaireuses
</t>
  </si>
  <si>
    <t>@risekpt @JustineHabiman2 Ivi weye kama unawazaka unona binawezekana kutuma ba soldat ya RDF kwenu naba navala uniforme za Rwanda? Iyi ni fake account ye inabayayushaka tu mais aba batu haba kukufia mu congo.</t>
  </si>
  <si>
    <t xml:space="preserve"> Ivi weye kama unawazaka unona binawezekana kutuma ba soldat ya RDF kwenu naba navala uniforme za Rwanda? Iyi ni fake account ye inabayayushaka tu mais aba batu haba kukufia mu congo.</t>
  </si>
  <si>
    <t>Afande wa RDF aba ari afande nyine kwisi hose. ranka arayikwiye pee</t>
  </si>
  <si>
    <t>L'@esante_gouv_fr publie sur le SMT la Nomenclature Unifiée des Vaccins (NUVA), version 1.0.343. Elle contient 917 codes vaccin, 293 valences, 50 codes maladie et 4831 codes externes. Publiée au format RDF/OWL #CISIS ➜ https://t.co/RxQyZTqqMJ</t>
  </si>
  <si>
    <t xml:space="preserve">L' publie sur le SMT la Nomenclature Unifiée des Vaccins (NUVA), version 1.0.343. Elle contient 917 codes vaccin, 293 valences, 50 codes maladie et 4831 codes externes. Publiée au format RDF/OWL  ➜ </t>
  </si>
  <si>
    <t>Ada yg tahu tentang RDF?</t>
  </si>
  <si>
    <t>RT @maozigabe: #RDC : DEUX ARMES POUR SNIPERS RÉCUPÉRÉES DE MAINS DE #M23_RDF PARS LES #FARDC_OFF LORS DES AFFRONTEMENTS CE WEEK-END À #RUT…</t>
  </si>
  <si>
    <t xml:space="preserve"> : DEUX ARMES POUR SNIPERS RÉCUPÉRÉES DE MAINS DE  PARS LES  LORS DES AFFRONTEMENTS CE WEEK-END À …</t>
  </si>
  <si>
    <t>Tueries à Beni-Ituri (ADF et alliés), guerre d'occupation à Rutshuru (RDF/M23). Tant que les communautés de l'Est ne comprendront pas que l'Ouganda et le Rwanda jouent à la distraction, les pleurs ne s'arrêteront pas. Approprions-nous les mécanismes de sécurisation populaire. https://t.co/HTSAyR8NuI</t>
  </si>
  <si>
    <t xml:space="preserve">Tueries à Beni-Ituri (ADF et alliés), guerre d'occupation à Rutshuru (RDF/M23). Tant que les communautés de l'Est ne comprendront pas que l'Ouganda et le Rwanda jouent à la distraction, les pleurs ne s'arrêteront pas. Approprions-nous les mécanismes de sécurisation populaire. </t>
  </si>
  <si>
    <t>@nkunzurwanda7 @KalindaMwene @FaithGatako @albcontact @dimusoke @melissa_uwera1 @AngelKazadi 
Les RDF commencent à s'essouffler, se retirer , trop de revers, blessé et perte en vie, les grimaces ne suffisent pas, la FARDC eloko ya makasi</t>
  </si>
  <si>
    <t xml:space="preserve">      
Les RDF commencent à s'essouffler, se retirer , trop de revers, blessé et perte en vie, les grimaces ne suffisent pas, la FARDC eloko ya makasi</t>
  </si>
  <si>
    <t>RT @FabRugumire: Umuvugizi 💪🏾 
#RDF Our shield 🛡 https://t.co/83Z9lo7H2J</t>
  </si>
  <si>
    <t xml:space="preserve">Umuvugizi 💪🏾 
 Our shield 🛡 </t>
  </si>
  <si>
    <t>@TwizerimanaVen5 General conglatulation sir we love RDF muri abagabo nyabagabo niyo mpamvu urwanda dutekanye</t>
  </si>
  <si>
    <t>General conglatulation sir we love RDF muri abagabo nyabagabo niyo mpamvu urwanda dutekanye</t>
  </si>
  <si>
    <t>@JISUNGILY32000 @txtdrbekasi Di sini udah ada kok teknologi pembakaran. Feb kemarin kebetulan di TPA Bantargebang baru diresmiin RDF Plant. Tapi memang jumlah yg bisa dibakar terbatas setiap harinya, lebih banyak sampah yang masuk dibanding yang dibakar. Belum lagi polusi udara, Jd bukan solusi yg baik juga</t>
  </si>
  <si>
    <t xml:space="preserve"> Di sini udah ada kok teknologi pembakaran. Feb kemarin kebetulan di TPA Bantargebang baru diresmiin RDF Plant. Tapi memang jumlah yg bisa dibakar terbatas setiap harinya, lebih banyak sampah yang masuk dibanding yang dibakar. Belum lagi polusi udara, Jd bukan solusi yg baik juga</t>
  </si>
  <si>
    <t>@KUpatriot Byose bibumbiye kumutekano ibindi bikaza inyuma! Ntekerezako izomashini zihinga uvuga  zitakora ntamutekano? Niba utarumva neza agaciro kumutekano dufite twaratangiye nokuwucuruza abakora murizo nzego bakiyubaka waba ufite ikibazo? Ubuse RDF ijya Centre Africa nahandi byizanye</t>
  </si>
  <si>
    <t>Byose bibumbiye kumutekano ibindi bikaza inyuma! Ntekerezako izomashini zihinga uvuga  zitakora ntamutekano? Niba utarumva neza agaciro kumutekano dufite twaratangiye nokuwucuruza abakora murizo nzego bakiyubaka waba ufite ikibazo? Ubuse RDF ijya Centre Africa nahandi byizanye</t>
  </si>
  <si>
    <t>@kayjoe66 @FTwagiramungu Quand et où Ils ont fait subir aux RDF-M23 des lourdes pertes?Qui contrôle Bunagana,Rutshuru et Rumangabo?C’est le Rwanda qui a perdu le cm?tant que crier par les amateurs politiciens et aventuriers militaires,incapables de récupérer ce cm,prônent et propagent la haine au rwanda</t>
  </si>
  <si>
    <t xml:space="preserve"> Quand et où Ils ont fait subir aux RDF-M23 des lourdes pertes?Qui contrôle Bunagana,Rutshuru et Rumangabo?C’est le Rwanda qui a perdu le cm?tant que crier par les amateurs politiciens et aventuriers militaires,incapables de récupérer ce cm,prônent et propagent la haine au rwanda</t>
  </si>
  <si>
    <t>@PGashogi @FTwagiramungu FARDC ont fait subir aux RDF-M23 des lourdes pertes,Kagame pleura,Il va faire plusieurs changement ds son entourage car sa sécurité est en jeux,on peut tromper une personne plusieurs fois mais pas milles personnes plusieurs fois,Si le 🇷🇼 veut la guerre,il l’aura,</t>
  </si>
  <si>
    <t xml:space="preserve"> FARDC ont fait subir aux RDF-M23 des lourdes pertes,Kagame pleura,Il va faire plusieurs changement ds son entourage car sa sécurité est en jeux,on peut tromper une personne plusieurs fois mais pas milles personnes plusieurs fois,Si le 🇷🇼 veut la guerre,il l’aura,</t>
  </si>
  <si>
    <t>RT @bouche_bee: @Poulin2012 C est quand meme tres bizarre de voter des textes importants à 1h ou 2h du matin.
Le Regime de la #RDF 🇫🇷 🤯😫…</t>
  </si>
  <si>
    <t xml:space="preserve"> C est quand meme tres bizarre de voter des textes importants à 1h ou 2h du matin.
Le Regime de la  🇫🇷 🤯😫…</t>
  </si>
  <si>
    <t>@Poulin2012 C est quand meme tres bizarre de voter des textes importants à 1h ou 2h du matin.
Le Regime de la #RDF 🇫🇷 🤯😫
Ça m etonnerait que ça se passe comme ça dans les #DémocratiesEuropéennesStandards qui nous entourent.</t>
  </si>
  <si>
    <t>C est quand meme tres bizarre de voter des textes importants à 1h ou 2h du matin.
Le Regime de la  🇫🇷 🤯😫
Ça m etonnerait que ça se passe comme ça dans les émocratiesEuropéennesStandards qui nous entourent.</t>
  </si>
  <si>
    <t>RT @bouche_bee: @KersausonDe le terme technique 
c'est #MinoritéGouvernementale.
Et non pas la "#MajoritéRelative"
de la Novlangue 
que re…</t>
  </si>
  <si>
    <t xml:space="preserve"> le terme technique 
c'est éGouvernementale.
Et non pas la "éRelative"
de la Novlangue 
que re…</t>
  </si>
  <si>
    <t>@JamesBokaka @goma24news @StanysBujakera @kabumba_justin @kakese_leon @Bibishe6 @BenitaNtumba @CybelleKamba @Rugusuki @PatrickMuyaya Jamais cela n arrivera pas. Rdf M23 ne s aventure pas dans sa zone. Ils ont unu peur bleue  de ces vaillant Commando</t>
  </si>
  <si>
    <t xml:space="preserve">         Jamais cela n arrivera pas. Rdf M23 ne s aventure pas dans sa zone. Ils ont unu peur bleue  de ces vaillant Commando</t>
  </si>
  <si>
    <t>RT @abrahymmhmdabk2: ..A challenge from Allah’s khalifa; Al-Mahdi
Imam Mahdi Nasser Mohammed Al-Yamqni
06 - Shaban - 1443 AH
09 - March - 2…</t>
  </si>
  <si>
    <t>..A challenge from Allah’s khalifa; Al-Mahdi
Imam Mahdi Nasser Mohammed Al-Yamqni
06 - Shaban - 1443 AH
09 - March - 2…</t>
  </si>
  <si>
    <t>@rufagari @JustineHabiman2 ...IMANA n'est pas FDLR.
FDLR n'est pas une tribu. Mais plutôt cette nomenclature est HUTU. Alors ma question est celle-ci: n'y a-t-il pas de militaires hutus dans le RDF????? Si oui alors accepte qu'il soit militaire rwandais. Si non, quelle honte d'avoir une armée TUTSI unique</t>
  </si>
  <si>
    <t xml:space="preserve"> ...IMANA n'est pas FDLR.
FDLR n'est pas une tribu. Mais plutôt cette nomenclature est HUTU. Alors ma question est celle-ci: n'y a-t-il pas de militaires hutus dans le RDF????? Si oui alors accepte qu'il soit militaire rwandais. Si non, quelle honte d'avoir une armée TUTSI unique</t>
  </si>
  <si>
    <t>@KersausonDe le terme technique 
c'est #MinoritéGouvernementale.
Et non pas la "#MajoritéRelative"
de la Novlangue 
que repete depuis 1 mois 
les journos du Regime en #RDF 🇫🇷</t>
  </si>
  <si>
    <t>le terme technique 
c'est éGouvernementale.
Et non pas la "éRelative"
de la Novlangue 
que repete depuis 1 mois 
les journos du Regime en  🇫🇷</t>
  </si>
  <si>
    <t>@OPTIMISTE243 @fatshi13 @Presidence_RDC @GouvNordKivu @PatrickMuyaya ces véhicules militaires ougandais qui font des navettes apporte la nourriture à ki dans 7 partie contrôlée par les RDF ? Il est temps de demander à l'Ouganda qui n'a jamais fermé ce poste frontalier de clarifier sa position.</t>
  </si>
  <si>
    <t xml:space="preserve">    ces véhicules militaires ougandais qui font des navettes apporte la nourriture à ki dans 7 partie contrôlée par les RDF ? Il est temps de demander à l'Ouganda qui n'a jamais fermé ce poste frontalier de clarifier sa position.</t>
  </si>
  <si>
    <t>La rencontre des présidents , félix Tshisekedi et Paul kagame du Rwanda , devrait aboutir à une résolution incontournable sur le retrait immédiat des Combattants de la RDF🇷🇼, c- à -d M23. Mais pour faire 1 compromis avec Kagame , il faut être prudent
https://t.co/46DTM4TvwD https://t.co/JAX1sYJJzS</t>
  </si>
  <si>
    <t xml:space="preserve">La rencontre des présidents , félix Tshisekedi et Paul kagame du Rwanda , devrait aboutir à une résolution incontournable sur le retrait immédiat des Combattants de la RDF🇷🇼, c- à -d M23. Mais pour faire 1 compromis avec Kagame , il faut être prudent
 </t>
  </si>
  <si>
    <t>@_StanleyMilgram le Regime de la #RDF 🇫🇷 cherche des conformistes pour #PasDeVague.
Sur 300'000+ profs du secondaire, je vois que 2 profs hurler sur Twittr sur l'#EduNationaleNoyée
5 ou 6 moins frequemment.</t>
  </si>
  <si>
    <t>le Regime de la  🇫🇷 cherche des conformistes pour .
Sur 300'000+ profs du secondaire, je vois que 2 profs hurler sur Twittr sur l'ée
5 ou 6 moins frequemment.</t>
  </si>
  <si>
    <t>RT @TheMwami: Oil and Gas Multinational TOTAL Is Making a Mess in Mozambique.
Les dissidents du #RWANDA &amp;amp; #RDC, détenus dans des camps de…</t>
  </si>
  <si>
    <t>Oil and Gas Multinational TOTAL Is Making a Mess in Mozambique.
Les dissidents du  &amp;amp; , détenus dans des camps de…</t>
  </si>
  <si>
    <t>RT @zackdonat1: Déjà 400 recrus et soldats du RDF sous couvert du M23 sont morts. Cette guerre sera la dernière pour @PaulKagame.
Continuon…</t>
  </si>
  <si>
    <t>Déjà 400 recrus et soldats du RDF sous couvert du M23 sont morts. Cette guerre sera la dernière pour .
Continuon…</t>
  </si>
  <si>
    <t>RT @IGIHE: AMAKURU MASHYA
Perezida wa Repubulika akaba n'Umugaba w'Ikirenga w’Ingabo z’U Rwanda (RDF), Paul Kagame, yazamuye mu ntera abas…</t>
  </si>
  <si>
    <t>AMAKURU MASHYA
Perezida wa Repubulika akaba n'Umugaba w'Ikirenga w’Ingabo z’U Rwanda (RDF), Paul Kagame, yazamuye mu ntera abas…</t>
  </si>
  <si>
    <t>Sobanukirwa amapeti y' igisirikare cy' u Rwanda #RDF . https://t.co/Sivso9d5uC</t>
  </si>
  <si>
    <t>@rukwebi @aminallyly13 @Rugusuki @albcontact Uyu musore nu muhanga uzi akazi kye neza kyane n’amateka yi gisirikare kyu Rwanda sinzi kuki ntamumenye. Aba mu banjirije bose igihe kya RPA iba na RDF bari incuti zange na bagenzi ubu bar mw’isabukuru https://t.co/7gr49ZUQzK</t>
  </si>
  <si>
    <t xml:space="preserve">   Uyu musore nu muhanga uzi akazi kye neza kyane n’amateka yi gisirikare kyu Rwanda sinzi kuki ntamumenye. Aba mu banjirije bose igihe kya RPA iba na RDF bari incuti zange na bagenzi ubu bar mw’isabukuru </t>
  </si>
  <si>
    <t>Umuvugizi 💪🏾 
#RDF Our shield 🛡 https://t.co/83Z9lo7H2J</t>
  </si>
  <si>
    <t>#RDF Spokesperson, Brig Gen Ronald Rwivanga https://t.co/Wo0GsCTJ3w</t>
  </si>
  <si>
    <t xml:space="preserve">Spokesperson, Brig Gen Ronald Rwivanga </t>
  </si>
  <si>
    <t>RT @muikulu1: @MartialMukeba RDF à commencé le retrait</t>
  </si>
  <si>
    <t xml:space="preserve"> RDF à commencé le retrait</t>
  </si>
  <si>
    <t>@MartialMukeba RDF à commencé le retrait</t>
  </si>
  <si>
    <t>RDF à commencé le retrait</t>
  </si>
  <si>
    <t>@AyobSafro @FARDC_off @fatshi13 @GouvNordKivu @MONUSCO @AssembleeN_RDC @LukondeSama @afrikarabia @KivuSecurity @ddrrr_cvr @radiookapi @GEC_CRG Qu'ils viennent combattre ici à rutshuru pour chasser les Rdf et m23 plutôt que de vidé leurs forces pour rien.</t>
  </si>
  <si>
    <t xml:space="preserve">           Qu'ils viennent combattre ici à rutshuru pour chasser les Rdf et m23 plutôt que de vidé leurs forces pour rien.</t>
  </si>
  <si>
    <t>RT @a_mukuralinda: Twitegura kwizihiza #Kwibohora28 . Dushimire RDF ku bikorwa by'intashyikirwa ikomeje gukorera abanyarwanda Umutekano uta…</t>
  </si>
  <si>
    <t>Twitegura kwizihiza  . Dushimire RDF ku bikorwa by'intashyikirwa ikomeje gukorera abanyarwanda Umutekano uta…</t>
  </si>
  <si>
    <t>Harya iyi Rank Afande yambaye bayita ngwiki ? #RDF❤️❤️❤️❤️ https://t.co/0tGrRZkyk6</t>
  </si>
  <si>
    <t>RT @okapinewsNET: RDC : 27 rebelles M23/RDF tués, des armes et effets militaires made in Rwanda récupérés, tout savoir sur l’offensive des…</t>
  </si>
  <si>
    <t>RDC : 27 rebelles M23/RDF tués, des armes et effets militaires made in Rwanda récupérés, tout savoir sur l’offensive des…</t>
  </si>
  <si>
    <t>RT @muherya_damien: @PatrickMuyaya GUERRE ÉCONOMIQUE ?
Les deux principales douanes du Nord-Kivu inaccessibles. Route Butembo-Beni-Kasindi…</t>
  </si>
  <si>
    <t xml:space="preserve"> GUERRE ÉCONOMIQUE ?
Les deux principales douanes du Nord-Kivu inaccessibles. Route Butembo-Beni-Kasindi…</t>
  </si>
  <si>
    <t>@justinRurema @PatrickMuyaya il s'enfout des ADF, si le message ne contient pas le Rwanda,  RDF ou M23, ça n'intéresse pas les congolais!!😀😀</t>
  </si>
  <si>
    <t xml:space="preserve"> il s'enfout des ADF, si le message ne contient pas le Rwanda,  RDF ou M23, ça n'intéresse pas les congolais!!😀😀</t>
  </si>
  <si>
    <t>RT @MwambaClestin3: @pap_mas @fatshi13 @ChristopheLutu2 @FARDC_off @ilungajordan1 @CongoVrai @Ndumbi_jo @LTN77022977 @LuboyaChadrack @kamba…</t>
  </si>
  <si>
    <t>RT @ndoligitare: @JustineHabiman2 Et curieusement, les corps de TOUS ces 400 militaires, sans exception, sont rapatriés par les RDF! 
AUCU…</t>
  </si>
  <si>
    <t xml:space="preserve"> Et curieusement, les corps de TOUS ces 400 militaires, sans exception, sont rapatriés par les RDF! 
AUCU…</t>
  </si>
  <si>
    <t>RDC: Affaire "députés nationaux et provinciaux en liaison avec le RDF/M23". La liste des noms seraient transmis à la justice du moins ce qu'il en reste. A ces jours : rien. Effets d'annonce ou lourdeur administrative? Dieu et les anges au ciel s'étonnent.</t>
  </si>
  <si>
    <t>Déjà 400 recrus et soldats du RDF sous couvert du M23 sont morts. Cette guerre sera la dernière pour @PaulKagame.
Continuons à dénoncer @RwandaGov.
@kongolaise @FibaRdc 
#rwandaiskilingindrc 
#kagameMurder https://t.co/e14JELEaN1</t>
  </si>
  <si>
    <t xml:space="preserve">Déjà 400 recrus et soldats du RDF sous couvert du M23 sont morts. Cette guerre sera la dernière pour .
Continuons à dénoncer .
 </t>
  </si>
  <si>
    <t>@pap_mas @fatshi13 @ChristopheLutu2 @FARDC_off @ilungajordan1 @CongoVrai @Ndumbi_jo @LTN77022977 @LuboyaChadrack @kamba82 @ShambuyiKazadi Les canons de la diplomatie sont parfois lents,  mais bons à exploiter. Avec le cessez-le-feu décrété attaquer les positions de M23-RDF c'est tomber dans un piège: ils doivent quitter les positions occupées, notre territoire.
La RDC n'est pas faible. Et le Rwanda au Ciel.</t>
  </si>
  <si>
    <t xml:space="preserve">          Les canons de la diplomatie sont parfois lents,  mais bons à exploiter. Avec le cessez-le-feu décrété attaquer les positions de M23-RDF c'est tomber dans un piège: ils doivent quitter les positions occupées, notre territoire.
La RDC n'est pas faible. Et le Rwanda au Ciel.</t>
  </si>
  <si>
    <t>Brig Gen R. Rwivanga, RDF spokesperson.👌
Uyu mugabo ashobora kuba atuje mubuzima busanzwe.🙌 https://t.co/hKwdSAN9dr</t>
  </si>
  <si>
    <t xml:space="preserve">Brig Gen R. Rwivanga, RDF spokesperson.👌
Uyu mugabo ashobora kuba atuje mubuzima busanzwe.🙌 </t>
  </si>
  <si>
    <t>@Michael_Itongi @LeVraiPatriote_ @goma24news @StanysBujakera @kabumba_justin @kakese_leon @Bibishe6 @BenitaNtumba @CybelleKamba @Rugusuki @PatrickMuyaya Manipulation! C’est comme cela qu’on a trompé en prenant les uniformes militaires et dire c’est RDF. Ces images sont des ADF en Inturi! Vous n’en savez rien!</t>
  </si>
  <si>
    <t xml:space="preserve">          Manipulation! C’est comme cela qu’on a trompé en prenant les uniformes militaires et dire c’est RDF. Ces images sont des ADF en Inturi! Vous n’en savez rien!</t>
  </si>
  <si>
    <t>@Emmanue45576862 @Michael_Itongi @goma24news @StanysBujakera @kabumba_justin @kakese_leon @Bibishe6 @BenitaNtumba @CybelleKamba @Rugusuki @PatrickMuyaya Il faut être amnésique et forcené pour ne pas comprendre que les Terroristes dits du M23 sont la branche de la fameuse RDF. Tout finit par finir. #OneDay!</t>
  </si>
  <si>
    <t xml:space="preserve">          Il faut être amnésique et forcené pour ne pas comprendre que les Terroristes dits du M23 sont la branche de la fameuse RDF. Tout finit par finir. !</t>
  </si>
  <si>
    <t>Azali Colonel Ruhinda, commandant génocidaire Hutu rwandais ya RDF oyo bazali kobundisa M23 na Rumangabo na Groupe Gisigari.  Azali kosungama na bato na ye na gouvernement ya Kinshasa. https://t.co/tpwjCPqDSp</t>
  </si>
  <si>
    <t xml:space="preserve">Azali Colonel Ruhinda, commandant génocidaire Hutu rwandais ya RDF oyo bazali kobundisa M23 na Rumangabo na Groupe Gisigari.  Azali kosungama na bato na ye na gouvernement ya Kinshasa. </t>
  </si>
  <si>
    <t>RT @PatriotNkotanyi: @SMukalenge @imanzi_m @Johnmugisha1 @radiookapi @Erickkabemba @JacquesCIrumva @Rugusuki @KanyanaVanessa @Kanyamupira @…</t>
  </si>
  <si>
    <t xml:space="preserve">         @…</t>
  </si>
  <si>
    <t>RT @mugerimani: @ChrisNyamabo Comment se fait-il qu'aucune dépouille de ces jeunes soldats rwandais tombés au Nord Kivu n'ait été remise, l…</t>
  </si>
  <si>
    <t xml:space="preserve"> Comment se fait-il qu'aucune dépouille de ces jeunes soldats rwandais tombés au Nord Kivu n'ait été remise, l…</t>
  </si>
  <si>
    <t>RT @Allenkab3: Donc pour ce con tout Soldat de RDF qui est mort il est tombé au Nord Kivu https://t.co/dU5yCFJH9I</t>
  </si>
  <si>
    <t xml:space="preserve">Donc pour ce con tout Soldat de RDF qui est mort il est tombé au Nord Kivu </t>
  </si>
  <si>
    <t>@Afrilacs @MartialMukeba @WetshiA Ces actes n'est resterons pas impunis,certains se verons bientôt être traquer par la CPI.
Pres de 30 ans d'agression mais nous allons vers la fin de cette serie sur le plan diplomatique en cas d'echec nous allons agir autrement votre commandant en chef le sait très bien M23/RDF.</t>
  </si>
  <si>
    <t xml:space="preserve">  Ces actes n'est resterons pas impunis,certains se verons bientôt être traquer par la CPI.
Pres de 30 ans d'agression mais nous allons vers la fin de cette serie sur le plan diplomatique en cas d'echec nous allons agir autrement votre commandant en chef le sait très bien M23/RDF.</t>
  </si>
  <si>
    <t>Claude Butin, juge en retraite :
Les juges :
Ne sont pas independants.
Gerent leur carriere.
Sont dessaisis quand des politiques.
Claude Butin (2021) "Ne faites jamais confiance à la justice de votre pays"
#RegimeUmpPs • #RDF 🇫🇷
#JusticeEffondrée https://t.co/1Fq9ryR8Lx</t>
  </si>
  <si>
    <t xml:space="preserve">Claude Butin, juge en retraite :
Les juges :
Ne sont pas independants.
Gerent leur carriere.
Sont dessaisis quand des politiques.
Claude Butin (2021) "Ne faites jamais confiance à la justice de votre pays"
 •  🇫🇷
ée </t>
  </si>
  <si>
    <t>Donc pour ce con tout Soldat de RDF qui est mort il est tombé au Nord Kivu https://t.co/dU5yCFJH9I</t>
  </si>
  <si>
    <t>@JustineHabiman2 Et curieusement, les corps de TOUS ces 400 militaires, sans exception, sont rapatriés par les RDF! 
AUCUN n'est récupéré par les FARDC sur le champ de bataille pour être remis à l'ennemi, comme preuve de son implication dans la guerre! 
Cette ficelle est un peu grosse 😃!</t>
  </si>
  <si>
    <t>Et curieusement, les corps de TOUS ces 400 militaires, sans exception, sont rapatriés par les RDF! 
AUCUN n'est récupéré par les FARDC sur le champ de bataille pour être remis à l'ennemi, comme preuve de son implication dans la guerre! 
Cette ficelle est un peu grosse 😃!</t>
  </si>
  <si>
    <t>Encore une fois la preuve des incursions des RDF au congo. 👇 https://t.co/J4Gz4pcGZa</t>
  </si>
  <si>
    <t xml:space="preserve">Encore une fois la preuve des incursions des RDF au congo. 👇 </t>
  </si>
  <si>
    <t>@ChrisNyamabo Comment se fait-il qu'aucune dépouille de ces jeunes soldats rwandais tombés au Nord Kivu n'ait été remise, lors d'une cérémonie officielle, par les FARDC au RDF? Tout ce qu'on voit ici, ce ne sont que des faire-parts, sans aucune preuve ni sur la cause ni sur l'endroit du décès.</t>
  </si>
  <si>
    <t>Comment se fait-il qu'aucune dépouille de ces jeunes soldats rwandais tombés au Nord Kivu n'ait été remise, lors d'une cérémonie officielle, par les FARDC au RDF? Tout ce qu'on voit ici, ce ne sont que des faire-parts, sans aucune preuve ni sur la cause ni sur l'endroit du décès.</t>
  </si>
  <si>
    <t>RT @FredericNkoko: @LubayaClaudel Les engagements de 2019 étaient la continuité de ce qui avait déjà été arrêté de mois avant. Si la reconq…</t>
  </si>
  <si>
    <t xml:space="preserve"> Les engagements de 2019 étaient la continuité de ce qui avait déjà été arrêté de mois avant. Si la reconq…</t>
  </si>
  <si>
    <t>@MriteBAHOGWERE @GouvNordKivu @linterviewcd @FARDC_off @comgenpnc Que ce changement nous rapporte la paix à l'Est longtemps humilié par les RDF</t>
  </si>
  <si>
    <t xml:space="preserve">    Que ce changement nous rapporte la paix à l'Est longtemps humilié par les RDF</t>
  </si>
  <si>
    <t>RT @BigombaG: Kanamugire Theobald atanga umusoro/Taxi kugira @RwandaGov yishyure abashinzwe umutekano ( Police &amp;amp; RDF ), Ariko birababaje ku…</t>
  </si>
  <si>
    <t>Kanamugire Theobald atanga umusoro/Taxi kugira  yishyure abashinzwe umutekano ( Police &amp;amp; RDF ), Ariko birababaje ku…</t>
  </si>
  <si>
    <t>Kanamugire Theobald atanga umusoro/Taxi kugira @RwandaGov yishyure abashinzwe umutekano ( Police &amp;amp; RDF ), Ariko birababaje kuba umuturage bamumena agahanga kuko yanze double taxation! Igihe kirageze ngo abaturage birwaneho. Abaturage ba Sri Lanka ni urugero rwiza. 
#PeoplePower https://t.co/di1lq2iO3O</t>
  </si>
  <si>
    <t xml:space="preserve">Kanamugire Theobald atanga umusoro/Taxi kugira  yishyure abashinzwe umutekano ( Police &amp;amp; RDF ), Ariko birababaje kuba umuturage bamumena agahanga kuko yanze double taxation! Igihe kirageze ngo abaturage birwaneho. Abaturage ba Sri Lanka ni urugero rwiza. 
 </t>
  </si>
  <si>
    <t>@LubayaClaudel Les engagements de 2019 étaient la continuité de ce qui avait déjà été arrêté de mois avant. Si la reconquête des territoires occupés bat de l'aile (alors que le RDF/M23 n'avance pas aussi), c'est plus à cause des infiltrations dont le pays est victime depuis de décennies...</t>
  </si>
  <si>
    <t>Les engagements de 2019 étaient la continuité de ce qui avait déjà été arrêté de mois avant. Si la reconquête des territoires occupés bat de l'aile (alors que le RDF/M23 n'avance pas aussi), c'est plus à cause des infiltrations dont le pays est victime depuis de décennies...</t>
  </si>
  <si>
    <t>Kagame akunda gutanga ruswa y'amapeti iyo yitegura intambara, iyo ashaka kohereza RDF mu kiraka agirango bazahembwe menshi cg iyo @RwandaMoD harimo icyuka kibi! 2014 Karusisi yari Maj. 2022 abaye Maj.Gen 😳. Mushiki we ni CEO/BK. Hari junior officers yanze kuzamura kdi basaziyemo https://t.co/GzNiD5aVsA</t>
  </si>
  <si>
    <t xml:space="preserve">Kagame akunda gutanga ruswa y'amapeti iyo yitegura intambara, iyo ashaka kohereza RDF mu kiraka agirango bazahembwe menshi cg iyo  harimo icyuka kibi! 2014 Karusisi yari Maj. 2022 abaye Maj.Gen 😳. Mushiki we ni CEO/BK. Hari junior officers yanze kuzamura kdi basaziyemo </t>
  </si>
  <si>
    <t>@Bibishe6 @ALINGETEJULES_K La distraction, ils savent qu on est émotif ...ils savent le débat que ce concert a suscité , alors pour détourner nos yeux de ce qui se passe à l Est ...on nous crée une distraction ...
Après la feuille de route de Luanda , les RDF sont tjrs sur le sol congolais...</t>
  </si>
  <si>
    <t xml:space="preserve"> La distraction, ils savent qu on est émotif ...ils savent le débat que ce concert a suscité , alors pour détourner nos yeux de ce qui se passe à l Est ...on nous crée une distraction ...
Après la feuille de route de Luanda , les RDF sont tjrs sur le sol congolais...</t>
  </si>
  <si>
    <t>RT @kumumbeya: Les langues se délient au Rwanda. Le bilan en perte en vies humaines au sein du #RDF s'élève à 400 militaires.  👇</t>
  </si>
  <si>
    <t>Les langues se délient au Rwanda. Le bilan en perte en vies humaines au sein du  s'élève à 400 militaires.  👇</t>
  </si>
  <si>
    <t>RT @END70: @KARANGWASewase @KanyanaVanessa @DrMumbogoShyaka @Rugusuki @HarelimanaAK @FabRugumire @HeritierRW @IngabireIm @KalindaMwene Ton…</t>
  </si>
  <si>
    <t xml:space="preserve">         Ton…</t>
  </si>
  <si>
    <t>@KARANGWASewase @KanyanaVanessa @DrMumbogoShyaka @Rugusuki @HarelimanaAK @FabRugumire @HeritierRW @IngabireIm @KalindaMwene Ton pays est une prison à ciel ouvert ou le sanguinaire #Stopkagamenow torture,emprisonne,et tue tout celui qui s’oppose à lui.Pire,il admet même que le M23 c’est en faite le RDF. #Rwandaiskilling.Le monde n’est plus dupé par votre fausse utopie, plus 90% des Rwandais sont pauvre https://t.co/wc8nD9AbMD</t>
  </si>
  <si>
    <t xml:space="preserve">        Ton pays est une prison à ciel ouvert ou le sanguinaire  torture,emprisonne,et tue tout celui qui s’oppose à lui.Pire,il admet même que le M23 c’est en faite le RDF. .Le monde n’est plus dupé par votre fausse utopie, plus 90% des Rwandais sont pauvre </t>
  </si>
  <si>
    <t>RT @SMukalenge: @imanzi_m @Johnmugisha1 @radiookapi @Erickkabemba @JacquesCIrumva @Rugusuki @KanyanaVanessa @Kanyamupira @albcontact @Patri…</t>
  </si>
  <si>
    <t>RT @emakab: @JustineHabiman2 La recompense d'un militaire c'est le grade, nous comprenons les derniéres promotions parmis les jeunes du RDF…</t>
  </si>
  <si>
    <t xml:space="preserve"> La recompense d'un militaire c'est le grade, nous comprenons les derniéres promotions parmis les jeunes du RDF…</t>
  </si>
  <si>
    <t>@Michael_Itongi @LeVraiPatriote_ @goma24news @StanysBujakera @kabumba_justin @kakese_leon @Bibishe6 @BenitaNtumba @CybelleKamba @Rugusuki @PatrickMuyaya Toi tu ne connais pas RDF!</t>
  </si>
  <si>
    <t xml:space="preserve">          Toi tu ne connais pas RDF!</t>
  </si>
  <si>
    <t>@Emmanue45576862 @LeVraiPatriote_ @goma24news @StanysBujakera @kabumba_justin @kakese_leon @Bibishe6 @BenitaNtumba @CybelleKamba @Rugusuki @PatrickMuyaya Faux! Nous avons choisis la démocratie comme méthode de régler les comptes aux politiques, pas les armes.
Les politiques constituent un problème et le RDF-M23 constitue un autre problème.
Y a pas dialogue et vous n’allez pas intégrer les FARDC.</t>
  </si>
  <si>
    <t xml:space="preserve">          Faux! Nous avons choisis la démocratie comme méthode de régler les comptes aux politiques, pas les armes.
Les politiques constituent un problème et le RDF-M23 constitue un autre problème.
Y a pas dialogue et vous n’allez pas intégrer les FARDC.</t>
  </si>
  <si>
    <t>@Emmanue45576862 @LeVraiPatriote_ @goma24news @StanysBujakera @kabumba_justin @kakese_leon @Bibishe6 @BenitaNtumba @CybelleKamba @Rugusuki @PatrickMuyaya Sauf que les Tutsis et Hutus Congolais ont publiquement désavoué M23 et ont demandé à ce qu’on ne les mélangent pas aux RDF/M23 car ils sont derrière les FARDC donc votre argument que vous avez utilisé en 2015 pour déstabiliser BURUNDI ne tient pas debout.
Terroriste Rwandais https://t.co/J2Fgr3Hdge</t>
  </si>
  <si>
    <t xml:space="preserve">          Sauf que les Tutsis et Hutus Congolais ont publiquement désavoué M23 et ont demandé à ce qu’on ne les mélangent pas aux RDF/M23 car ils sont derrière les FARDC donc votre argument que vous avez utilisé en 2015 pour déstabiliser BURUNDI ne tient pas debout.
Terroriste Rwandais </t>
  </si>
  <si>
    <t>@rwanda_tribune @goma24news @MonuscoF @ChimpReports @guardian @EKGasana @GasanaAlfred @PatrickMuyaya @MuzitoAdolphe C’est bien de s’afficher et on a bien remarqué qu’il n’y a que deux nations (Rwanda et Ouganda) dans le monde qui trouvent sensé les actions terroristes du RDF-M23 et les défendent.</t>
  </si>
  <si>
    <t xml:space="preserve">        C’est bien de s’afficher et on a bien remarqué qu’il n’y a que deux nations (Rwanda et Ouganda) dans le monde qui trouvent sensé les actions terroristes du RDF-M23 et les défendent.</t>
  </si>
  <si>
    <t>@SMukalenge @imanzi_m @Johnmugisha1 @radiookapi @Erickkabemba @JacquesCIrumva @Rugusuki @KanyanaVanessa @Kanyamupira @albcontact @ebahizi1 @FARDC_off @DrMumbogoShyaka Si vous pouvez compter 400 hommes et femmes RDF tués, donnez-nous des étiquettes de rang de dix sur les 400 que vous criez. Je ne vois pas la raison pour laquelle vous criez à l'aide alarmant le Rwanda est en RDC si vous pouvez les combattre.</t>
  </si>
  <si>
    <t xml:space="preserve">            Si vous pouvez compter 400 hommes et femmes RDF tués, donnez-nous des étiquettes de rang de dix sur les 400 que vous criez. Je ne vois pas la raison pour laquelle vous criez à l'aide alarmant le Rwanda est en RDC si vous pouvez les combattre.</t>
  </si>
  <si>
    <t>Paul Kagame réaménage son armée. Un nouveau commandant de renseignements militaires, un nouveau chef des Forces spéciales &amp;amp; un nouveau commandant de la Garde républicaine. Le colonel R Rwivanga, porte-parole des RDF est promu au grade de général de brigade https://t.co/wvNwCYeuq5</t>
  </si>
  <si>
    <t xml:space="preserve">Paul Kagame réaménage son armée. Un nouveau commandant de renseignements militaires, un nouveau chef des Forces spéciales &amp;amp; un nouveau commandant de la Garde républicaine. Le colonel R Rwivanga, porte-parole des RDF est promu au grade de général de brigade </t>
  </si>
  <si>
    <t>@Brucegashema @ChrisNyamabo @StanysBujakera Le soit disant grand pays est en train d'anéantir ta soi disante force spéciale RDF la bas au front. Ozo mona tse, ozo yoka tse. Tous ses pleures chez vous ça ne te parle pas ?</t>
  </si>
  <si>
    <t xml:space="preserve">  Le soit disant grand pays est en train d'anéantir ta soi disante force spéciale RDF la bas au front. Ozo mona tse, ozo yoka tse. Tous ses pleures chez vous ça ne te parle pas ?</t>
  </si>
  <si>
    <t>@basibenjamin @YabaNkosia @EtumesakoPapy @FTwagiramungu Noyaux de base de RDF,Vs n’êtes même pas Congolais,cmt allez vous intégrer l’armée Congolaise 🤷🏽😄Tshilombo n’essaiera même pas vous intégrer dans les FARDC,car il sait bien que le peuple va le chasser coe Kabila par pression populaire,Continuez à rêver,Vs allez crier Genocide.</t>
  </si>
  <si>
    <t xml:space="preserve">   Noyaux de base de RDF,Vs n’êtes même pas Congolais,cmt allez vous intégrer l’armée Congolaise 🤷🏽😄Tshilombo n’essaiera même pas vous intégrer dans les FARDC,car il sait bien que le peuple va le chasser coe Kabila par pression populaire,Continuez à rêver,Vs allez crier Genocide.</t>
  </si>
  <si>
    <t>Les langues se délient au Rwanda. Le bilan en perte en vies humaines au sein du #RDF s'élève à 400 militaires.  👇 https://t.co/FjxLibriLA</t>
  </si>
  <si>
    <t xml:space="preserve">Les langues se délient au Rwanda. Le bilan en perte en vies humaines au sein du  s'élève à 400 militaires.  👇 </t>
  </si>
  <si>
    <t>@imanzi_m @Johnmugisha1 @radiookapi @Erickkabemba @JacquesCIrumva @Rugusuki @KanyanaVanessa @Kanyamupira @albcontact @PatriotNkotanyi @ebahizi1 @FARDC_off @DrMumbogoShyaka Un jeune M23 mort dans le combat au nord kivu n'est qu'un RDF j'espère Ça te dit  quelque chose ? https://t.co/6CBeOzUEBx</t>
  </si>
  <si>
    <t xml:space="preserve">            Un jeune M23 mort dans le combat au nord kivu n'est qu'un RDF j'espère Ça te dit  quelque chose ? </t>
  </si>
  <si>
    <t>@RwandaMoD RDF yacu yubahwe</t>
  </si>
  <si>
    <t>RDF yacu yubahwe</t>
  </si>
  <si>
    <t>RT @pascal_mulegwa: Le Président Rwandais @PaulKagame a promu ses hommes de main dans l’armée. Le porte-parole de #RDF bombardé « général d…</t>
  </si>
  <si>
    <t>Le Président Rwandais  a promu ses hommes de main dans l’armée. Le porte-parole de  bombardé « général d…</t>
  </si>
  <si>
    <t>@JustineHabiman2 La recompense d'un militaire c'est le grade, nous comprenons les derniéres promotions parmis les jeunes du RDF c'etait pour qu'ils ne se decouragent pas. Les ordres aux FARDC de se replier qui venaient de Kin ne viennent plus, c'est maintenant un reel combat, avec des pertes. RIP</t>
  </si>
  <si>
    <t>La recompense d'un militaire c'est le grade, nous comprenons les derniéres promotions parmis les jeunes du RDF c'etait pour qu'ils ne se decouragent pas. Les ordres aux FARDC de se replier qui venaient de Kin ne viennent plus, c'est maintenant un reel combat, avec des pertes. RIP</t>
  </si>
  <si>
    <t>Les outils de la destruction de notre souveraineté en RDC juste les mains sanglante du M23 et RDF eux même précisent que ISOKO Asbl est branche du FPR!
C'est vraiment très grave!
Nous tous les membres de la communauté Tutsi congolais nous sommes contre cette situation sanglante! https://t.co/vxPogZJrcQ</t>
  </si>
  <si>
    <t xml:space="preserve">Les outils de la destruction de notre souveraineté en RDC juste les mains sanglante du M23 et RDF eux même précisent que ISOKO Asbl est branche du FPR!
C'est vraiment très grave!
Nous tous les membres de la communauté Tutsi congolais nous sommes contre cette situation sanglante! </t>
  </si>
  <si>
    <t>Oil and Gas Multinational TOTAL Is Making a Mess in Mozambique.
Les dissidents du #RWANDA &amp;amp; #RDC, détenus dans des camps de concentration au Mozambique, sont torturés par l'armée de #Kagame.
La RDF y est déployée sur financement de la #France pour TOTAL.
https://t.co/uQhDsYEHtA</t>
  </si>
  <si>
    <t xml:space="preserve">Oil and Gas Multinational TOTAL Is Making a Mess in Mozambique.
Les dissidents du  &amp;amp; , détenus dans des camps de concentration au Mozambique, sont torturés par l'armée de .
La RDF y est déployée sur financement de la  pour TOTAL.
</t>
  </si>
  <si>
    <t>Penjelasan RDF awalnya dari sini. Ah rupanya masih ada awalan angka 1.  
https://t.co/rsdL7gdsBL https://t.co/sr5Th9bw1m</t>
  </si>
  <si>
    <t xml:space="preserve">Penjelasan RDF awalnya dari sini. Ah rupanya masih ada awalan angka 1.  
 </t>
  </si>
  <si>
    <t>@juvenalmunubo On doit aussi se poser la question si la RDC ne sera pas influent dans cette communauté. Le 1er signe est que la RDC a obtenu l'exclusion de RDF dans l'équipe des armées EAC qui va combattre à l'Est. Ne sous-estimez pas notre pays. Nous avons un objectif précis en adhérent</t>
  </si>
  <si>
    <t>On doit aussi se poser la question si la RDC ne sera pas influent dans cette communauté. Le 1er signe est que la RDC a obtenu l'exclusion de RDF dans l'équipe des armées EAC qui va combattre à l'Est. Ne sous-estimez pas notre pays. Nous avons un objectif précis en adhérent</t>
  </si>
  <si>
    <t>@rantaudijakarta Ah terima kasih penjelasannya. RDF yang dimaksud awal merujuk pakai informasi dari berita di sini 
https://t.co/rsdL7gdsBL</t>
  </si>
  <si>
    <t xml:space="preserve">Ah terima kasih penjelasannya. RDF yang dimaksud awal merujuk pakai informasi dari berita di sini 
</t>
  </si>
  <si>
    <t>@ChrisNyamabo Bien fait les FARDC extreminer ces voileurs des enfants et ces tuers de RDF…</t>
  </si>
  <si>
    <t>Bien fait les FARDC extreminer ces voileurs des enfants et ces tuers de RDF…</t>
  </si>
  <si>
    <t>@basibenjamin @YabaNkosia @EtumesakoPapy @FTwagiramungu Vs serez détruit du M23,Adf,RDF,UPDF,Muhoozi va comprendre lorsque en retard lorsqu’il perdra la chance de remplacer son père,le Congo 🇨🇩 du hier n’est pas d’aujourd’hui,pas de Banyarwanda ds l’armée ou politique,s’ils veulent rester au 🇨🇩 qu’ils fassent les commerces,travailler</t>
  </si>
  <si>
    <t xml:space="preserve">   Vs serez détruit du M23,Adf,RDF,UPDF,Muhoozi va comprendre lorsque en retard lorsqu’il perdra la chance de remplacer son père,le Congo 🇨🇩 du hier n’est pas d’aujourd’hui,pas de Banyarwanda ds l’armée ou politique,s’ils veulent rester au 🇨🇩 qu’ils fassent les commerces,travailler</t>
  </si>
  <si>
    <t>@Katsuva_R @politicocd Oui c'est très probable mais il sied de rappeler que les bottes militaires portent la mention RDF, alors pourquoi le groupe de rebelles(Terroristes par ailleurs)  feraient des bottes qui portent le nom de RDF au lieu de mettre #23 ou plutôt aucune mentions?</t>
  </si>
  <si>
    <t xml:space="preserve"> Oui c'est très probable mais il sied de rappeler que les bottes militaires portent la mention RDF, alors pourquoi le groupe de rebelles(Terroristes par ailleurs)  feraient des bottes qui portent le nom de RDF au lieu de mettre  ou plutôt aucune mentions?</t>
  </si>
  <si>
    <t>@ChrisNyamabo C'est certainement cela qui justifie la reticence dans l’enrôlement forcé des jeunes rwandais au sein de RDF</t>
  </si>
  <si>
    <t>C'est certainement cela qui justifie la reticence dans l’enrôlement forcé des jeunes rwandais au sein de RDF</t>
  </si>
  <si>
    <t>RT @rufagari: @IbandaGrace @wembi_steve Les RDF sont des militaires de terrains et des opérations qui par essence évoluent de Grades en Gra…</t>
  </si>
  <si>
    <t xml:space="preserve">  Les RDF sont des militaires de terrains et des opérations qui par essence évoluent de Grades en Gra…</t>
  </si>
  <si>
    <t>RT @muhetomuhizi1: Et toi aussi hhhhhhhhhhhh si non celui qui est contre les terroristes M23 et RDF army pour eux ils croient que pour avoi…</t>
  </si>
  <si>
    <t>Et toi aussi hhhhhhhhhhhh si non celui qui est contre les terroristes M23 et RDF army pour eux ils croient que pour avoi…</t>
  </si>
  <si>
    <t>RT @christianmutaba: @BEndundo Ils doivent rentrer chez eux au Rwanda pour un brassage avec le RDF. Ils doivent nous laisser tranquille.</t>
  </si>
  <si>
    <t xml:space="preserve"> Ils doivent rentrer chez eux au Rwanda pour un brassage avec le RDF. Ils doivent nous laisser tranquille.</t>
  </si>
  <si>
    <t>@BEndundo Ils doivent rentrer chez eux au Rwanda pour un brassage avec le RDF. Ils doivent nous laisser tranquille.</t>
  </si>
  <si>
    <t>Ils doivent rentrer chez eux au Rwanda pour un brassage avec le RDF. Ils doivent nous laisser tranquille.</t>
  </si>
  <si>
    <t>Et toi aussi hhhhhhhhhhhh si non celui qui est contre les terroristes M23 et RDF army pour eux ils croient que pour avoir l'argument celui qui n'est pas fan est FDLR !
Bassesse intellectuelle et injuste ! https://t.co/PgvZCWKhXL</t>
  </si>
  <si>
    <t xml:space="preserve">Et toi aussi hhhhhhhhhhhh si non celui qui est contre les terroristes M23 et RDF army pour eux ils croient que pour avoir l'argument celui qui n'est pas fan est FDLR !
Bassesse intellectuelle et injuste ! </t>
  </si>
  <si>
    <t>RT @TheoMpoze: Le cessez-le-feu qui aurait été accepté par les présidents @fatshi13 et Kagame est rejeté par les rebelles sur le terrain.
D…</t>
  </si>
  <si>
    <t>Le cessez-le-feu qui aurait été accepté par les présidents  et Kagame est rejeté par les rebelles sur le terrain.
D…</t>
  </si>
  <si>
    <t>RT @Imforutembesa13: @kabumba_justin Kagame et ses hommes se sont les assassins sans frontières. Cet opposant fût parmi les 10ene qu ils on…</t>
  </si>
  <si>
    <t xml:space="preserve"> Kagame et ses hommes se sont les assassins sans frontières. Cet opposant fût parmi les 10ene qu ils on…</t>
  </si>
  <si>
    <t>@ShemaConfortab1 @igihungu1 @uwimaclarisse Buriya ubutaha mbere yo kuzamura abasirikare bakuru ba RDF bazabanza bakubaze kuko uzi impamvu yabyo kurusha CIC.</t>
  </si>
  <si>
    <t xml:space="preserve">  Buriya ubutaha mbere yo kuzamura abasirikare bakuru ba RDF bazabanza bakubaze kuko uzi impamvu yabyo kurusha CIC.</t>
  </si>
  <si>
    <t>@StanysBujakera Le malheureux Président  Azali Mukuse na makanisi naye. A ta place j’apprendrai comment les frères Mozambicains ont capitalisé la présence des RDF pour combatre les terroristes au profit du social de la population</t>
  </si>
  <si>
    <t>Le malheureux Président  Azali Mukuse na makanisi naye. A ta place j’apprendrai comment les frères Mozambicains ont capitalisé la présence des RDF pour combatre les terroristes au profit du social de la population</t>
  </si>
  <si>
    <t>@kabumba_justin Kagame et ses hommes se sont les assassins sans frontières. Cet opposant fût parmi les 10ene qu ils ont abattu au Mozambique depuis l arrivé des RDF 😥</t>
  </si>
  <si>
    <t>Kagame et ses hommes se sont les assassins sans frontières. Cet opposant fût parmi les 10ene qu ils ont abattu au Mozambique depuis l arrivé des RDF 😥</t>
  </si>
  <si>
    <t>@LewiyataniDavid @TheSonOfKivu @StanysBujakera Si le congo était complice avec les FDRL , comment se fait-il que le congo avait laissé les RDF les traquer sur notre sol. Votre raisonnemlent ne tient pas la route car le rwanda a mené plusieurs opérations sur le sol congolais avec la bénédictions du gouvernement.</t>
  </si>
  <si>
    <t xml:space="preserve">  Si le congo était complice avec les FDRL , comment se fait-il que le congo avait laissé les RDF les traquer sur notre sol. Votre raisonnemlent ne tient pas la route car le rwanda a mené plusieurs opérations sur le sol congolais avec la bénédictions du gouvernement.</t>
  </si>
  <si>
    <t>Chers frères congolais! La meilleure façon de combattre #RDF-inkotanyi est de #tirer sans arrêt et sans #négociation, Et si vous voulez les vaincre, vous devez soutenir les initiatives alternatives actuelles, 👉https://t.co/lwvK3H4vsB @luchaRDC @ebuteli @fatshi13 @radiookapi https://t.co/paRVfMJj62</t>
  </si>
  <si>
    <t xml:space="preserve">Chers frères congolais! La meilleure façon de combattre -inkotanyi est de  sans arrêt et sans égociation, Et si vous voulez les vaincre, vous devez soutenir les initiatives alternatives actuelles, 👉     </t>
  </si>
  <si>
    <t>Les terroristes ( m23) porte des bottes et des uniformes avec le sigle ( RDF), sans oublié les armes de fabrication chinoise, dont le vendeur affirme les avoir vendu au gouvernement du Rwanda et a aucun cas au groupe (terroriste M23) https://t.co/Z3XYBCa2nF</t>
  </si>
  <si>
    <t xml:space="preserve">Les terroristes ( m23) porte des bottes et des uniformes avec le sigle ( RDF), sans oublié les armes de fabrication chinoise, dont le vendeur affirme les avoir vendu au gouvernement du Rwanda et a aucun cas au groupe (terroriste M23) </t>
  </si>
  <si>
    <t>@KankuNapoleon @CMbosoNkodia Ne nous faites pas la honte. Le Rwanda est trop petit pour faire l’ objet des nos plaintes (“pleurs”). Défendons nous. N’ ayons pas peur de l’ épouvantail (RDF - pas aussi fortes qu’ on le prétend et non motivées). @PatrickMuyaya @fatshi13 #rdc</t>
  </si>
  <si>
    <t xml:space="preserve"> Ne nous faites pas la honte. Le Rwanda est trop petit pour faire l’ objet des nos plaintes (“pleurs”). Défendons nous. N’ ayons pas peur de l’ épouvantail (RDF - pas aussi fortes qu’ on le prétend et non motivées).   </t>
  </si>
  <si>
    <t>@24hPujadas @SCoignard Parceque ce que les clercs du Regime de la #RDF 🇫🇷
appelent dans leur novlangue depuis 1 mois
la "#MajoritéRelative" 🤯
c'est une minorité ...   😫</t>
  </si>
  <si>
    <t xml:space="preserve"> Parceque ce que les clercs du Regime de la  🇫🇷
appelent dans leur novlangue depuis 1 mois
la "éRelative" 🤯
c'est une minorité ...   😫</t>
  </si>
  <si>
    <t>RT @Nsindi_B: @Jrmh_bb @ChrisNyamabo @GroupeMkm @FARDC_off Goma - Bunagana, 2heures de route, occupé depuis déjà un mois, les troupes M23 n…</t>
  </si>
  <si>
    <t xml:space="preserve">    Goma - Bunagana, 2heures de route, occupé depuis déjà un mois, les troupes M23 n…</t>
  </si>
  <si>
    <t>@Jrmh_bb @ChrisNyamabo @GroupeMkm @FARDC_off Goma - Bunagana, 2heures de route, occupé depuis déjà un mois, les troupes M23 ne depassent pas 2 bataillons, si l'on ajoute 500 RDF  cela fera 3 bataillons max. 
Une armée, c'est FORMATION-DISCIPLINE-MOTIVATION (40%), EQUIPEMENT (25%), INFORMATION (35%). les % opinion.</t>
  </si>
  <si>
    <t xml:space="preserve">   Goma - Bunagana, 2heures de route, occupé depuis déjà un mois, les troupes M23 ne depassent pas 2 bataillons, si l'on ajoute 500 RDF  cela fera 3 bataillons max. 
Une armée, c'est FORMATION-DISCIPLINE-MOTIVATION (40%), EQUIPEMENT (25%), INFORMATION (35%). les % opinion.</t>
  </si>
  <si>
    <t>RT @rbarwanda: 🚨AMAKURU MASHYA🚨
Perezida Paul Kagame akaba n'Umugaba w'Ikirenga wa RDF, yazamuye mu ntera abasirikare bakuru 3 bari ku ipe…</t>
  </si>
  <si>
    <t>🚨AMAKURU MASHYA🚨
Perezida Paul Kagame akaba n'Umugaba w'Ikirenga wa RDF, yazamuye mu ntera abasirikare bakuru 3 bari ku ipe…</t>
  </si>
  <si>
    <t>@ebalemozindo @mkadimart @StanysBujakera Mkadimart ne fait qu'exprimer ce que tout le monde constate: un journaliste manipulé au service de nos ennemis.
Par ex, dans son interview avec f24, P Kagame n'avait pas répondu aux questions sur le soutien de M23 et les  RDF en RDC. StanysB confirme qu'il a nié. Manipulation.</t>
  </si>
  <si>
    <t xml:space="preserve">  Mkadimart ne fait qu'exprimer ce que tout le monde constate: un journaliste manipulé au service de nos ennemis.
Par ex, dans son interview avec f24, P Kagame n'avait pas répondu aux questions sur le soutien de M23 et les  RDF en RDC. StanysB confirme qu'il a nié. Manipulation.</t>
  </si>
  <si>
    <t>Le Président Rwandais @PaulKagame a promu plusieurs officiers de son armée. Le porte-parole de #RDF devient « général de brigade ». Le chef des renseignements, celui de la garde Républicaine et le « commandant des opérations spéciales » sont promus au grade de « Général Major ».</t>
  </si>
  <si>
    <t>Le Président Rwandais  a promu plusieurs officiers de son armée. Le porte-parole de  devient « général de brigade ». Le chef des renseignements, celui de la garde Républicaine et le « commandant des opérations spéciales » sont promus au grade de « Général Major ».</t>
  </si>
  <si>
    <t>Iyi nkuru mwayibonye ra #RDF ko Russia yabatumiye muri Army Games mu kwa munani https://t.co/4HDxbqmEsk</t>
  </si>
  <si>
    <t xml:space="preserve">Iyi nkuru mwayibonye ra  ko Russia yabatumiye muri Army Games mu kwa munani </t>
  </si>
  <si>
    <t>RT @flashfmrw: Perezida #Kagame yazamuye mu ntera abasirikare 3 abavana ku ipeti rya Brig.Gen abaha ipeti rya Mag.Gen. ,ndetse umuvugizi w'…</t>
  </si>
  <si>
    <t>Perezida  yazamuye mu ntera abasirikare 3 abavana ku ipeti rya Brig.Gen abaha ipeti rya Mag.Gen. ,ndetse umuvugizi w'…</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</si>
</sst>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2" t="s">
        <v>3</v>
      </c>
    </row>
    <row r="2">
      <c r="A2" s="1">
        <v>69.0</v>
      </c>
      <c r="B2" s="3" t="s">
        <v>4</v>
      </c>
      <c r="C2" s="3" t="s">
        <v>5</v>
      </c>
      <c r="D2" s="3" t="s">
        <v>6</v>
      </c>
      <c r="E2" s="3" t="str">
        <f>IFERROR(__xludf.DUMMYFUNCTION("GOOGLETRANSLATE(C2)"),"Gironde fires: zoo, racetrack ... animals are also evacuated")</f>
        <v>Gironde fires: zoo, racetrack ... animals are also evacuated</v>
      </c>
    </row>
    <row r="3">
      <c r="A3" s="1">
        <v>72.0</v>
      </c>
      <c r="B3" s="3" t="s">
        <v>7</v>
      </c>
      <c r="C3" s="3" t="s">
        <v>8</v>
      </c>
      <c r="D3" s="3" t="s">
        <v>6</v>
      </c>
      <c r="E3" s="3" t="str">
        <f>IFERROR(__xludf.DUMMYFUNCTION("GOOGLETRANSLATE(C3)"),"🤑 Discover how to find a profitable training idea and create it in 30 days! Free training!
Click on the ...")</f>
        <v>🤑 Discover how to find a profitable training idea and create it in 30 days! Free training!
Click on the ...</v>
      </c>
    </row>
    <row r="4">
      <c r="A4" s="1">
        <v>84.0</v>
      </c>
      <c r="B4" s="3" t="s">
        <v>9</v>
      </c>
      <c r="C4" s="3" t="s">
        <v>10</v>
      </c>
      <c r="D4" s="3" t="s">
        <v>6</v>
      </c>
      <c r="E4" s="3" t="str">
        <f>IFERROR(__xludf.DUMMYFUNCTION("GOOGLETRANSLATE(C4)"),"🤑 Discover how to find a profitable training idea and create it in 30 days! Free training!
Click on the link to find out how to earn money!
Instagram account credit: millionaire_secrets")</f>
        <v>🤑 Discover how to find a profitable training idea and create it in 30 days! Free training!
Click on the link to find out how to earn money!
Instagram account credit: millionaire_secrets</v>
      </c>
    </row>
    <row r="5">
      <c r="A5" s="1">
        <v>118.0</v>
      </c>
      <c r="B5" s="3" t="s">
        <v>11</v>
      </c>
      <c r="C5" s="3" t="s">
        <v>12</v>
      </c>
      <c r="D5" s="3" t="s">
        <v>6</v>
      </c>
      <c r="E5" s="3" t="str">
        <f>IFERROR(__xludf.DUMMYFUNCTION("GOOGLETRANSLATE(C5)"),"It was at this moment that the terrorist, spokesperson for the Rwandan army tentacle on an infiltration mission in Bunagana, took possession of the body of Kabundi wa Kabundi to demobilize our troops for the benefit of the M23/RDF.
🛑copy for info at the "&amp;"ANR and CNS.")</f>
        <v>It was at this moment that the terrorist, spokesperson for the Rwandan army tentacle on an infiltration mission in Bunagana, took possession of the body of Kabundi wa Kabundi to demobilize our troops for the benefit of the M23/RDF.
🛑copy for info at the ANR and CNS.</v>
      </c>
    </row>
    <row r="6">
      <c r="A6" s="1">
        <v>124.0</v>
      </c>
      <c r="B6" s="3" t="s">
        <v>13</v>
      </c>
      <c r="C6" s="3" t="s">
        <v>14</v>
      </c>
      <c r="D6" s="3" t="s">
        <v>6</v>
      </c>
      <c r="E6" s="3" t="str">
        <f>IFERROR(__xludf.DUMMYFUNCTION("GOOGLETRANSLATE(C6)"),"Analysis of a Sporting Settlement 🇵🇹 R. Amorim⚽️
- Creation of the game from GB 1-4+2
- 2 width (LAT then piston) to stretch the opposing block
- Creation of space at the int + positive RDF
- Creation of triangle / diamond with high tip that wins
❤️ &amp;"&amp;" amp; Return appreciated")</f>
        <v>Analysis of a Sporting Settlement 🇵🇹 R. Amorim⚽️
- Creation of the game from GB 1-4+2
- 2 width (LAT then piston) to stretch the opposing block
- Creation of space at the int + positive RDF
- Creation of triangle / diamond with high tip that wins
❤️ &amp; amp; Return appreciated</v>
      </c>
    </row>
    <row r="7">
      <c r="A7" s="1">
        <v>133.0</v>
      </c>
      <c r="B7" s="3" t="s">
        <v>15</v>
      </c>
      <c r="C7" s="3" t="s">
        <v>16</v>
      </c>
      <c r="D7" s="3" t="s">
        <v>6</v>
      </c>
      <c r="E7" s="3" t="str">
        <f>IFERROR(__xludf.DUMMYFUNCTION("GOOGLETRANSLATE(C7)"),"The scum for 3 December, and armed migrants are a component of the 🇫🇷 (Democratic republic of France) - to mentally crush the population of the country.
00:50 These are acts of terrorism on the French population
")</f>
        <v>The scum for 3 December, and armed migrants are a component of the 🇫🇷 (Democratic republic of France) - to mentally crush the population of the country.
00:50 These are acts of terrorism on the French population
</v>
      </c>
    </row>
    <row r="8">
      <c r="A8" s="1">
        <v>141.0</v>
      </c>
      <c r="B8" s="3" t="s">
        <v>17</v>
      </c>
      <c r="C8" s="3" t="s">
        <v>18</v>
      </c>
      <c r="D8" s="3" t="s">
        <v>6</v>
      </c>
      <c r="E8" s="3" t="str">
        <f>IFERROR(__xludf.DUMMYFUNCTION("GOOGLETRANSLATE(C8)"),"   This poor man would be able to deny that these captured soldiers belong to RDF 😂
He would even be able to deny that the boots with RDF mention found on the battlefield belong to RDF 😂😂
Poor 😂😂")</f>
        <v>   This poor man would be able to deny that these captured soldiers belong to RDF 😂
He would even be able to deny that the boots with RDF mention found on the battlefield belong to RDF 😂😂
Poor 😂😂</v>
      </c>
    </row>
    <row r="9">
      <c r="A9" s="1">
        <v>153.0</v>
      </c>
      <c r="B9" s="3" t="s">
        <v>19</v>
      </c>
      <c r="C9" s="3" t="s">
        <v>20</v>
      </c>
      <c r="D9" s="3" t="s">
        <v>6</v>
      </c>
      <c r="E9" s="3" t="str">
        <f>IFERROR(__xludf.DUMMYFUNCTION("GOOGLETRANSLATE(C9)"),"Mali: the presence of Minusma again in question")</f>
        <v>Mali: the presence of Minusma again in question</v>
      </c>
    </row>
    <row r="10">
      <c r="A10" s="1">
        <v>154.0</v>
      </c>
      <c r="B10" s="3" t="s">
        <v>21</v>
      </c>
      <c r="C10" s="3" t="s">
        <v>22</v>
      </c>
      <c r="D10" s="3" t="s">
        <v>6</v>
      </c>
      <c r="E10" s="3" t="str">
        <f>IFERROR(__xludf.DUMMYFUNCTION("GOOGLETRANSLATE(C10)"),"When military elements of the land trenches in land DRC, they do not know that they ...")</f>
        <v>When military elements of the land trenches in land DRC, they do not know that they ...</v>
      </c>
    </row>
    <row r="11">
      <c r="A11" s="1">
        <v>156.0</v>
      </c>
      <c r="B11" s="3" t="s">
        <v>19</v>
      </c>
      <c r="C11" s="3" t="s">
        <v>20</v>
      </c>
      <c r="D11" s="3" t="s">
        <v>6</v>
      </c>
      <c r="E11" s="3" t="str">
        <f>IFERROR(__xludf.DUMMYFUNCTION("GOOGLETRANSLATE(C11)"),"Mali: the presence of Minusma again in question")</f>
        <v>Mali: the presence of Minusma again in question</v>
      </c>
    </row>
    <row r="12">
      <c r="A12" s="1">
        <v>157.0</v>
      </c>
      <c r="B12" s="3" t="s">
        <v>19</v>
      </c>
      <c r="C12" s="3" t="s">
        <v>20</v>
      </c>
      <c r="D12" s="3" t="s">
        <v>6</v>
      </c>
      <c r="E12" s="3" t="str">
        <f>IFERROR(__xludf.DUMMYFUNCTION("GOOGLETRANSLATE(C12)"),"Mali: the presence of Minusma again in question")</f>
        <v>Mali: the presence of Minusma again in question</v>
      </c>
    </row>
    <row r="13">
      <c r="A13" s="1">
        <v>158.0</v>
      </c>
      <c r="B13" s="3" t="s">
        <v>23</v>
      </c>
      <c r="C13" s="3" t="s">
        <v>24</v>
      </c>
      <c r="D13" s="3" t="s">
        <v>25</v>
      </c>
      <c r="E13" s="3" t="str">
        <f>IFERROR(__xludf.DUMMYFUNCTION("GOOGLETRANSLATE(C13)"),"You think that in Rwanda is not available c")</f>
        <v>You think that in Rwanda is not available c</v>
      </c>
    </row>
    <row r="14">
      <c r="A14" s="1">
        <v>160.0</v>
      </c>
      <c r="B14" s="3" t="s">
        <v>21</v>
      </c>
      <c r="C14" s="3" t="s">
        <v>22</v>
      </c>
      <c r="D14" s="3" t="s">
        <v>6</v>
      </c>
      <c r="E14" s="3" t="str">
        <f>IFERROR(__xludf.DUMMYFUNCTION("GOOGLETRANSLATE(C14)"),"When military elements of the land trenches in land DRC, they do not know that they ...")</f>
        <v>When military elements of the land trenches in land DRC, they do not know that they ...</v>
      </c>
    </row>
    <row r="15">
      <c r="A15" s="1">
        <v>161.0</v>
      </c>
      <c r="B15" s="3" t="s">
        <v>19</v>
      </c>
      <c r="C15" s="3" t="s">
        <v>20</v>
      </c>
      <c r="D15" s="3" t="s">
        <v>6</v>
      </c>
      <c r="E15" s="3" t="str">
        <f>IFERROR(__xludf.DUMMYFUNCTION("GOOGLETRANSLATE(C15)"),"Mali: the presence of Minusma again in question")</f>
        <v>Mali: the presence of Minusma again in question</v>
      </c>
    </row>
    <row r="16">
      <c r="A16" s="1">
        <v>165.0</v>
      </c>
      <c r="B16" s="3" t="s">
        <v>26</v>
      </c>
      <c r="C16" s="3" t="s">
        <v>27</v>
      </c>
      <c r="D16" s="3" t="s">
        <v>6</v>
      </c>
      <c r="E16" s="3" t="str">
        <f>IFERROR(__xludf.DUMMYFUNCTION("GOOGLETRANSLATE(C16)")," It is to protect
The anti -fascist republic
from 🇫🇷
😊
Berlin
""1961-1986
 25 years of the protective wall ...")</f>
        <v> It is to protect
The anti -fascist republic
from 🇫🇷
😊
Berlin
"1961-1986
 25 years of the protective wall ...</v>
      </c>
    </row>
    <row r="17">
      <c r="A17" s="1">
        <v>169.0</v>
      </c>
      <c r="B17" s="3" t="s">
        <v>28</v>
      </c>
      <c r="C17" s="3" t="s">
        <v>20</v>
      </c>
      <c r="D17" s="3" t="s">
        <v>6</v>
      </c>
      <c r="E17" s="3" t="str">
        <f>IFERROR(__xludf.DUMMYFUNCTION("GOOGLETRANSLATE(C17)"),"Mali: the presence of Minusma again in question")</f>
        <v>Mali: the presence of Minusma again in question</v>
      </c>
    </row>
    <row r="18">
      <c r="A18" s="1">
        <v>171.0</v>
      </c>
      <c r="B18" s="3" t="s">
        <v>29</v>
      </c>
      <c r="C18" s="3" t="s">
        <v>30</v>
      </c>
      <c r="D18" s="3" t="s">
        <v>6</v>
      </c>
      <c r="E18" s="3" t="str">
        <f>IFERROR(__xludf.DUMMYFUNCTION("GOOGLETRANSLATE(C18)"),"                  The very first weapons that the FARDC Post Mombutu had came from DRF ... even almost all the generals as an office today are the products of the RDF/UPDF training. But they are bad disciples ... very concentrated more with personal inter"&amp;"ests than national")</f>
        <v>                  The very first weapons that the FARDC Post Mombutu had came from DRF ... even almost all the generals as an office today are the products of the RDF/UPDF training. But they are bad disciples ... very concentrated more with personal interests than national</v>
      </c>
    </row>
    <row r="19">
      <c r="A19" s="1">
        <v>177.0</v>
      </c>
      <c r="B19" s="3" t="s">
        <v>31</v>
      </c>
      <c r="C19" s="3" t="s">
        <v>32</v>
      </c>
      <c r="D19" s="3" t="s">
        <v>6</v>
      </c>
      <c r="E19" s="3" t="str">
        <f>IFERROR(__xludf.DUMMYFUNCTION("GOOGLETRANSLATE(C19)"),"Follow this video please! This Rwandan talks about the abuses of the Tutsi in the DRC and the Rwandan attacks DRF in the DRC")</f>
        <v>Follow this video please! This Rwandan talks about the abuses of the Tutsi in the DRC and the Rwandan attacks DRF in the DRC</v>
      </c>
    </row>
    <row r="20">
      <c r="A20" s="1">
        <v>179.0</v>
      </c>
      <c r="B20" s="3" t="s">
        <v>33</v>
      </c>
      <c r="C20" s="3" t="s">
        <v>34</v>
      </c>
      <c r="D20" s="3" t="s">
        <v>6</v>
      </c>
      <c r="E20" s="3" t="str">
        <f>IFERROR(__xludf.DUMMYFUNCTION("GOOGLETRANSLATE(C20)"),"Follow this video please! This Rwandan talks about the abuses of the Tutsi in the DRC and the Rwandan attacks DRF in the DRC")</f>
        <v>Follow this video please! This Rwandan talks about the abuses of the Tutsi in the DRC and the Rwandan attacks DRF in the DRC</v>
      </c>
    </row>
    <row r="21" ht="15.75" customHeight="1">
      <c r="A21" s="1">
        <v>181.0</v>
      </c>
      <c r="B21" s="3" t="s">
        <v>35</v>
      </c>
      <c r="C21" s="3" t="s">
        <v>34</v>
      </c>
      <c r="D21" s="3" t="s">
        <v>6</v>
      </c>
      <c r="E21" s="3" t="str">
        <f>IFERROR(__xludf.DUMMYFUNCTION("GOOGLETRANSLATE(C21)"),"Follow this video please! This Rwandan talks about the abuses of the Tutsi in the DRC and the Rwandan attacks DRF in the DRC")</f>
        <v>Follow this video please! This Rwandan talks about the abuses of the Tutsi in the DRC and the Rwandan attacks DRF in the DRC</v>
      </c>
    </row>
    <row r="22" ht="15.75" customHeight="1">
      <c r="A22" s="1">
        <v>185.0</v>
      </c>
      <c r="B22" s="3" t="s">
        <v>36</v>
      </c>
      <c r="C22" s="3" t="s">
        <v>32</v>
      </c>
      <c r="D22" s="3" t="s">
        <v>6</v>
      </c>
      <c r="E22" s="3" t="str">
        <f>IFERROR(__xludf.DUMMYFUNCTION("GOOGLETRANSLATE(C22)"),"Follow this video please! This Rwandan talks about the abuses of the Tutsi in the DRC and the Rwandan attacks DRF in the DRC")</f>
        <v>Follow this video please! This Rwandan talks about the abuses of the Tutsi in the DRC and the Rwandan attacks DRF in the DRC</v>
      </c>
    </row>
    <row r="23" ht="15.75" customHeight="1">
      <c r="A23" s="1">
        <v>186.0</v>
      </c>
      <c r="B23" s="3" t="s">
        <v>37</v>
      </c>
      <c r="C23" s="3" t="s">
        <v>32</v>
      </c>
      <c r="D23" s="3" t="s">
        <v>6</v>
      </c>
      <c r="E23" s="3" t="str">
        <f>IFERROR(__xludf.DUMMYFUNCTION("GOOGLETRANSLATE(C23)"),"Follow this video please! This Rwandan talks about the abuses of the Tutsi in the DRC and the Rwandan attacks DRF in the DRC")</f>
        <v>Follow this video please! This Rwandan talks about the abuses of the Tutsi in the DRC and the Rwandan attacks DRF in the DRC</v>
      </c>
    </row>
    <row r="24" ht="15.75" customHeight="1">
      <c r="A24" s="1">
        <v>203.0</v>
      </c>
      <c r="B24" s="3" t="s">
        <v>38</v>
      </c>
      <c r="C24" s="3" t="s">
        <v>39</v>
      </c>
      <c r="D24" s="3" t="s">
        <v>6</v>
      </c>
      <c r="E24" s="3" t="str">
        <f>IFERROR(__xludf.DUMMYFUNCTION("GOOGLETRANSLATE(C24)"),"         …")</f>
        <v>         …</v>
      </c>
    </row>
    <row r="25" ht="15.75" customHeight="1">
      <c r="A25" s="1">
        <v>225.0</v>
      </c>
      <c r="B25" s="3" t="s">
        <v>40</v>
      </c>
      <c r="C25" s="3" t="s">
        <v>41</v>
      </c>
      <c r="D25" s="3" t="s">
        <v>6</v>
      </c>
      <c r="E25" s="3" t="str">
        <f>IFERROR(__xludf.DUMMYFUNCTION("GOOGLETRANSLATE(C25)"),"The media of the diet of the 🇫🇷
After a terrorist act of a person
On French youth:
Candles and bouquets")</f>
        <v>The media of the diet of the 🇫🇷
After a terrorist act of a person
On French youth:
Candles and bouquets</v>
      </c>
    </row>
    <row r="26" ht="15.75" customHeight="1">
      <c r="A26" s="1">
        <v>243.0</v>
      </c>
      <c r="B26" s="3" t="s">
        <v>21</v>
      </c>
      <c r="C26" s="3" t="s">
        <v>22</v>
      </c>
      <c r="D26" s="3" t="s">
        <v>6</v>
      </c>
      <c r="E26" s="3" t="str">
        <f>IFERROR(__xludf.DUMMYFUNCTION("GOOGLETRANSLATE(C26)"),"When military elements of the land trenches in land DRC, they do not know that they ...")</f>
        <v>When military elements of the land trenches in land DRC, they do not know that they ...</v>
      </c>
    </row>
    <row r="27" ht="15.75" customHeight="1">
      <c r="A27" s="1">
        <v>253.0</v>
      </c>
      <c r="B27" s="3" t="s">
        <v>42</v>
      </c>
      <c r="C27" s="3" t="s">
        <v>43</v>
      </c>
      <c r="D27" s="3" t="s">
        <v>25</v>
      </c>
      <c r="E27" s="3" t="str">
        <f>IFERROR(__xludf.DUMMYFUNCTION("GOOGLETRANSLATE(C27)"),"WOWWOWOWOOWOW             ")</f>
        <v>WOWWOWOWOOWOW             </v>
      </c>
    </row>
    <row r="28" ht="15.75" customHeight="1">
      <c r="A28" s="1">
        <v>259.0</v>
      </c>
      <c r="B28" s="3" t="s">
        <v>44</v>
      </c>
      <c r="C28" s="3" t="s">
        <v>45</v>
      </c>
      <c r="D28" s="3" t="s">
        <v>25</v>
      </c>
      <c r="E28" s="3" t="str">
        <f>IFERROR(__xludf.DUMMYFUNCTION("GOOGLETRANSLATE(C28)")," BAPTAKE WAS TAKING AND DIFFERENT RDF")</f>
        <v> BAPTAKE WAS TAKING AND DIFFERENT RDF</v>
      </c>
    </row>
    <row r="29" ht="15.75" customHeight="1">
      <c r="A29" s="1">
        <v>266.0</v>
      </c>
      <c r="B29" s="3" t="s">
        <v>46</v>
      </c>
      <c r="C29" s="3" t="s">
        <v>47</v>
      </c>
      <c r="D29" s="3" t="s">
        <v>6</v>
      </c>
      <c r="E29" s="3" t="str">
        <f>IFERROR(__xludf.DUMMYFUNCTION("GOOGLETRANSLATE(C29)"),"  You are really shame !!! You collect images on the left to the right to tarnish the image of RDF and Rwanda in general but this proves your level of morale which is low following the military and political failure. The same strength will continue to def"&amp;"eat you coe d'In.")</f>
        <v>  You are really shame !!! You collect images on the left to the right to tarnish the image of RDF and Rwanda in general but this proves your level of morale which is low following the military and political failure. The same strength will continue to defeat you coe d'In.</v>
      </c>
    </row>
    <row r="30" ht="15.75" customHeight="1">
      <c r="A30" s="1">
        <v>267.0</v>
      </c>
      <c r="B30" s="3" t="s">
        <v>48</v>
      </c>
      <c r="C30" s="3" t="s">
        <v>49</v>
      </c>
      <c r="D30" s="3" t="s">
        <v>6</v>
      </c>
      <c r="E30" s="3" t="str">
        <f>IFERROR(__xludf.DUMMYFUNCTION("GOOGLETRANSLATE(C30)"),"  What do you think is Sultani Makenga (Rwandan) dies in the DRC? Why Kagame claimed ...")</f>
        <v>  What do you think is Sultani Makenga (Rwandan) dies in the DRC? Why Kagame claimed ...</v>
      </c>
    </row>
    <row r="31" ht="15.75" customHeight="1">
      <c r="A31" s="1">
        <v>269.0</v>
      </c>
      <c r="B31" s="3" t="s">
        <v>50</v>
      </c>
      <c r="C31" s="3" t="s">
        <v>51</v>
      </c>
      <c r="D31" s="3" t="s">
        <v>6</v>
      </c>
      <c r="E31" s="3" t="str">
        <f>IFERROR(__xludf.DUMMYFUNCTION("GOOGLETRANSLATE(C31)")," What do you think is Sultani Makenga (Rwandan) dies in the DRC? Why was Kagame claiming the two RDF soldiers captured in Rumangabo far from the Rwanda border? Active all your knowledge in ubwenge !!!!")</f>
        <v> What do you think is Sultani Makenga (Rwandan) dies in the DRC? Why was Kagame claiming the two RDF soldiers captured in Rumangabo far from the Rwanda border? Active all your knowledge in ubwenge !!!!</v>
      </c>
    </row>
    <row r="32" ht="15.75" customHeight="1">
      <c r="A32" s="1">
        <v>287.0</v>
      </c>
      <c r="B32" s="3" t="s">
        <v>52</v>
      </c>
      <c r="C32" s="3" t="s">
        <v>53</v>
      </c>
      <c r="D32" s="3" t="s">
        <v>6</v>
      </c>
      <c r="E32" s="3" t="str">
        <f>IFERROR(__xludf.DUMMYFUNCTION("GOOGLETRANSLATE(C32)"),"⬆️.
Until 2010s played him with our.
Since the diet has switched to 🇫🇷, they have played with our.
(without bothering with uniforms)")</f>
        <v>⬆️.
Until 2010s played him with our.
Since the diet has switched to 🇫🇷, they have played with our.
(without bothering with uniforms)</v>
      </c>
    </row>
    <row r="33" ht="15.75" customHeight="1">
      <c r="A33" s="1">
        <v>297.0</v>
      </c>
      <c r="B33" s="3" t="s">
        <v>54</v>
      </c>
      <c r="C33" s="3" t="s">
        <v>55</v>
      </c>
      <c r="D33" s="3" t="s">
        <v>25</v>
      </c>
      <c r="E33" s="3" t="str">
        <f>IFERROR(__xludf.DUMMYFUNCTION("GOOGLETRANSLATE(C33)"),"Kagame likes to give bribe of bribery when preparing for war, when he wants to send RDF in the latter innocent will be paid for cg ...")</f>
        <v>Kagame likes to give bribe of bribery when preparing for war, when he wants to send RDF in the latter innocent will be paid for cg ...</v>
      </c>
    </row>
    <row r="34" ht="15.75" customHeight="1">
      <c r="A34" s="1">
        <v>318.0</v>
      </c>
      <c r="B34" s="3" t="s">
        <v>56</v>
      </c>
      <c r="C34" s="3" t="s">
        <v>57</v>
      </c>
      <c r="D34" s="3" t="s">
        <v>6</v>
      </c>
      <c r="E34" s="3" t="str">
        <f>IFERROR(__xludf.DUMMYFUNCTION("GOOGLETRANSLATE(C34)"),"  What do you recognize RDF in this video? uniform? sophisticated instruments? You are exact ...")</f>
        <v>  What do you recognize RDF in this video? uniform? sophisticated instruments? You are exact ...</v>
      </c>
    </row>
    <row r="35" ht="15.75" customHeight="1">
      <c r="A35" s="1">
        <v>332.0</v>
      </c>
      <c r="B35" s="3" t="s">
        <v>58</v>
      </c>
      <c r="C35" s="3" t="s">
        <v>59</v>
      </c>
      <c r="D35" s="3" t="s">
        <v>25</v>
      </c>
      <c r="E35" s="3" t="str">
        <f>IFERROR(__xludf.DUMMYFUNCTION("GOOGLETRANSLATE(C35)"),"This too
")</f>
        <v>This too
</v>
      </c>
    </row>
    <row r="36" ht="15.75" customHeight="1">
      <c r="A36" s="1">
        <v>346.0</v>
      </c>
      <c r="B36" s="3" t="s">
        <v>60</v>
      </c>
      <c r="C36" s="3" t="s">
        <v>61</v>
      </c>
      <c r="D36" s="3" t="s">
        <v>25</v>
      </c>
      <c r="E36" s="3" t="str">
        <f>IFERROR(__xludf.DUMMYFUNCTION("GOOGLETRANSLATE(C36)")," What's the rdf, bro, wkwkwk")</f>
        <v> What's the rdf, bro, wkwkwk</v>
      </c>
    </row>
    <row r="37" ht="15.75" customHeight="1">
      <c r="A37" s="1">
        <v>348.0</v>
      </c>
      <c r="B37" s="3" t="s">
        <v>62</v>
      </c>
      <c r="C37" s="3" t="s">
        <v>63</v>
      </c>
      <c r="D37" s="3" t="s">
        <v>6</v>
      </c>
      <c r="E37" s="3" t="str">
        <f>IFERROR(__xludf.DUMMYFUNCTION("GOOGLETRANSLATE(C37)"),"The media of the diet of the 🇫🇷
After a terrorist act of a person
On French youth:
Candles and bouquets")</f>
        <v>The media of the diet of the 🇫🇷
After a terrorist act of a person
On French youth:
Candles and bouquets</v>
      </c>
    </row>
    <row r="38" ht="15.75" customHeight="1">
      <c r="A38" s="1">
        <v>349.0</v>
      </c>
      <c r="B38" s="3" t="s">
        <v>64</v>
      </c>
      <c r="C38" s="3" t="s">
        <v>65</v>
      </c>
      <c r="D38" s="3" t="s">
        <v>6</v>
      </c>
      <c r="E38" s="3" t="str">
        <f>IFERROR(__xludf.DUMMYFUNCTION("GOOGLETRANSLATE(C38)"),"🔴 The government announces that it has made arrangements to strengthen the in -depth hunt for terrorists /m ...")</f>
        <v>🔴 The government announces that it has made arrangements to strengthen the in -depth hunt for terrorists /m ...</v>
      </c>
    </row>
    <row r="39" ht="15.75" customHeight="1">
      <c r="A39" s="1">
        <v>352.0</v>
      </c>
      <c r="B39" s="3" t="s">
        <v>66</v>
      </c>
      <c r="C39" s="3" t="s">
        <v>67</v>
      </c>
      <c r="D39" s="3" t="s">
        <v>6</v>
      </c>
      <c r="E39" s="3" t="str">
        <f>IFERROR(__xludf.DUMMYFUNCTION("GOOGLETRANSLATE(C39)"),"Is the disastrous situation all you said? even you! You do not have the courage to denounce what the fact in the DRC. Killings, looting, rapes of the Rwandan government perpetrated for over 20 years with the
Are you afraid of the dictator?")</f>
        <v>Is the disastrous situation all you said? even you! You do not have the courage to denounce what the fact in the DRC. Killings, looting, rapes of the Rwandan government perpetrated for over 20 years with the
Are you afraid of the dictator?</v>
      </c>
    </row>
    <row r="40" ht="15.75" customHeight="1">
      <c r="A40" s="1">
        <v>353.0</v>
      </c>
      <c r="B40" s="3" t="s">
        <v>56</v>
      </c>
      <c r="C40" s="3" t="s">
        <v>57</v>
      </c>
      <c r="D40" s="3" t="s">
        <v>6</v>
      </c>
      <c r="E40" s="3" t="str">
        <f>IFERROR(__xludf.DUMMYFUNCTION("GOOGLETRANSLATE(C40)"),"  What do you recognize RDF in this video? uniform? sophisticated instruments? You are exact ...")</f>
        <v>  What do you recognize RDF in this video? uniform? sophisticated instruments? You are exact ...</v>
      </c>
    </row>
    <row r="41" ht="15.75" customHeight="1">
      <c r="A41" s="1">
        <v>354.0</v>
      </c>
      <c r="B41" s="3" t="s">
        <v>68</v>
      </c>
      <c r="C41" s="3" t="s">
        <v>69</v>
      </c>
      <c r="D41" s="3" t="s">
        <v>6</v>
      </c>
      <c r="E41" s="3" t="str">
        <f>IFERROR(__xludf.DUMMYFUNCTION("GOOGLETRANSLATE(C41)")," X on a prod")</f>
        <v> X on a prod</v>
      </c>
    </row>
    <row r="42" ht="15.75" customHeight="1">
      <c r="A42" s="1">
        <v>358.0</v>
      </c>
      <c r="B42" s="3" t="s">
        <v>21</v>
      </c>
      <c r="C42" s="3" t="s">
        <v>22</v>
      </c>
      <c r="D42" s="3" t="s">
        <v>6</v>
      </c>
      <c r="E42" s="3" t="str">
        <f>IFERROR(__xludf.DUMMYFUNCTION("GOOGLETRANSLATE(C42)"),"When military elements of the land trenches in land DRC, they do not know that they ...")</f>
        <v>When military elements of the land trenches in land DRC, they do not know that they ...</v>
      </c>
    </row>
    <row r="43" ht="15.75" customHeight="1">
      <c r="A43" s="1">
        <v>366.0</v>
      </c>
      <c r="B43" s="3" t="s">
        <v>70</v>
      </c>
      <c r="C43" s="3" t="s">
        <v>71</v>
      </c>
      <c r="D43" s="3" t="s">
        <v>25</v>
      </c>
      <c r="E43" s="3" t="str">
        <f>IFERROR(__xludf.DUMMYFUNCTION("GOOGLETRANSLATE(C43)"),"Kagame is a lie forever How to deny that no RDF forces go to helpm23 ZiSendo?
Instead it is a hug of ...")</f>
        <v>Kagame is a lie forever How to deny that no RDF forces go to helpm23 ZiSendo?
Instead it is a hug of ...</v>
      </c>
    </row>
    <row r="44" ht="15.75" customHeight="1">
      <c r="A44" s="1">
        <v>371.0</v>
      </c>
      <c r="B44" s="3" t="s">
        <v>21</v>
      </c>
      <c r="C44" s="3" t="s">
        <v>22</v>
      </c>
      <c r="D44" s="3" t="s">
        <v>6</v>
      </c>
      <c r="E44" s="3" t="str">
        <f>IFERROR(__xludf.DUMMYFUNCTION("GOOGLETRANSLATE(C44)"),"When military elements of the land trenches in land DRC, they do not know that they ...")</f>
        <v>When military elements of the land trenches in land DRC, they do not know that they ...</v>
      </c>
    </row>
    <row r="45" ht="15.75" customHeight="1">
      <c r="A45" s="1">
        <v>381.0</v>
      </c>
      <c r="B45" s="3" t="s">
        <v>72</v>
      </c>
      <c r="C45" s="3" t="s">
        <v>73</v>
      </c>
      <c r="D45" s="3" t="s">
        <v>6</v>
      </c>
      <c r="E45" s="3" t="str">
        <f>IFERROR(__xludf.DUMMYFUNCTION("GOOGLETRANSLATE(C45)")," I thought you were going to react on the alleged preparation RDF against the DRC you spend your time ...")</f>
        <v> I thought you were going to react on the alleged preparation RDF against the DRC you spend your time ...</v>
      </c>
    </row>
    <row r="46" ht="15.75" customHeight="1">
      <c r="A46" s="1">
        <v>397.0</v>
      </c>
      <c r="B46" s="3" t="s">
        <v>56</v>
      </c>
      <c r="C46" s="3" t="s">
        <v>57</v>
      </c>
      <c r="D46" s="3" t="s">
        <v>6</v>
      </c>
      <c r="E46" s="3" t="str">
        <f>IFERROR(__xludf.DUMMYFUNCTION("GOOGLETRANSLATE(C46)"),"  What do you recognize RDF in this video? uniform? sophisticated instruments? You are exact ...")</f>
        <v>  What do you recognize RDF in this video? uniform? sophisticated instruments? You are exact ...</v>
      </c>
    </row>
    <row r="47" ht="15.75" customHeight="1">
      <c r="A47" s="1">
        <v>403.0</v>
      </c>
      <c r="B47" s="3" t="s">
        <v>72</v>
      </c>
      <c r="C47" s="3" t="s">
        <v>73</v>
      </c>
      <c r="D47" s="3" t="s">
        <v>6</v>
      </c>
      <c r="E47" s="3" t="str">
        <f>IFERROR(__xludf.DUMMYFUNCTION("GOOGLETRANSLATE(C47)")," I thought you were going to react on the alleged preparation RDF against the DRC you spend your time ...")</f>
        <v> I thought you were going to react on the alleged preparation RDF against the DRC you spend your time ...</v>
      </c>
    </row>
    <row r="48" ht="15.75" customHeight="1">
      <c r="A48" s="1">
        <v>414.0</v>
      </c>
      <c r="B48" s="3" t="s">
        <v>56</v>
      </c>
      <c r="C48" s="3" t="s">
        <v>57</v>
      </c>
      <c r="D48" s="3" t="s">
        <v>6</v>
      </c>
      <c r="E48" s="3" t="str">
        <f>IFERROR(__xludf.DUMMYFUNCTION("GOOGLETRANSLATE(C48)"),"  What do you recognize RDF in this video? uniform? sophisticated instruments? You are exact ...")</f>
        <v>  What do you recognize RDF in this video? uniform? sophisticated instruments? You are exact ...</v>
      </c>
    </row>
    <row r="49" ht="15.75" customHeight="1">
      <c r="A49" s="1">
        <v>417.0</v>
      </c>
      <c r="B49" s="3" t="s">
        <v>26</v>
      </c>
      <c r="C49" s="3" t="s">
        <v>27</v>
      </c>
      <c r="D49" s="3" t="s">
        <v>6</v>
      </c>
      <c r="E49" s="3" t="str">
        <f>IFERROR(__xludf.DUMMYFUNCTION("GOOGLETRANSLATE(C49)")," It is to protect
The anti -fascist republic
from 🇫🇷
😊
Berlin
""1961-1986
 25 years of the protective wall ...")</f>
        <v> It is to protect
The anti -fascist republic
from 🇫🇷
😊
Berlin
"1961-1986
 25 years of the protective wall ...</v>
      </c>
    </row>
    <row r="50" ht="15.75" customHeight="1">
      <c r="A50" s="1">
        <v>422.0</v>
      </c>
      <c r="B50" s="3" t="s">
        <v>74</v>
      </c>
      <c r="C50" s="3" t="s">
        <v>75</v>
      </c>
      <c r="D50" s="3" t="s">
        <v>25</v>
      </c>
      <c r="E50" s="3" t="str">
        <f>IFERROR(__xludf.DUMMYFUNCTION("GOOGLETRANSLATE(C50)"),"     Going Center Afrique is an Evidence Sha😂
Is like the other I would like to see the calamity and see the USA and treat you
The problem you do not understand is that now in RCA residents begin RDF because they have realized that these close approach"&amp;"ing is
You will follow the information from the garbage")</f>
        <v>     Going Center Afrique is an Evidence Sha😂
Is like the other I would like to see the calamity and see the USA and treat you
The problem you do not understand is that now in RCA residents begin RDF because they have realized that these close approaching is
You will follow the information from the garbage</v>
      </c>
    </row>
    <row r="51" ht="15.75" customHeight="1">
      <c r="A51" s="1">
        <v>425.0</v>
      </c>
      <c r="B51" s="3" t="s">
        <v>76</v>
      </c>
      <c r="C51" s="3" t="s">
        <v>77</v>
      </c>
      <c r="D51" s="3" t="s">
        <v>6</v>
      </c>
      <c r="E51" s="3" t="str">
        <f>IFERROR(__xludf.DUMMYFUNCTION("GOOGLETRANSLATE(C51)"),"🔴Canicule and poor air quality in Loire-Atlantique on Monday July 18 ...
")</f>
        <v>🔴Canicule and poor air quality in Loire-Atlantique on Monday July 18 ...
</v>
      </c>
    </row>
    <row r="52" ht="15.75" customHeight="1">
      <c r="A52" s="1">
        <v>429.0</v>
      </c>
      <c r="B52" s="3" t="s">
        <v>78</v>
      </c>
      <c r="C52" s="3" t="s">
        <v>79</v>
      </c>
      <c r="D52" s="3" t="s">
        <v>6</v>
      </c>
      <c r="E52" s="3" t="str">
        <f>IFERROR(__xludf.DUMMYFUNCTION("GOOGLETRANSLATE(C52)"),"Who knows that if you are not the beggar. ""The alleged RDF preparation"" and ""Bio imagined"" proves that you do not know mm c q you write. Where is the imagination there? 😤")</f>
        <v>Who knows that if you are not the beggar. "The alleged RDF preparation" and "Bio imagined" proves that you do not know mm c q you write. Where is the imagination there? 😤</v>
      </c>
    </row>
    <row r="53" ht="15.75" customHeight="1">
      <c r="A53" s="1">
        <v>430.0</v>
      </c>
      <c r="B53" s="3" t="s">
        <v>56</v>
      </c>
      <c r="C53" s="3" t="s">
        <v>57</v>
      </c>
      <c r="D53" s="3" t="s">
        <v>6</v>
      </c>
      <c r="E53" s="3" t="str">
        <f>IFERROR(__xludf.DUMMYFUNCTION("GOOGLETRANSLATE(C53)"),"  What do you recognize RDF in this video? uniform? sophisticated instruments? You are exact ...")</f>
        <v>  What do you recognize RDF in this video? uniform? sophisticated instruments? You are exact ...</v>
      </c>
    </row>
    <row r="54" ht="15.75" customHeight="1">
      <c r="A54" s="1">
        <v>431.0</v>
      </c>
      <c r="B54" s="3" t="s">
        <v>80</v>
      </c>
      <c r="C54" s="3" t="s">
        <v>77</v>
      </c>
      <c r="D54" s="3" t="s">
        <v>6</v>
      </c>
      <c r="E54" s="3" t="str">
        <f>IFERROR(__xludf.DUMMYFUNCTION("GOOGLETRANSLATE(C54)"),"🔴Canicule and poor air quality in Loire-Atlantique on Monday July 18 ...
")</f>
        <v>🔴Canicule and poor air quality in Loire-Atlantique on Monday July 18 ...
</v>
      </c>
    </row>
    <row r="55" ht="15.75" customHeight="1">
      <c r="A55" s="1">
        <v>432.0</v>
      </c>
      <c r="B55" s="3" t="s">
        <v>21</v>
      </c>
      <c r="C55" s="3" t="s">
        <v>22</v>
      </c>
      <c r="D55" s="3" t="s">
        <v>6</v>
      </c>
      <c r="E55" s="3" t="str">
        <f>IFERROR(__xludf.DUMMYFUNCTION("GOOGLETRANSLATE(C55)"),"When military elements of the land trenches in land DRC, they do not know that they ...")</f>
        <v>When military elements of the land trenches in land DRC, they do not know that they ...</v>
      </c>
    </row>
    <row r="56" ht="15.75" customHeight="1">
      <c r="A56" s="1">
        <v>433.0</v>
      </c>
      <c r="B56" s="3" t="s">
        <v>81</v>
      </c>
      <c r="C56" s="3" t="s">
        <v>82</v>
      </c>
      <c r="D56" s="3" t="s">
        <v>6</v>
      </c>
      <c r="E56" s="3" t="str">
        <f>IFERROR(__xludf.DUMMYFUNCTION("GOOGLETRANSLATE(C56)")," First help our country to have weapons to fight the M23/RDF!
If vs want to observe the river, there are lots of places where you can do it easily ...")</f>
        <v> First help our country to have weapons to fight the M23/RDF!
If vs want to observe the river, there are lots of places where you can do it easily ...</v>
      </c>
    </row>
    <row r="57" ht="15.75" customHeight="1">
      <c r="A57" s="1">
        <v>436.0</v>
      </c>
      <c r="B57" s="3" t="s">
        <v>56</v>
      </c>
      <c r="C57" s="3" t="s">
        <v>57</v>
      </c>
      <c r="D57" s="3" t="s">
        <v>6</v>
      </c>
      <c r="E57" s="3" t="str">
        <f>IFERROR(__xludf.DUMMYFUNCTION("GOOGLETRANSLATE(C57)"),"  What do you recognize RDF in this video? uniform? sophisticated instruments? You are exact ...")</f>
        <v>  What do you recognize RDF in this video? uniform? sophisticated instruments? You are exact ...</v>
      </c>
    </row>
    <row r="58" ht="15.75" customHeight="1">
      <c r="A58" s="1">
        <v>443.0</v>
      </c>
      <c r="B58" s="3" t="s">
        <v>83</v>
      </c>
      <c r="C58" s="3" t="s">
        <v>84</v>
      </c>
      <c r="D58" s="3" t="s">
        <v>6</v>
      </c>
      <c r="E58" s="3" t="str">
        <f>IFERROR(__xludf.DUMMYFUNCTION("GOOGLETRANSLATE(C58)")," The real war is in the east of the Congo against M23/RDF
")</f>
        <v> The real war is in the east of the Congo against M23/RDF
</v>
      </c>
    </row>
    <row r="59" ht="15.75" customHeight="1">
      <c r="A59" s="1">
        <v>454.0</v>
      </c>
      <c r="B59" s="3" t="s">
        <v>85</v>
      </c>
      <c r="C59" s="3" t="s">
        <v>86</v>
      </c>
      <c r="D59" s="3" t="s">
        <v>25</v>
      </c>
      <c r="E59" s="3" t="str">
        <f>IFERROR(__xludf.DUMMYFUNCTION("GOOGLETRANSLATE(C59)"),"The Rwandan military resigned for the retired soldiers and those who have completed their promises in the army, ...")</f>
        <v>The Rwandan military resigned for the retired soldiers and those who have completed their promises in the army, ...</v>
      </c>
    </row>
    <row r="60" ht="15.75" customHeight="1">
      <c r="A60" s="1">
        <v>455.0</v>
      </c>
      <c r="B60" s="3" t="s">
        <v>87</v>
      </c>
      <c r="C60" s="3" t="s">
        <v>88</v>
      </c>
      <c r="D60" s="3" t="s">
        <v>25</v>
      </c>
      <c r="E60" s="3" t="str">
        <f>IFERROR(__xludf.DUMMYFUNCTION("GOOGLETRANSLATE(C60)"),"Today, RDF has been thrown into honor of soldiers who have retired and graduated. Is u ...")</f>
        <v>Today, RDF has been thrown into honor of soldiers who have retired and graduated. Is u ...</v>
      </c>
    </row>
    <row r="61" ht="15.75" customHeight="1">
      <c r="A61" s="1">
        <v>457.0</v>
      </c>
      <c r="B61" s="3" t="s">
        <v>89</v>
      </c>
      <c r="C61" s="3" t="s">
        <v>90</v>
      </c>
      <c r="D61" s="3" t="s">
        <v>6</v>
      </c>
      <c r="E61" s="3" t="str">
        <f>IFERROR(__xludf.DUMMYFUNCTION("GOOGLETRANSLATE(C61)")," It is not in the habits of the Rwandans to abandon his friends and neighbors in difficulty. The whole world…")</f>
        <v> It is not in the habits of the Rwandans to abandon his friends and neighbors in difficulty. The whole world…</v>
      </c>
    </row>
    <row r="62" ht="15.75" customHeight="1">
      <c r="A62" s="1">
        <v>460.0</v>
      </c>
      <c r="B62" s="3" t="s">
        <v>91</v>
      </c>
      <c r="C62" s="3" t="s">
        <v>92</v>
      </c>
      <c r="D62" s="3" t="s">
        <v>6</v>
      </c>
      <c r="E62" s="3" t="str">
        <f>IFERROR(__xludf.DUMMYFUNCTION("GOOGLETRANSLATE(C62)"),"The real war is in the east of the Congo against M23/RDF
")</f>
        <v>The real war is in the east of the Congo against M23/RDF
</v>
      </c>
    </row>
    <row r="63" ht="15.75" customHeight="1">
      <c r="A63" s="1">
        <v>468.0</v>
      </c>
      <c r="B63" s="3" t="s">
        <v>93</v>
      </c>
      <c r="C63" s="3" t="s">
        <v>94</v>
      </c>
      <c r="D63" s="3" t="s">
        <v>6</v>
      </c>
      <c r="E63" s="3" t="str">
        <f>IFERROR(__xludf.DUMMYFUNCTION("GOOGLETRANSLATE(C63)")," What do you recognize RDF in this video? uniform? sophisticated instruments? You do exactly the same bullshit as he and his genocidal friends have managed to send you hatred of Tutsi and Rwanda. Administrative documents exists
")</f>
        <v> What do you recognize RDF in this video? uniform? sophisticated instruments? You do exactly the same bullshit as he and his genocidal friends have managed to send you hatred of Tutsi and Rwanda. Administrative documents exists
</v>
      </c>
    </row>
    <row r="64" ht="15.75" customHeight="1">
      <c r="A64" s="1">
        <v>472.0</v>
      </c>
      <c r="B64" s="3" t="s">
        <v>95</v>
      </c>
      <c r="C64" s="3" t="s">
        <v>96</v>
      </c>
      <c r="D64" s="3" t="s">
        <v>6</v>
      </c>
      <c r="E64" s="3" t="str">
        <f>IFERROR(__xludf.DUMMYFUNCTION("GOOGLETRANSLATE(C64)"),"It's the hatred you have ... ical
RDF you see where exactly ??")</f>
        <v>It's the hatred you have ... ical
RDF you see where exactly ??</v>
      </c>
    </row>
    <row r="65" ht="15.75" customHeight="1">
      <c r="A65" s="1">
        <v>475.0</v>
      </c>
      <c r="B65" s="3" t="s">
        <v>21</v>
      </c>
      <c r="C65" s="3" t="s">
        <v>22</v>
      </c>
      <c r="D65" s="3" t="s">
        <v>6</v>
      </c>
      <c r="E65" s="3" t="str">
        <f>IFERROR(__xludf.DUMMYFUNCTION("GOOGLETRANSLATE(C65)"),"When military elements of the land trenches in land DRC, they do not know that they ...")</f>
        <v>When military elements of the land trenches in land DRC, they do not know that they ...</v>
      </c>
    </row>
    <row r="66" ht="15.75" customHeight="1">
      <c r="A66" s="1">
        <v>478.0</v>
      </c>
      <c r="B66" s="3" t="s">
        <v>64</v>
      </c>
      <c r="C66" s="3" t="s">
        <v>65</v>
      </c>
      <c r="D66" s="3" t="s">
        <v>6</v>
      </c>
      <c r="E66" s="3" t="str">
        <f>IFERROR(__xludf.DUMMYFUNCTION("GOOGLETRANSLATE(C66)"),"🔴 The government announces that it has made arrangements to strengthen the in -depth hunt for terrorists /m ...")</f>
        <v>🔴 The government announces that it has made arrangements to strengthen the in -depth hunt for terrorists /m ...</v>
      </c>
    </row>
    <row r="67" ht="15.75" customHeight="1">
      <c r="A67" s="1">
        <v>482.0</v>
      </c>
      <c r="B67" s="3" t="s">
        <v>26</v>
      </c>
      <c r="C67" s="3" t="s">
        <v>27</v>
      </c>
      <c r="D67" s="3" t="s">
        <v>6</v>
      </c>
      <c r="E67" s="3" t="str">
        <f>IFERROR(__xludf.DUMMYFUNCTION("GOOGLETRANSLATE(C67)")," It is to protect
The anti -fascist republic
from 🇫🇷
😊
Berlin
""1961-1986
 25 years of the protective wall ...")</f>
        <v> It is to protect
The anti -fascist republic
from 🇫🇷
😊
Berlin
"1961-1986
 25 years of the protective wall ...</v>
      </c>
    </row>
    <row r="68" ht="15.75" customHeight="1">
      <c r="A68" s="1">
        <v>483.0</v>
      </c>
      <c r="B68" s="3" t="s">
        <v>97</v>
      </c>
      <c r="C68" s="3" t="s">
        <v>98</v>
      </c>
      <c r="D68" s="3" t="s">
        <v>6</v>
      </c>
      <c r="E68" s="3" t="str">
        <f>IFERROR(__xludf.DUMMYFUNCTION("GOOGLETRANSLATE(C68)"),"I thought you were going to react on the alleged RDF preparation against the DRC you spent your time writing an imagined bio?
Do you want to justify your salary of pro Kagame beggars?")</f>
        <v>I thought you were going to react on the alleged RDF preparation against the DRC you spent your time writing an imagined bio?
Do you want to justify your salary of pro Kagame beggars?</v>
      </c>
    </row>
    <row r="69" ht="15.75" customHeight="1">
      <c r="A69" s="1">
        <v>488.0</v>
      </c>
      <c r="B69" s="3" t="s">
        <v>99</v>
      </c>
      <c r="C69" s="3" t="s">
        <v>100</v>
      </c>
      <c r="D69" s="3" t="s">
        <v>6</v>
      </c>
      <c r="E69" s="3" t="str">
        <f>IFERROR(__xludf.DUMMYFUNCTION("GOOGLETRANSLATE(C69)")," The M23 is the name that the RDF/UPDF alliance has chosen")</f>
        <v> The M23 is the name that the RDF/UPDF alliance has chosen</v>
      </c>
    </row>
    <row r="70" ht="15.75" customHeight="1">
      <c r="A70" s="1">
        <v>493.0</v>
      </c>
      <c r="B70" s="3" t="s">
        <v>101</v>
      </c>
      <c r="C70" s="3" t="s">
        <v>102</v>
      </c>
      <c r="D70" s="3" t="s">
        <v>6</v>
      </c>
      <c r="E70" s="3" t="str">
        <f>IFERROR(__xludf.DUMMYFUNCTION("GOOGLETRANSLATE(C70)"),"It is not in the habits of the Rwandans to abandon his friends and neighbors in difficulty. The whole world knows that good jobs do them wherever they work, Haiti, Sudan, Central African Republic, Mozambique .... Maybe soon as you say!")</f>
        <v>It is not in the habits of the Rwandans to abandon his friends and neighbors in difficulty. The whole world knows that good jobs do them wherever they work, Haiti, Sudan, Central African Republic, Mozambique .... Maybe soon as you say!</v>
      </c>
    </row>
    <row r="71" ht="15.75" customHeight="1">
      <c r="A71" s="1">
        <v>495.0</v>
      </c>
      <c r="B71" s="3" t="s">
        <v>64</v>
      </c>
      <c r="C71" s="3" t="s">
        <v>65</v>
      </c>
      <c r="D71" s="3" t="s">
        <v>6</v>
      </c>
      <c r="E71" s="3" t="str">
        <f>IFERROR(__xludf.DUMMYFUNCTION("GOOGLETRANSLATE(C71)"),"🔴 The government announces that it has made arrangements to strengthen the in -depth hunt for terrorists /m ...")</f>
        <v>🔴 The government announces that it has made arrangements to strengthen the in -depth hunt for terrorists /m ...</v>
      </c>
    </row>
    <row r="72" ht="15.75" customHeight="1">
      <c r="A72" s="1">
        <v>515.0</v>
      </c>
      <c r="B72" s="3" t="s">
        <v>103</v>
      </c>
      <c r="C72" s="3" t="s">
        <v>104</v>
      </c>
      <c r="D72" s="3" t="s">
        <v>6</v>
      </c>
      <c r="E72" s="3" t="str">
        <f>IFERROR(__xludf.DUMMYFUNCTION("GOOGLETRANSLATE(C72)")," ... So said that the DRF comes in in the Congo? .... Is this RDF = M23? .
Why Kagame finds himself in Luand ...")</f>
        <v> ... So said that the DRF comes in in the Congo? .... Is this RDF = M23? .
Why Kagame finds himself in Luand ...</v>
      </c>
    </row>
    <row r="73" ht="15.75" customHeight="1">
      <c r="A73" s="1">
        <v>517.0</v>
      </c>
      <c r="B73" s="3" t="s">
        <v>105</v>
      </c>
      <c r="C73" s="3" t="s">
        <v>106</v>
      </c>
      <c r="D73" s="3" t="s">
        <v>6</v>
      </c>
      <c r="E73" s="3" t="str">
        <f>IFERROR(__xludf.DUMMYFUNCTION("GOOGLETRANSLATE(C73)"),"... So said that the DRF comes in in the Congo? .... Is this RDF = M23? .
Why Kagame is in Luanda to negotiate in place of M23? Go understand, your 2300kg refinery last year, this year 250kg, following the state of siege.")</f>
        <v>... So said that the DRF comes in in the Congo? .... Is this RDF = M23? .
Why Kagame is in Luanda to negotiate in place of M23? Go understand, your 2300kg refinery last year, this year 250kg, following the state of siege.</v>
      </c>
    </row>
    <row r="74" ht="15.75" customHeight="1">
      <c r="A74" s="1">
        <v>518.0</v>
      </c>
      <c r="B74" s="3" t="s">
        <v>107</v>
      </c>
      <c r="C74" s="3" t="s">
        <v>108</v>
      </c>
      <c r="D74" s="3" t="s">
        <v>6</v>
      </c>
      <c r="E74" s="3" t="str">
        <f>IFERROR(__xludf.DUMMYFUNCTION("GOOGLETRANSLATE(C74)"),"... A delegation is dispatched to Kampala (the other protagonist in this crisis) where the key word is cease-fire between ...")</f>
        <v>... A delegation is dispatched to Kampala (the other protagonist in this crisis) where the key word is cease-fire between ...</v>
      </c>
    </row>
    <row r="75" ht="15.75" customHeight="1">
      <c r="A75" s="1">
        <v>526.0</v>
      </c>
      <c r="B75" s="3" t="s">
        <v>109</v>
      </c>
      <c r="C75" s="3" t="s">
        <v>110</v>
      </c>
      <c r="D75" s="3" t="s">
        <v>25</v>
      </c>
      <c r="E75" s="3" t="str">
        <f>IFERROR(__xludf.DUMMYFUNCTION("GOOGLETRANSLATE(C75)"),"Member of F-PKB Commission D DKI Jakarta DPRD H. Jamaluddin Lamanda encouraged the DKI Jakarta Provincial Government to manage processing up to ...")</f>
        <v>Member of F-PKB Commission D DKI Jakarta DPRD H. Jamaluddin Lamanda encouraged the DKI Jakarta Provincial Government to manage processing up to ...</v>
      </c>
    </row>
    <row r="76" ht="15.75" customHeight="1">
      <c r="A76" s="1">
        <v>533.0</v>
      </c>
      <c r="B76" s="3" t="s">
        <v>111</v>
      </c>
      <c r="C76" s="3" t="s">
        <v>112</v>
      </c>
      <c r="D76" s="3" t="s">
        <v>6</v>
      </c>
      <c r="E76" s="3" t="str">
        <f>IFERROR(__xludf.DUMMYFUNCTION("GOOGLETRANSLATE(C76)"),"It is to protect
The anti -fascist republic
from 🇫🇷
😊
Berlin
""1961-1986
 25 years of the anti -fascist protective wall """)</f>
        <v>It is to protect
The anti -fascist republic
from 🇫🇷
😊
Berlin
"1961-1986
 25 years of the anti -fascist protective wall "</v>
      </c>
    </row>
    <row r="77" ht="15.75" customHeight="1">
      <c r="A77" s="1">
        <v>534.0</v>
      </c>
      <c r="B77" s="3" t="s">
        <v>99</v>
      </c>
      <c r="C77" s="3" t="s">
        <v>100</v>
      </c>
      <c r="D77" s="3" t="s">
        <v>6</v>
      </c>
      <c r="E77" s="3" t="str">
        <f>IFERROR(__xludf.DUMMYFUNCTION("GOOGLETRANSLATE(C77)")," The M23 is the name that the RDF/UPDF alliance has chosen")</f>
        <v> The M23 is the name that the RDF/UPDF alliance has chosen</v>
      </c>
    </row>
    <row r="78" ht="15.75" customHeight="1">
      <c r="A78" s="1">
        <v>535.0</v>
      </c>
      <c r="B78" s="3" t="s">
        <v>113</v>
      </c>
      <c r="C78" s="3" t="s">
        <v>114</v>
      </c>
      <c r="D78" s="3" t="s">
        <v>6</v>
      </c>
      <c r="E78" s="3" t="str">
        <f>IFERROR(__xludf.DUMMYFUNCTION("GOOGLETRANSLATE(C78)"),"The * Macron lets go in its delires.
The shit of the regime of the title:
""Macron against attack""
🤯 I would have seen a country to screw up from the 2nd division to the 4th division in 4 December 🤢
Accelerated on the last.
* In the sense specified "&amp;"by RD Hare")</f>
        <v>The * Macron lets go in its delires.
The shit of the regime of the title:
"Macron against attack"
🤯 I would have seen a country to screw up from the 2nd division to the 4th division in 4 December 🤢
Accelerated on the last.
* In the sense specified by RD Hare</v>
      </c>
    </row>
    <row r="79" ht="15.75" customHeight="1">
      <c r="A79" s="1">
        <v>536.0</v>
      </c>
      <c r="B79" s="3" t="s">
        <v>115</v>
      </c>
      <c r="C79" s="3" t="s">
        <v>116</v>
      </c>
      <c r="D79" s="3" t="s">
        <v>25</v>
      </c>
      <c r="E79" s="3" t="str">
        <f>IFERROR(__xludf.DUMMYFUNCTION("GOOGLETRANSLATE(C79)"),"     Is that Centre Afrique s ?? CG is the idea that you ask people who tell you safety they have seen because of the RDF Commondo they give them")</f>
        <v>     Is that Centre Afrique s ?? CG is the idea that you ask people who tell you safety they have seen because of the RDF Commondo they give them</v>
      </c>
    </row>
    <row r="80" ht="15.75" customHeight="1">
      <c r="A80" s="1">
        <v>542.0</v>
      </c>
      <c r="B80" s="3" t="s">
        <v>117</v>
      </c>
      <c r="C80" s="3" t="s">
        <v>118</v>
      </c>
      <c r="D80" s="3" t="s">
        <v>6</v>
      </c>
      <c r="E80" s="3" t="str">
        <f>IFERROR(__xludf.DUMMYFUNCTION("GOOGLETRANSLATE(C80)"),"… A delegation is dispatched to Kampala (the other protagonist in this crisis) where the key word is cease-fire between FARDC and the nuisance RDF-M23. To ask me if the EAC force will not come to do tourism because everything is already negotiated in adva"&amp;"nce on the fate of the M23?")</f>
        <v>… A delegation is dispatched to Kampala (the other protagonist in this crisis) where the key word is cease-fire between FARDC and the nuisance RDF-M23. To ask me if the EAC force will not come to do tourism because everything is already negotiated in advance on the fate of the M23?</v>
      </c>
    </row>
    <row r="81" ht="15.75" customHeight="1">
      <c r="A81" s="1">
        <v>548.0</v>
      </c>
      <c r="B81" s="3" t="s">
        <v>38</v>
      </c>
      <c r="C81" s="3" t="s">
        <v>39</v>
      </c>
      <c r="D81" s="3" t="s">
        <v>6</v>
      </c>
      <c r="E81" s="3" t="str">
        <f>IFERROR(__xludf.DUMMYFUNCTION("GOOGLETRANSLATE(C81)"),"         …")</f>
        <v>         …</v>
      </c>
    </row>
    <row r="82" ht="15.75" customHeight="1">
      <c r="A82" s="1">
        <v>550.0</v>
      </c>
      <c r="B82" s="3" t="s">
        <v>119</v>
      </c>
      <c r="C82" s="3" t="s">
        <v>120</v>
      </c>
      <c r="D82" s="3" t="s">
        <v>6</v>
      </c>
      <c r="E82" s="3" t="str">
        <f>IFERROR(__xludf.DUMMYFUNCTION("GOOGLETRANSLATE(C82)"),"A Rwandan opponent found dead at.
 was found dead in his room, injured in the head and ...")</f>
        <v>A Rwandan opponent found dead at.
 was found dead in his room, injured in the head and ...</v>
      </c>
    </row>
    <row r="83" ht="15.75" customHeight="1">
      <c r="A83" s="1">
        <v>554.0</v>
      </c>
      <c r="B83" s="3" t="s">
        <v>121</v>
      </c>
      <c r="C83" s="3" t="s">
        <v>122</v>
      </c>
      <c r="D83" s="3" t="s">
        <v>6</v>
      </c>
      <c r="E83" s="3" t="str">
        <f>IFERROR(__xludf.DUMMYFUNCTION("GOOGLETRANSLATE(C83)"),"  Congratulations Epola. It is the RDF/UPDF that we want to count, not our compatriots.")</f>
        <v>  Congratulations Epola. It is the RDF/UPDF that we want to count, not our compatriots.</v>
      </c>
    </row>
    <row r="84" ht="15.75" customHeight="1">
      <c r="A84" s="1">
        <v>567.0</v>
      </c>
      <c r="B84" s="3" t="s">
        <v>123</v>
      </c>
      <c r="C84" s="3" t="s">
        <v>124</v>
      </c>
      <c r="D84" s="3" t="s">
        <v>25</v>
      </c>
      <c r="E84" s="3" t="str">
        <f>IFERROR(__xludf.DUMMYFUNCTION("GOOGLETRANSLATE(C84)"),"RDF Rwanda does not turn back and the heritage of those who have been on them. ✍")</f>
        <v>RDF Rwanda does not turn back and the heritage of those who have been on them. ✍</v>
      </c>
    </row>
    <row r="85" ht="15.75" customHeight="1">
      <c r="A85" s="1">
        <v>582.0</v>
      </c>
      <c r="B85" s="3" t="s">
        <v>125</v>
      </c>
      <c r="C85" s="3" t="s">
        <v>126</v>
      </c>
      <c r="D85" s="3" t="s">
        <v>6</v>
      </c>
      <c r="E85" s="3" t="str">
        <f>IFERROR(__xludf.DUMMYFUNCTION("GOOGLETRANSLATE(C85)"),"Il see where pour la rdf un semblant de Rda française a gros et son Compte c'est de la giga banded revisioniste vu said bio")</f>
        <v>Il see where pour la rdf un semblant de Rda française a gros et son Compte c'est de la giga banded revisioniste vu said bio</v>
      </c>
    </row>
    <row r="86" ht="15.75" customHeight="1">
      <c r="A86" s="1">
        <v>583.0</v>
      </c>
      <c r="B86" s="3" t="s">
        <v>127</v>
      </c>
      <c r="C86" s="3" t="s">
        <v>128</v>
      </c>
      <c r="D86" s="3" t="s">
        <v>6</v>
      </c>
      <c r="E86" s="3" t="str">
        <f>IFERROR(__xludf.DUMMYFUNCTION("GOOGLETRANSLATE(C86)"),"The volume is too high!
 always trains to win 🇷🇼🇷🇼")</f>
        <v>The volume is too high!
 always trains to win 🇷🇼🇷🇼</v>
      </c>
    </row>
    <row r="87" ht="15.75" customHeight="1">
      <c r="A87" s="1">
        <v>585.0</v>
      </c>
      <c r="B87" s="3" t="s">
        <v>129</v>
      </c>
      <c r="C87" s="3" t="s">
        <v>129</v>
      </c>
      <c r="D87" s="3" t="s">
        <v>6</v>
      </c>
      <c r="E87" s="3" t="str">
        <f>IFERROR(__xludf.DUMMYFUNCTION("GOOGLETRANSLATE(C87)"),"Being themselves from the Rwandans, the RDF/M23 do not need any military support from Rwanda, their country!")</f>
        <v>Being themselves from the Rwandans, the RDF/M23 do not need any military support from Rwanda, their country!</v>
      </c>
    </row>
    <row r="88" ht="15.75" customHeight="1">
      <c r="A88" s="1">
        <v>611.0</v>
      </c>
      <c r="B88" s="3" t="s">
        <v>130</v>
      </c>
      <c r="C88" s="3" t="s">
        <v>131</v>
      </c>
      <c r="D88" s="3" t="s">
        <v>6</v>
      </c>
      <c r="E88" s="3" t="str">
        <f>IFERROR(__xludf.DUMMYFUNCTION("GOOGLETRANSLATE(C88)")," He was; It is and will remain from the DRF. He is also an accomplice and sponsor.")</f>
        <v> He was; It is and will remain from the DRF. He is also an accomplice and sponsor.</v>
      </c>
    </row>
    <row r="89" ht="15.75" customHeight="1">
      <c r="A89" s="1">
        <v>614.0</v>
      </c>
      <c r="B89" s="3" t="s">
        <v>132</v>
      </c>
      <c r="C89" s="3" t="s">
        <v>133</v>
      </c>
      <c r="D89" s="3" t="s">
        <v>6</v>
      </c>
      <c r="E89" s="3" t="str">
        <f>IFERROR(__xludf.DUMMYFUNCTION("GOOGLETRANSLATE(C89)"),"We have never counted on your support, corrupt media at the service of organized crime and its propaganda.
The reg ...")</f>
        <v>We have never counted on your support, corrupt media at the service of organized crime and its propaganda.
The reg ...</v>
      </c>
    </row>
    <row r="90" ht="15.75" customHeight="1">
      <c r="A90" s="1">
        <v>626.0</v>
      </c>
      <c r="B90" s="3" t="s">
        <v>134</v>
      </c>
      <c r="C90" s="3" t="s">
        <v>135</v>
      </c>
      <c r="D90" s="3" t="s">
        <v>6</v>
      </c>
      <c r="E90" s="3" t="str">
        <f>IFERROR(__xludf.DUMMYFUNCTION("GOOGLETRANSLATE(C90)"),"  Sorry, she does it with all her heart and her orphaned children need this assistance ... Do we have to do anything anymore because Bunanaga is in the hands of M23 RDF terrorists? BPC from compassion to our east brothers and sisters.")</f>
        <v>  Sorry, she does it with all her heart and her orphaned children need this assistance ... Do we have to do anything anymore because Bunanaga is in the hands of M23 RDF terrorists? BPC from compassion to our east brothers and sisters.</v>
      </c>
    </row>
    <row r="91" ht="15.75" customHeight="1">
      <c r="A91" s="1">
        <v>633.0</v>
      </c>
      <c r="B91" s="3" t="s">
        <v>132</v>
      </c>
      <c r="C91" s="3" t="s">
        <v>133</v>
      </c>
      <c r="D91" s="3" t="s">
        <v>6</v>
      </c>
      <c r="E91" s="3" t="str">
        <f>IFERROR(__xludf.DUMMYFUNCTION("GOOGLETRANSLATE(C91)"),"We have never counted on your support, corrupt media at the service of organized crime and its propaganda.
The reg ...")</f>
        <v>We have never counted on your support, corrupt media at the service of organized crime and its propaganda.
The reg ...</v>
      </c>
    </row>
    <row r="92" ht="15.75" customHeight="1">
      <c r="A92" s="1">
        <v>644.0</v>
      </c>
      <c r="B92" s="3" t="s">
        <v>136</v>
      </c>
      <c r="C92" s="3" t="s">
        <v>137</v>
      </c>
      <c r="D92" s="3" t="s">
        <v>25</v>
      </c>
      <c r="E92" s="3" t="str">
        <f>IFERROR(__xludf.DUMMYFUNCTION("GOOGLETRANSLATE(C92)"),"Sri Lanka: Lawmakers set to replace ex-President Gotabaya Rajapaksa ")</f>
        <v>Sri Lanka: Lawmakers set to replace ex-President Gotabaya Rajapaksa </v>
      </c>
    </row>
    <row r="93" ht="15.75" customHeight="1">
      <c r="A93" s="1">
        <v>649.0</v>
      </c>
      <c r="B93" s="3" t="s">
        <v>85</v>
      </c>
      <c r="C93" s="3" t="s">
        <v>86</v>
      </c>
      <c r="D93" s="3" t="s">
        <v>25</v>
      </c>
      <c r="E93" s="3" t="str">
        <f>IFERROR(__xludf.DUMMYFUNCTION("GOOGLETRANSLATE(C93)"),"The Rwandan military resigned for the retired soldiers and those who have completed their promises in the army, ...")</f>
        <v>The Rwandan military resigned for the retired soldiers and those who have completed their promises in the army, ...</v>
      </c>
    </row>
    <row r="94" ht="15.75" customHeight="1">
      <c r="A94" s="1">
        <v>654.0</v>
      </c>
      <c r="B94" s="3" t="s">
        <v>138</v>
      </c>
      <c r="C94" s="3" t="s">
        <v>139</v>
      </c>
      <c r="D94" s="3" t="s">
        <v>25</v>
      </c>
      <c r="E94" s="3" t="str">
        <f>IFERROR(__xludf.DUMMYFUNCTION("GOOGLETRANSLATE(C94)"),"Household waste is processed producing energy in the form of RDF and then sold to PLTU used with coal as a power plant. The waste process into RDF is an energy recovery or energy recovery, waste resources return to renewable new energy")</f>
        <v>Household waste is processed producing energy in the form of RDF and then sold to PLTU used with coal as a power plant. The waste process into RDF is an energy recovery or energy recovery, waste resources return to renewable new energy</v>
      </c>
    </row>
    <row r="95" ht="15.75" customHeight="1">
      <c r="A95" s="1">
        <v>665.0</v>
      </c>
      <c r="B95" s="3" t="s">
        <v>140</v>
      </c>
      <c r="C95" s="3" t="s">
        <v>141</v>
      </c>
      <c r="D95" s="3" t="s">
        <v>6</v>
      </c>
      <c r="E95" s="3" t="str">
        <f>IFERROR(__xludf.DUMMYFUNCTION("GOOGLETRANSLATE(C95)"),"The M23 is the name that the RDF/UPDF alliance has chosen")</f>
        <v>The M23 is the name that the RDF/UPDF alliance has chosen</v>
      </c>
    </row>
    <row r="96" ht="15.75" customHeight="1">
      <c r="A96" s="1">
        <v>677.0</v>
      </c>
      <c r="B96" s="3" t="s">
        <v>142</v>
      </c>
      <c r="C96" s="3" t="s">
        <v>143</v>
      </c>
      <c r="D96" s="3" t="s">
        <v>25</v>
      </c>
      <c r="E96" s="3" t="str">
        <f>IFERROR(__xludf.DUMMYFUNCTION("GOOGLETRANSLATE(C96)")," When you can fight you, how much did you kill Museum? Brah brah is what you have left you with you just forget the M23 is not our arms but RDF.")</f>
        <v> When you can fight you, how much did you kill Museum? Brah brah is what you have left you with you just forget the M23 is not our arms but RDF.</v>
      </c>
    </row>
    <row r="97" ht="15.75" customHeight="1">
      <c r="A97" s="1">
        <v>684.0</v>
      </c>
      <c r="B97" s="3" t="s">
        <v>144</v>
      </c>
      <c r="C97" s="3" t="s">
        <v>145</v>
      </c>
      <c r="D97" s="3" t="s">
        <v>6</v>
      </c>
      <c r="E97" s="3" t="str">
        <f>IFERROR(__xludf.DUMMYFUNCTION("GOOGLETRANSLATE(C97)"),"Kigali23 alias Goma24 blocked, that he goes to identify his terrorist brothers RDF.")</f>
        <v>Kigali23 alias Goma24 blocked, that he goes to identify his terrorist brothers RDF.</v>
      </c>
    </row>
    <row r="98" ht="15.75" customHeight="1">
      <c r="A98" s="1">
        <v>687.0</v>
      </c>
      <c r="B98" s="3" t="s">
        <v>146</v>
      </c>
      <c r="C98" s="3" t="s">
        <v>147</v>
      </c>
      <c r="D98" s="3" t="s">
        <v>6</v>
      </c>
      <c r="E98" s="3" t="str">
        <f>IFERROR(__xludf.DUMMYFUNCTION("GOOGLETRANSLATE(C98)"),"Claude BUTIN, retired judge:
The judges :
Are not independent.
Managed their career.
Are divel when polished ...")</f>
        <v>Claude BUTIN, retired judge:
The judges :
Are not independent.
Managed their career.
Are divel when polished ...</v>
      </c>
    </row>
    <row r="99" ht="15.75" customHeight="1">
      <c r="A99" s="1">
        <v>691.0</v>
      </c>
      <c r="B99" s="3" t="s">
        <v>87</v>
      </c>
      <c r="C99" s="3" t="s">
        <v>88</v>
      </c>
      <c r="D99" s="3" t="s">
        <v>25</v>
      </c>
      <c r="E99" s="3" t="str">
        <f>IFERROR(__xludf.DUMMYFUNCTION("GOOGLETRANSLATE(C99)"),"Today, RDF has been thrown into honor of soldiers who have retired and graduated. Is u ...")</f>
        <v>Today, RDF has been thrown into honor of soldiers who have retired and graduated. Is u ...</v>
      </c>
    </row>
    <row r="100" ht="15.75" customHeight="1">
      <c r="A100" s="1">
        <v>733.0</v>
      </c>
      <c r="B100" s="3" t="s">
        <v>148</v>
      </c>
      <c r="C100" s="3" t="s">
        <v>149</v>
      </c>
      <c r="D100" s="3" t="s">
        <v>6</v>
      </c>
      <c r="E100" s="3" t="str">
        <f>IFERROR(__xludf.DUMMYFUNCTION("GOOGLETRANSLATE(C100)"),"RDF (FNF) Remix 😂 ... via ...")</f>
        <v>RDF (FNF) Remix 😂 ... via ...</v>
      </c>
    </row>
    <row r="101" ht="15.75" customHeight="1">
      <c r="A101" s="1">
        <v>734.0</v>
      </c>
      <c r="B101" s="3" t="s">
        <v>150</v>
      </c>
      <c r="C101" s="3" t="s">
        <v>151</v>
      </c>
      <c r="D101" s="3" t="s">
        <v>6</v>
      </c>
      <c r="E101" s="3" t="str">
        <f>IFERROR(__xludf.DUMMYFUNCTION("GOOGLETRANSLATE(C101)"),"RDF (FNF) Remix 😂 ... via 😂😂")</f>
        <v>RDF (FNF) Remix 😂 ... via 😂😂</v>
      </c>
    </row>
    <row r="102" ht="15.75" customHeight="1">
      <c r="A102" s="1">
        <v>750.0</v>
      </c>
      <c r="B102" s="3" t="s">
        <v>152</v>
      </c>
      <c r="C102" s="3" t="s">
        <v>153</v>
      </c>
      <c r="D102" s="3" t="s">
        <v>6</v>
      </c>
      <c r="E102" s="3" t="str">
        <f>IFERROR(__xludf.DUMMYFUNCTION("GOOGLETRANSLATE(C102)"),"It was good to dismember you.
But the handling in the streets were used to.
We are in 🇫🇷
Have you thought of thinktanks, greves, or hidden cameras (Project Veritas ...!)? 🤔
(Head of the Ministry of State Security (Stasi) in 🇩🇪)")</f>
        <v>It was good to dismember you.
But the handling in the streets were used to.
We are in 🇫🇷
Have you thought of thinktanks, greves, or hidden cameras (Project Veritas ...!)? 🤔
(Head of the Ministry of State Security (Stasi) in 🇩🇪)</v>
      </c>
    </row>
    <row r="103" ht="15.75" customHeight="1">
      <c r="A103" s="1">
        <v>753.0</v>
      </c>
      <c r="B103" s="3" t="s">
        <v>154</v>
      </c>
      <c r="C103" s="3" t="s">
        <v>155</v>
      </c>
      <c r="D103" s="3" t="s">
        <v>6</v>
      </c>
      <c r="E103" s="3" t="str">
        <f>IFERROR(__xludf.DUMMYFUNCTION("GOOGLETRANSLATE(C103)"),"Soon in 🇫🇷
microwaves
For street choregraphy:")</f>
        <v>Soon in 🇫🇷
microwaves
For street choregraphy:</v>
      </c>
    </row>
    <row r="104" ht="15.75" customHeight="1">
      <c r="A104" s="1">
        <v>771.0</v>
      </c>
      <c r="B104" s="3" t="s">
        <v>156</v>
      </c>
      <c r="C104" s="3" t="s">
        <v>156</v>
      </c>
      <c r="D104" s="3" t="s">
        <v>6</v>
      </c>
      <c r="E104" s="3" t="str">
        <f>IFERROR(__xludf.DUMMYFUNCTION("GOOGLETRANSLATE(C104)"),"Said the Minister ""The old dictator did not speak on the presence of RDF/M23 in Bunganaga along the border of Uganda. Stop with this game of chance.")</f>
        <v>Said the Minister "The old dictator did not speak on the presence of RDF/M23 in Bunganaga along the border of Uganda. Stop with this game of chance.</v>
      </c>
    </row>
    <row r="105" ht="15.75" customHeight="1">
      <c r="A105" s="1">
        <v>772.0</v>
      </c>
      <c r="B105" s="3" t="s">
        <v>157</v>
      </c>
      <c r="C105" s="3" t="s">
        <v>157</v>
      </c>
      <c r="D105" s="3" t="s">
        <v>6</v>
      </c>
      <c r="E105" s="3" t="str">
        <f>IFERROR(__xludf.DUMMYFUNCTION("GOOGLETRANSLATE(C105)"),"DRC: The RDF/M23 would no longer be a terrorist movement? The statements of Minister Alexis Gisaro at the exit of the hearing by the Head of State are ambiguous and necessities of clarification. According to the minister, it is at the request of the old m"&amp;"an from Kampala that")</f>
        <v>DRC: The RDF/M23 would no longer be a terrorist movement? The statements of Minister Alexis Gisaro at the exit of the hearing by the Head of State are ambiguous and necessities of clarification. According to the minister, it is at the request of the old man from Kampala that</v>
      </c>
    </row>
    <row r="106" ht="15.75" customHeight="1">
      <c r="A106" s="1">
        <v>798.0</v>
      </c>
      <c r="B106" s="3" t="s">
        <v>158</v>
      </c>
      <c r="C106" s="3" t="s">
        <v>159</v>
      </c>
      <c r="D106" s="3" t="s">
        <v>6</v>
      </c>
      <c r="E106" s="3" t="str">
        <f>IFERROR(__xludf.DUMMYFUNCTION("GOOGLETRANSLATE(C106)")," The urgency is via RDF M23. Let the DRC organize its elections without interference")</f>
        <v> The urgency is via RDF M23. Let the DRC organize its elections without interference</v>
      </c>
    </row>
    <row r="107" ht="15.75" customHeight="1">
      <c r="A107" s="1">
        <v>808.0</v>
      </c>
      <c r="B107" s="3" t="s">
        <v>160</v>
      </c>
      <c r="C107" s="3" t="s">
        <v>161</v>
      </c>
      <c r="D107" s="3" t="s">
        <v>6</v>
      </c>
      <c r="E107" s="3" t="str">
        <f>IFERROR(__xludf.DUMMYFUNCTION("GOOGLETRANSLATE(C107)"),"🔴 🇨🇩 The government announces that it has made arrangements to strengthen the in -depth hunt for terrorists /m ...")</f>
        <v>🔴 🇨🇩 The government announces that it has made arrangements to strengthen the in -depth hunt for terrorists /m ...</v>
      </c>
    </row>
    <row r="108" ht="15.75" customHeight="1">
      <c r="A108" s="1">
        <v>812.0</v>
      </c>
      <c r="B108" s="3" t="s">
        <v>162</v>
      </c>
      <c r="C108" s="3" t="s">
        <v>163</v>
      </c>
      <c r="D108" s="3" t="s">
        <v>6</v>
      </c>
      <c r="E108" s="3" t="str">
        <f>IFERROR(__xludf.DUMMYFUNCTION("GOOGLETRANSLATE(C108)")," These are the methods of the, the latter having formed the army, and RDF having in turn formed the ...")</f>
        <v> These are the methods of the, the latter having formed the army, and RDF having in turn formed the ...</v>
      </c>
    </row>
    <row r="109" ht="15.75" customHeight="1">
      <c r="A109" s="1">
        <v>819.0</v>
      </c>
      <c r="B109" s="3" t="s">
        <v>164</v>
      </c>
      <c r="C109" s="3" t="s">
        <v>165</v>
      </c>
      <c r="D109" s="3" t="s">
        <v>6</v>
      </c>
      <c r="E109" s="3" t="str">
        <f>IFERROR(__xludf.DUMMYFUNCTION("GOOGLETRANSLATE(C109)"),"The urgency is via RDF M23. Let the DRC organize its elections without interference")</f>
        <v>The urgency is via RDF M23. Let the DRC organize its elections without interference</v>
      </c>
    </row>
    <row r="110" ht="15.75" customHeight="1">
      <c r="A110" s="1">
        <v>823.0</v>
      </c>
      <c r="B110" s="3" t="s">
        <v>160</v>
      </c>
      <c r="C110" s="3" t="s">
        <v>161</v>
      </c>
      <c r="D110" s="3" t="s">
        <v>6</v>
      </c>
      <c r="E110" s="3" t="str">
        <f>IFERROR(__xludf.DUMMYFUNCTION("GOOGLETRANSLATE(C110)"),"🔴 🇨🇩 The government announces that it has made arrangements to strengthen the in -depth hunt for terrorists /m ...")</f>
        <v>🔴 🇨🇩 The government announces that it has made arrangements to strengthen the in -depth hunt for terrorists /m ...</v>
      </c>
    </row>
    <row r="111" ht="15.75" customHeight="1">
      <c r="A111" s="1">
        <v>825.0</v>
      </c>
      <c r="B111" s="3" t="s">
        <v>160</v>
      </c>
      <c r="C111" s="3" t="s">
        <v>161</v>
      </c>
      <c r="D111" s="3" t="s">
        <v>6</v>
      </c>
      <c r="E111" s="3" t="str">
        <f>IFERROR(__xludf.DUMMYFUNCTION("GOOGLETRANSLATE(C111)"),"🔴 🇨🇩 The government announces that it has made arrangements to strengthen the in -depth hunt for terrorists /m ...")</f>
        <v>🔴 🇨🇩 The government announces that it has made arrangements to strengthen the in -depth hunt for terrorists /m ...</v>
      </c>
    </row>
    <row r="112" ht="15.75" customHeight="1">
      <c r="A112" s="1">
        <v>830.0</v>
      </c>
      <c r="B112" s="3" t="s">
        <v>166</v>
      </c>
      <c r="C112" s="3" t="s">
        <v>167</v>
      </c>
      <c r="D112" s="3" t="s">
        <v>6</v>
      </c>
      <c r="E112" s="3" t="str">
        <f>IFERROR(__xludf.DUMMYFUNCTION("GOOGLETRANSLATE(C112)"),"These are the methods of the, the latter having formed the army, and RDF having in turn formed it. They all have the same DNA, the same criminal methods, the same barbarism.")</f>
        <v>These are the methods of the, the latter having formed the army, and RDF having in turn formed it. They all have the same DNA, the same criminal methods, the same barbarism.</v>
      </c>
    </row>
    <row r="113" ht="15.75" customHeight="1">
      <c r="A113" s="1">
        <v>837.0</v>
      </c>
      <c r="B113" s="3" t="s">
        <v>168</v>
      </c>
      <c r="C113" s="3" t="s">
        <v>169</v>
      </c>
      <c r="D113" s="3" t="s">
        <v>6</v>
      </c>
      <c r="E113" s="3" t="str">
        <f>IFERROR(__xludf.DUMMYFUNCTION("GOOGLETRANSLATE(C113)"),"Negotiating with M23 RDF terrorists is non -meaning ... it's utopian to put yourself on the same table with refugees without homeland.")</f>
        <v>Negotiating with M23 RDF terrorists is non -meaning ... it's utopian to put yourself on the same table with refugees without homeland.</v>
      </c>
    </row>
    <row r="114" ht="15.75" customHeight="1">
      <c r="A114" s="1">
        <v>841.0</v>
      </c>
      <c r="B114" s="3" t="s">
        <v>38</v>
      </c>
      <c r="C114" s="3" t="s">
        <v>39</v>
      </c>
      <c r="D114" s="3" t="s">
        <v>6</v>
      </c>
      <c r="E114" s="3" t="str">
        <f>IFERROR(__xludf.DUMMYFUNCTION("GOOGLETRANSLATE(C114)"),"         …")</f>
        <v>         …</v>
      </c>
    </row>
    <row r="115" ht="15.75" customHeight="1">
      <c r="A115" s="1">
        <v>844.0</v>
      </c>
      <c r="B115" s="3" t="s">
        <v>170</v>
      </c>
      <c r="C115" s="3" t="s">
        <v>171</v>
      </c>
      <c r="D115" s="3" t="s">
        <v>6</v>
      </c>
      <c r="E115" s="3" t="str">
        <f>IFERROR(__xludf.DUMMYFUNCTION("GOOGLETRANSLATE(C115)"),"Poor terrorist RDF unable to appear, hiding !!! You will never have the land of our ancestors. You have not succeeded under AFDL, under CNDP, even less under M23. You will return the tail between the legs in the area where you came out")</f>
        <v>Poor terrorist RDF unable to appear, hiding !!! You will never have the land of our ancestors. You have not succeeded under AFDL, under CNDP, even less under M23. You will return the tail between the legs in the area where you came out</v>
      </c>
    </row>
    <row r="116" ht="15.75" customHeight="1">
      <c r="A116" s="1">
        <v>846.0</v>
      </c>
      <c r="B116" s="3" t="s">
        <v>64</v>
      </c>
      <c r="C116" s="3" t="s">
        <v>65</v>
      </c>
      <c r="D116" s="3" t="s">
        <v>6</v>
      </c>
      <c r="E116" s="3" t="str">
        <f>IFERROR(__xludf.DUMMYFUNCTION("GOOGLETRANSLATE(C116)"),"🔴 The government announces that it has made arrangements to strengthen the in -depth hunt for terrorists /m ...")</f>
        <v>🔴 The government announces that it has made arrangements to strengthen the in -depth hunt for terrorists /m ...</v>
      </c>
    </row>
    <row r="117" ht="15.75" customHeight="1">
      <c r="A117" s="1">
        <v>854.0</v>
      </c>
      <c r="B117" s="3" t="s">
        <v>172</v>
      </c>
      <c r="C117" s="3" t="s">
        <v>173</v>
      </c>
      <c r="D117" s="3" t="s">
        <v>6</v>
      </c>
      <c r="E117" s="3" t="str">
        <f>IFERROR(__xludf.DUMMYFUNCTION("GOOGLETRANSLATE(C117)"),"🔴 🇨🇩 The government announces that it has made arrangements to strengthen the in -depth hunt for the terrorists /MTM and their auxiliaries in the province of the. Meanwhile, the army maintains the pressure against the coalition - in the Rutshuru, in No"&amp;"rth Kivu.")</f>
        <v>🔴 🇨🇩 The government announces that it has made arrangements to strengthen the in -depth hunt for the terrorists /MTM and their auxiliaries in the province of the. Meanwhile, the army maintains the pressure against the coalition - in the Rutshuru, in North Kivu.</v>
      </c>
    </row>
    <row r="118" ht="15.75" customHeight="1">
      <c r="A118" s="1">
        <v>867.0</v>
      </c>
      <c r="B118" s="3" t="s">
        <v>144</v>
      </c>
      <c r="C118" s="3" t="s">
        <v>145</v>
      </c>
      <c r="D118" s="3" t="s">
        <v>6</v>
      </c>
      <c r="E118" s="3" t="str">
        <f>IFERROR(__xludf.DUMMYFUNCTION("GOOGLETRANSLATE(C118)"),"Kigali23 alias Goma24 blocked, that he goes to identify his terrorist brothers RDF.")</f>
        <v>Kigali23 alias Goma24 blocked, that he goes to identify his terrorist brothers RDF.</v>
      </c>
    </row>
    <row r="119" ht="15.75" customHeight="1">
      <c r="A119" s="1">
        <v>868.0</v>
      </c>
      <c r="B119" s="3" t="s">
        <v>174</v>
      </c>
      <c r="C119" s="3" t="s">
        <v>175</v>
      </c>
      <c r="D119" s="3" t="s">
        <v>25</v>
      </c>
      <c r="E119" s="3" t="str">
        <f>IFERROR(__xludf.DUMMYFUNCTION("GOOGLETRANSLATE(C119)"),"General of the General of the Armed Forces assured RDF to remain members of its family
===
RDF Management has done the Umuh ...")</f>
        <v>General of the General of the Armed Forces assured RDF to remain members of its family
===
RDF Management has done the Umuh ...</v>
      </c>
    </row>
    <row r="120" ht="15.75" customHeight="1">
      <c r="A120" s="1">
        <v>872.0</v>
      </c>
      <c r="B120" s="3" t="s">
        <v>64</v>
      </c>
      <c r="C120" s="3" t="s">
        <v>65</v>
      </c>
      <c r="D120" s="3" t="s">
        <v>6</v>
      </c>
      <c r="E120" s="3" t="str">
        <f>IFERROR(__xludf.DUMMYFUNCTION("GOOGLETRANSLATE(C120)"),"🔴 The government announces that it has made arrangements to strengthen the in -depth hunt for terrorists /m ...")</f>
        <v>🔴 The government announces that it has made arrangements to strengthen the in -depth hunt for terrorists /m ...</v>
      </c>
    </row>
    <row r="121" ht="15.75" customHeight="1">
      <c r="A121" s="1">
        <v>881.0</v>
      </c>
      <c r="B121" s="3" t="s">
        <v>64</v>
      </c>
      <c r="C121" s="3" t="s">
        <v>65</v>
      </c>
      <c r="D121" s="3" t="s">
        <v>6</v>
      </c>
      <c r="E121" s="3" t="str">
        <f>IFERROR(__xludf.DUMMYFUNCTION("GOOGLETRANSLATE(C121)"),"🔴 The government announces that it has made arrangements to strengthen the in -depth hunt for terrorists /m ...")</f>
        <v>🔴 The government announces that it has made arrangements to strengthen the in -depth hunt for terrorists /m ...</v>
      </c>
    </row>
    <row r="122" ht="15.75" customHeight="1">
      <c r="A122" s="1">
        <v>888.0</v>
      </c>
      <c r="B122" s="3" t="s">
        <v>64</v>
      </c>
      <c r="C122" s="3" t="s">
        <v>65</v>
      </c>
      <c r="D122" s="3" t="s">
        <v>6</v>
      </c>
      <c r="E122" s="3" t="str">
        <f>IFERROR(__xludf.DUMMYFUNCTION("GOOGLETRANSLATE(C122)"),"🔴 The government announces that it has made arrangements to strengthen the in -depth hunt for terrorists /m ...")</f>
        <v>🔴 The government announces that it has made arrangements to strengthen the in -depth hunt for terrorists /m ...</v>
      </c>
    </row>
    <row r="123" ht="15.75" customHeight="1">
      <c r="A123" s="1">
        <v>900.0</v>
      </c>
      <c r="B123" s="3" t="s">
        <v>176</v>
      </c>
      <c r="C123" s="3" t="s">
        <v>177</v>
      </c>
      <c r="D123" s="3" t="s">
        <v>6</v>
      </c>
      <c r="E123" s="3" t="str">
        <f>IFERROR(__xludf.DUMMYFUNCTION("GOOGLETRANSLATE(C123)"),"🔴 The government announces that it has made arrangements to strengthen the in -depth hunt for the terrorists /MTM and their auxiliaries in the province of the. Meanwhile, the army maintains the pressure against the coalition - in the Rutshuru, in North K"&amp;"ivu.")</f>
        <v>🔴 The government announces that it has made arrangements to strengthen the in -depth hunt for the terrorists /MTM and their auxiliaries in the province of the. Meanwhile, the army maintains the pressure against the coalition - in the Rutshuru, in North Kivu.</v>
      </c>
    </row>
    <row r="124" ht="15.75" customHeight="1">
      <c r="A124" s="1">
        <v>902.0</v>
      </c>
      <c r="B124" s="3" t="s">
        <v>178</v>
      </c>
      <c r="C124" s="3" t="s">
        <v>179</v>
      </c>
      <c r="D124" s="3" t="s">
        <v>6</v>
      </c>
      <c r="E124" s="3" t="str">
        <f>IFERROR(__xludf.DUMMYFUNCTION("GOOGLETRANSLATE(C124)"),"Kagame's policy consists in implanting the Tutsi in the DRC through RCD, CNDP, Ngumino, Android, Twirwaneho, M23 attacks. Like the Tutsi nicknamed Banyamulenge, other Tutsi Rwandans want to obtain land from the DRC by weapons /RDF. It will not work !")</f>
        <v>Kagame's policy consists in implanting the Tutsi in the DRC through RCD, CNDP, Ngumino, Android, Twirwaneho, M23 attacks. Like the Tutsi nicknamed Banyamulenge, other Tutsi Rwandans want to obtain land from the DRC by weapons /RDF. It will not work !</v>
      </c>
    </row>
    <row r="125" ht="15.75" customHeight="1">
      <c r="A125" s="1">
        <v>904.0</v>
      </c>
      <c r="B125" s="3" t="s">
        <v>180</v>
      </c>
      <c r="C125" s="3" t="s">
        <v>181</v>
      </c>
      <c r="D125" s="3" t="s">
        <v>6</v>
      </c>
      <c r="E125" s="3" t="str">
        <f>IFERROR(__xludf.DUMMYFUNCTION("GOOGLETRANSLATE(C125)"),"              Kagame's policy consists in implanting the Tutsi in the DRC through RCD, CNDP, Ngumino, Android, Twirwaneho, M23 rebellions. Like the Tutsi nicknamed Banyamulenge, other Tutsi Rwandans want to obtain land from the DRC by weapons /RDF. It wil"&amp;"l not work !")</f>
        <v>              Kagame's policy consists in implanting the Tutsi in the DRC through RCD, CNDP, Ngumino, Android, Twirwaneho, M23 rebellions. Like the Tutsi nicknamed Banyamulenge, other Tutsi Rwandans want to obtain land from the DRC by weapons /RDF. It will not work !</v>
      </c>
    </row>
    <row r="126" ht="15.75" customHeight="1">
      <c r="A126" s="1">
        <v>905.0</v>
      </c>
      <c r="B126" s="3" t="s">
        <v>182</v>
      </c>
      <c r="C126" s="3" t="s">
        <v>183</v>
      </c>
      <c r="D126" s="3" t="s">
        <v>6</v>
      </c>
      <c r="E126" s="3" t="str">
        <f>IFERROR(__xludf.DUMMYFUNCTION("GOOGLETRANSLATE(C126)"),"             In what way. Even RDF and UPDF combined as today will not succeed. Where the Belgians have failed, it is not the cockroaches that will succeed. Kagame's game is known in advance and the Congolese are no longer fooled.")</f>
        <v>             In what way. Even RDF and UPDF combined as today will not succeed. Where the Belgians have failed, it is not the cockroaches that will succeed. Kagame's game is known in advance and the Congolese are no longer fooled.</v>
      </c>
    </row>
    <row r="127" ht="15.75" customHeight="1">
      <c r="A127" s="1">
        <v>907.0</v>
      </c>
      <c r="B127" s="3" t="s">
        <v>184</v>
      </c>
      <c r="C127" s="3" t="s">
        <v>185</v>
      </c>
      <c r="D127" s="3" t="s">
        <v>6</v>
      </c>
      <c r="E127" s="3" t="str">
        <f>IFERROR(__xludf.DUMMYFUNCTION("GOOGLETRANSLATE(C127)"),"             Kagame's policy consists in infiltrating the Tutsi in the DRC through RCD, CNDP, Ngumino, Android, Twirwaneho, M23 rebellions. Like the Tutsi nicknamed Banyamulenge, other Tutsi Rwandans want to obtain land from the DRC by weapons /RDF. It wi"&amp;"ll not work !")</f>
        <v>             Kagame's policy consists in infiltrating the Tutsi in the DRC through RCD, CNDP, Ngumino, Android, Twirwaneho, M23 rebellions. Like the Tutsi nicknamed Banyamulenge, other Tutsi Rwandans want to obtain land from the DRC by weapons /RDF. It will not work !</v>
      </c>
    </row>
    <row r="128" ht="15.75" customHeight="1">
      <c r="A128" s="1">
        <v>912.0</v>
      </c>
      <c r="B128" s="3" t="s">
        <v>186</v>
      </c>
      <c r="C128" s="3" t="s">
        <v>187</v>
      </c>
      <c r="D128" s="3" t="s">
        <v>6</v>
      </c>
      <c r="E128" s="3" t="str">
        <f>IFERROR(__xludf.DUMMYFUNCTION("GOOGLETRANSLATE(C128)"),"Kagame's policy consists in infiltrating the Tutsi in the DRC through RCD, CNDP, Ngumino, Android, Twirwaneho, M23 rebellions. Like the Tutsi nicknamed Banyamulenge, other Tutsi Rwandans want to obtain land from the DRC by weapons /RDF. It will not work !")</f>
        <v>Kagame's policy consists in infiltrating the Tutsi in the DRC through RCD, CNDP, Ngumino, Android, Twirwaneho, M23 rebellions. Like the Tutsi nicknamed Banyamulenge, other Tutsi Rwandans want to obtain land from the DRC by weapons /RDF. It will not work !</v>
      </c>
    </row>
    <row r="129" ht="15.75" customHeight="1">
      <c r="A129" s="1">
        <v>913.0</v>
      </c>
      <c r="B129" s="3" t="s">
        <v>188</v>
      </c>
      <c r="C129" s="3" t="s">
        <v>189</v>
      </c>
      <c r="D129" s="3" t="s">
        <v>6</v>
      </c>
      <c r="E129" s="3" t="str">
        <f>IFERROR(__xludf.DUMMYFUNCTION("GOOGLETRANSLATE(C129)"),"                 Kagame's policy consists in infiltrating the Tutsi in the DRC through RCD, CNDP, Ngumino, Android, Twirwaneho, M23 rebellions. Like the Tutsi nicknamed Banyamulenge, other Tutsi Rwandans want to obtain land from the DRC by weapons /RDF. I"&amp;"t will not work !")</f>
        <v>                 Kagame's policy consists in infiltrating the Tutsi in the DRC through RCD, CNDP, Ngumino, Android, Twirwaneho, M23 rebellions. Like the Tutsi nicknamed Banyamulenge, other Tutsi Rwandans want to obtain land from the DRC by weapons /RDF. It will not work !</v>
      </c>
    </row>
    <row r="130" ht="15.75" customHeight="1">
      <c r="A130" s="1">
        <v>915.0</v>
      </c>
      <c r="B130" s="3" t="s">
        <v>190</v>
      </c>
      <c r="C130" s="3" t="s">
        <v>191</v>
      </c>
      <c r="D130" s="3" t="s">
        <v>25</v>
      </c>
      <c r="E130" s="3" t="str">
        <f>IFERROR(__xludf.DUMMYFUNCTION("GOOGLETRANSLATE(C130)"),"Is this Rank Afhande wearing them calling it? ❤️❤️❤️❤️")</f>
        <v>Is this Rank Afhande wearing them calling it? ❤️❤️❤️❤️</v>
      </c>
    </row>
    <row r="131" ht="15.75" customHeight="1">
      <c r="A131" s="1">
        <v>934.0</v>
      </c>
      <c r="B131" s="3" t="s">
        <v>144</v>
      </c>
      <c r="C131" s="3" t="s">
        <v>145</v>
      </c>
      <c r="D131" s="3" t="s">
        <v>6</v>
      </c>
      <c r="E131" s="3" t="str">
        <f>IFERROR(__xludf.DUMMYFUNCTION("GOOGLETRANSLATE(C131)"),"Kigali23 alias Goma24 blocked, that he goes to identify his terrorist brothers RDF.")</f>
        <v>Kigali23 alias Goma24 blocked, that he goes to identify his terrorist brothers RDF.</v>
      </c>
    </row>
    <row r="132" ht="15.75" customHeight="1">
      <c r="A132" s="1">
        <v>944.0</v>
      </c>
      <c r="B132" s="3" t="s">
        <v>192</v>
      </c>
      <c r="C132" s="3" t="s">
        <v>193</v>
      </c>
      <c r="D132" s="3" t="s">
        <v>6</v>
      </c>
      <c r="E132" s="3" t="str">
        <f>IFERROR(__xludf.DUMMYFUNCTION("GOOGLETRANSLATE(C132)"),"I will set my hand if signs an article on the crimes of the RDF-M23 coalition in")</f>
        <v>I will set my hand if signs an article on the crimes of the RDF-M23 coalition in</v>
      </c>
    </row>
    <row r="133" ht="15.75" customHeight="1">
      <c r="A133" s="1">
        <v>955.0</v>
      </c>
      <c r="B133" s="3" t="s">
        <v>194</v>
      </c>
      <c r="C133" s="3" t="s">
        <v>195</v>
      </c>
      <c r="D133" s="3" t="s">
        <v>6</v>
      </c>
      <c r="E133" s="3" t="str">
        <f>IFERROR(__xludf.DUMMYFUNCTION("GOOGLETRANSLATE(C133)")," Brigade RWIVANGA General is one of the one of the brilliant officers in the DRf fought a lot of international operation in Africa Sudan, Central Africa, Mozambique recemment great officer Merittant")</f>
        <v> Brigade RWIVANGA General is one of the one of the brilliant officers in the DRf fought a lot of international operation in Africa Sudan, Central Africa, Mozambique recemment great officer Merittant</v>
      </c>
    </row>
    <row r="134" ht="15.75" customHeight="1">
      <c r="A134" s="1">
        <v>963.0</v>
      </c>
      <c r="B134" s="3" t="s">
        <v>196</v>
      </c>
      <c r="C134" s="3" t="s">
        <v>197</v>
      </c>
      <c r="D134" s="3" t="s">
        <v>6</v>
      </c>
      <c r="E134" s="3" t="str">
        <f>IFERROR(__xludf.DUMMYFUNCTION("GOOGLETRANSLATE(C134)"),"Kigali23 alias Goma24 blocked, that he goes to identify his terrorist brothers RDF.Sur the path, G also blocked the one who has the profile: Kamikaze Team Paul Kagame. Contact with the terrorists, C 1 Question of patriotism")</f>
        <v>Kigali23 alias Goma24 blocked, that he goes to identify his terrorist brothers RDF.Sur the path, G also blocked the one who has the profile: Kamikaze Team Paul Kagame. Contact with the terrorists, C 1 Question of patriotism</v>
      </c>
    </row>
    <row r="135" ht="15.75" customHeight="1">
      <c r="A135" s="1">
        <v>981.0</v>
      </c>
      <c r="B135" s="3" t="s">
        <v>198</v>
      </c>
      <c r="C135" s="3" t="s">
        <v>198</v>
      </c>
      <c r="D135" s="3" t="s">
        <v>6</v>
      </c>
      <c r="E135" s="3" t="str">
        <f>IFERROR(__xludf.DUMMYFUNCTION("GOOGLETRANSLATE(C135)"),"Red judges?
While unanimous the TV sets claim a year prison for police assault, firefighter, professor, ... A judge west of Eden decrees a ""sentence"" 8 months suspended!
Pinch me, I dream. It happens like that in the DRF.")</f>
        <v>Red judges?
While unanimous the TV sets claim a year prison for police assault, firefighter, professor, ... A judge west of Eden decrees a "sentence" 8 months suspended!
Pinch me, I dream. It happens like that in the DRF.</v>
      </c>
    </row>
    <row r="136" ht="15.75" customHeight="1">
      <c r="A136" s="1">
        <v>994.0</v>
      </c>
      <c r="B136" s="3" t="s">
        <v>199</v>
      </c>
      <c r="C136" s="3" t="s">
        <v>200</v>
      </c>
      <c r="D136" s="3" t="s">
        <v>6</v>
      </c>
      <c r="E136" s="3" t="str">
        <f>IFERROR(__xludf.DUMMYFUNCTION("GOOGLETRANSLATE(C136)"),"FREE PREMINT COLLECTORS PASS             ")</f>
        <v>FREE PREMINT COLLECTORS PASS             </v>
      </c>
    </row>
    <row r="137" ht="15.75" customHeight="1">
      <c r="A137" s="1">
        <v>1000.0</v>
      </c>
      <c r="B137" s="3" t="s">
        <v>201</v>
      </c>
      <c r="C137" s="3" t="s">
        <v>202</v>
      </c>
      <c r="D137" s="3" t="s">
        <v>6</v>
      </c>
      <c r="E137" s="3" t="str">
        <f>IFERROR(__xludf.DUMMYFUNCTION("GOOGLETRANSLATE(C137)"),"How to produce a game with emotions?
- Balance 2+1 (DC/DC/6)
- RDF + for construction
- (dc/dc) near attract drunk to create a space for 6
- LAT 1 TPS: fixer / 2 TPS: half-space applicant
- Ext/int relationship (LAT/6/8)
- Use of hemi-spaces")</f>
        <v>How to produce a game with emotions?
- Balance 2+1 (DC/DC/6)
- RDF + for construction
- (dc/dc) near attract drunk to create a space for 6
- LAT 1 TPS: fixer / 2 TPS: half-space applicant
- Ext/int relationship (LAT/6/8)
- Use of hemi-spaces</v>
      </c>
    </row>
    <row r="138" ht="15.75" customHeight="1">
      <c r="A138" s="1">
        <v>1010.0</v>
      </c>
      <c r="B138" s="3" t="s">
        <v>203</v>
      </c>
      <c r="C138" s="3" t="s">
        <v>204</v>
      </c>
      <c r="D138" s="3" t="s">
        <v>6</v>
      </c>
      <c r="E138" s="3" t="str">
        <f>IFERROR(__xludf.DUMMYFUNCTION("GOOGLETRANSLATE(C138)"),"   The DRC path in Rwanda goes through Bunagana. But this village alone has been strong by the M23 for 1 month now.
I let you conclude when it comes to what will come to confront the DRFs.")</f>
        <v>   The DRC path in Rwanda goes through Bunagana. But this village alone has been strong by the M23 for 1 month now.
I let you conclude when it comes to what will come to confront the DRFs.</v>
      </c>
    </row>
    <row r="139" ht="15.75" customHeight="1">
      <c r="A139" s="1">
        <v>1053.0</v>
      </c>
      <c r="B139" s="3" t="s">
        <v>205</v>
      </c>
      <c r="C139" s="3" t="s">
        <v>206</v>
      </c>
      <c r="D139" s="3" t="s">
        <v>6</v>
      </c>
      <c r="E139" s="3" t="str">
        <f>IFERROR(__xludf.DUMMYFUNCTION("GOOGLETRANSLATE(C139)")," It is 20 years ago that it has tried my fierce resistance of the Congolese vs to defeat. FPR = AFDL = RCD = CNDP = RDF (M23) will not happen to us war will be generation in Y will never be reconciliation.")</f>
        <v> It is 20 years ago that it has tried my fierce resistance of the Congolese vs to defeat. FPR = AFDL = RCD = CNDP = RDF (M23) will not happen to us war will be generation in Y will never be reconciliation.</v>
      </c>
    </row>
    <row r="140" ht="15.75" customHeight="1">
      <c r="A140" s="1">
        <v>1073.0</v>
      </c>
      <c r="B140" s="3" t="s">
        <v>207</v>
      </c>
      <c r="C140" s="3" t="s">
        <v>208</v>
      </c>
      <c r="D140" s="3" t="s">
        <v>25</v>
      </c>
      <c r="E140" s="3" t="str">
        <f>IFERROR(__xludf.DUMMYFUNCTION("GOOGLETRANSLATE(C140)"),"RDF has retired in honor of soldiers who have retired.")</f>
        <v>RDF has retired in honor of soldiers who have retired.</v>
      </c>
    </row>
    <row r="141" ht="15.75" customHeight="1">
      <c r="A141" s="1">
        <v>1085.0</v>
      </c>
      <c r="B141" s="3" t="s">
        <v>209</v>
      </c>
      <c r="C141" s="3" t="s">
        <v>210</v>
      </c>
      <c r="D141" s="3" t="s">
        <v>25</v>
      </c>
      <c r="E141" s="3" t="str">
        <f>IFERROR(__xludf.DUMMYFUNCTION("GOOGLETRANSLATE(C141)"),"            This is the RDF not exfar / FDRL you are used to")</f>
        <v>            This is the RDF not exfar / FDRL you are used to</v>
      </c>
    </row>
    <row r="142" ht="15.75" customHeight="1">
      <c r="A142" s="1">
        <v>1090.0</v>
      </c>
      <c r="B142" s="3" t="s">
        <v>211</v>
      </c>
      <c r="C142" s="3" t="s">
        <v>212</v>
      </c>
      <c r="D142" s="3" t="s">
        <v>6</v>
      </c>
      <c r="E142" s="3" t="str">
        <f>IFERROR(__xludf.DUMMYFUNCTION("GOOGLETRANSLATE(C142)")," There are us who live in the DRC and there are some who live in the DRF. We do not live in the mm country in order would say")</f>
        <v> There are us who live in the DRC and there are some who live in the DRF. We do not live in the mm country in order would say</v>
      </c>
    </row>
    <row r="143" ht="15.75" customHeight="1">
      <c r="A143" s="1">
        <v>1091.0</v>
      </c>
      <c r="B143" s="3" t="s">
        <v>85</v>
      </c>
      <c r="C143" s="3" t="s">
        <v>86</v>
      </c>
      <c r="D143" s="3" t="s">
        <v>25</v>
      </c>
      <c r="E143" s="3" t="str">
        <f>IFERROR(__xludf.DUMMYFUNCTION("GOOGLETRANSLATE(C143)"),"The Rwandan military resigned for the retired soldiers and those who have completed their promises in the army, ...")</f>
        <v>The Rwandan military resigned for the retired soldiers and those who have completed their promises in the army, ...</v>
      </c>
    </row>
    <row r="144" ht="15.75" customHeight="1">
      <c r="A144" s="1">
        <v>1092.0</v>
      </c>
      <c r="B144" s="3" t="s">
        <v>85</v>
      </c>
      <c r="C144" s="3" t="s">
        <v>86</v>
      </c>
      <c r="D144" s="3" t="s">
        <v>25</v>
      </c>
      <c r="E144" s="3" t="str">
        <f>IFERROR(__xludf.DUMMYFUNCTION("GOOGLETRANSLATE(C144)"),"The Rwandan military resigned for the retired soldiers and those who have completed their promises in the army, ...")</f>
        <v>The Rwandan military resigned for the retired soldiers and those who have completed their promises in the army, ...</v>
      </c>
    </row>
    <row r="145" ht="15.75" customHeight="1">
      <c r="A145" s="1">
        <v>1094.0</v>
      </c>
      <c r="B145" s="3" t="s">
        <v>213</v>
      </c>
      <c r="C145" s="3" t="s">
        <v>214</v>
      </c>
      <c r="D145" s="3" t="s">
        <v>25</v>
      </c>
      <c r="E145" s="3" t="str">
        <f>IFERROR(__xludf.DUMMYFUNCTION("GOOGLETRANSLATE(C145)"),"Kagame is a lie forever How to deny that no RDF forces go to helpm23 ZiSendo?
Instead the surgery you send to neighbors well aware of the False False False Annasm or country? It's where it comes from abduction and winner")</f>
        <v>Kagame is a lie forever How to deny that no RDF forces go to helpm23 ZiSendo?
Instead the surgery you send to neighbors well aware of the False False False Annasm or country? It's where it comes from abduction and winner</v>
      </c>
    </row>
    <row r="146" ht="15.75" customHeight="1">
      <c r="A146" s="1">
        <v>1095.0</v>
      </c>
      <c r="B146" s="3" t="s">
        <v>21</v>
      </c>
      <c r="C146" s="3" t="s">
        <v>22</v>
      </c>
      <c r="D146" s="3" t="s">
        <v>6</v>
      </c>
      <c r="E146" s="3" t="str">
        <f>IFERROR(__xludf.DUMMYFUNCTION("GOOGLETRANSLATE(C146)"),"When military elements of the land trenches in land DRC, they do not know that they ...")</f>
        <v>When military elements of the land trenches in land DRC, they do not know that they ...</v>
      </c>
    </row>
    <row r="147" ht="15.75" customHeight="1">
      <c r="A147" s="1">
        <v>1098.0</v>
      </c>
      <c r="B147" s="3" t="s">
        <v>215</v>
      </c>
      <c r="C147" s="3" t="s">
        <v>216</v>
      </c>
      <c r="D147" s="3" t="s">
        <v>6</v>
      </c>
      <c r="E147" s="3" t="str">
        <f>IFERROR(__xludf.DUMMYFUNCTION("GOOGLETRANSLATE(C147)")," The DRC is the victim of an aggression through the M23/RDF a proxy of without any conviction or sanctions against this country aggressor or of the EU on the other hand their nations vote against the DRC to the United Nations Council! ""Hypocrisy""")</f>
        <v> The DRC is the victim of an aggression through the M23/RDF a proxy of without any conviction or sanctions against this country aggressor or of the EU on the other hand their nations vote against the DRC to the United Nations Council! "Hypocrisy"</v>
      </c>
    </row>
    <row r="148" ht="15.75" customHeight="1">
      <c r="A148" s="1">
        <v>1104.0</v>
      </c>
      <c r="B148" s="3" t="s">
        <v>217</v>
      </c>
      <c r="C148" s="3" t="s">
        <v>218</v>
      </c>
      <c r="D148" s="3" t="s">
        <v>25</v>
      </c>
      <c r="E148" s="3" t="str">
        <f>IFERROR(__xludf.DUMMYFUNCTION("GOOGLETRANSLATE(C148)")," He put on vacation of the military, and the graduates.
RDF put on vacation of senior military b ...")</f>
        <v> He put on vacation of the military, and the graduates.
RDF put on vacation of senior military b ...</v>
      </c>
    </row>
    <row r="149" ht="15.75" customHeight="1">
      <c r="A149" s="1">
        <v>1107.0</v>
      </c>
      <c r="B149" s="3" t="s">
        <v>87</v>
      </c>
      <c r="C149" s="3" t="s">
        <v>88</v>
      </c>
      <c r="D149" s="3" t="s">
        <v>25</v>
      </c>
      <c r="E149" s="3" t="str">
        <f>IFERROR(__xludf.DUMMYFUNCTION("GOOGLETRANSLATE(C149)"),"Today, RDF has been thrown into honor of soldiers who have retired and graduated. Is u ...")</f>
        <v>Today, RDF has been thrown into honor of soldiers who have retired and graduated. Is u ...</v>
      </c>
    </row>
    <row r="150" ht="15.75" customHeight="1">
      <c r="A150" s="1">
        <v>1109.0</v>
      </c>
      <c r="B150" s="3" t="s">
        <v>217</v>
      </c>
      <c r="C150" s="3" t="s">
        <v>218</v>
      </c>
      <c r="D150" s="3" t="s">
        <v>25</v>
      </c>
      <c r="E150" s="3" t="str">
        <f>IFERROR(__xludf.DUMMYFUNCTION("GOOGLETRANSLATE(C150)")," He put on vacation of the military, and the graduates.
RDF put on vacation of senior military b ...")</f>
        <v> He put on vacation of the military, and the graduates.
RDF put on vacation of senior military b ...</v>
      </c>
    </row>
    <row r="151" ht="15.75" customHeight="1">
      <c r="A151" s="1">
        <v>1115.0</v>
      </c>
      <c r="B151" s="3" t="s">
        <v>219</v>
      </c>
      <c r="C151" s="3" t="s">
        <v>220</v>
      </c>
      <c r="D151" s="3" t="s">
        <v>25</v>
      </c>
      <c r="E151" s="3" t="str">
        <f>IFERROR(__xludf.DUMMYFUNCTION("GOOGLETRANSLATE(C151)"),"He put on vacation of the military, and the graduates.
RDF has been on vacation of senior officers including Gen Maj safari Ferdinand")</f>
        <v>He put on vacation of the military, and the graduates.
RDF has been on vacation of senior officers including Gen Maj safari Ferdinand</v>
      </c>
    </row>
    <row r="152" ht="15.75" customHeight="1">
      <c r="A152" s="1">
        <v>1116.0</v>
      </c>
      <c r="B152" s="3" t="s">
        <v>85</v>
      </c>
      <c r="C152" s="3" t="s">
        <v>86</v>
      </c>
      <c r="D152" s="3" t="s">
        <v>25</v>
      </c>
      <c r="E152" s="3" t="str">
        <f>IFERROR(__xludf.DUMMYFUNCTION("GOOGLETRANSLATE(C152)"),"The Rwandan military resigned for the retired soldiers and those who have completed their promises in the army, ...")</f>
        <v>The Rwandan military resigned for the retired soldiers and those who have completed their promises in the army, ...</v>
      </c>
    </row>
    <row r="153" ht="15.75" customHeight="1">
      <c r="A153" s="1">
        <v>1119.0</v>
      </c>
      <c r="B153" s="3" t="s">
        <v>85</v>
      </c>
      <c r="C153" s="3" t="s">
        <v>86</v>
      </c>
      <c r="D153" s="3" t="s">
        <v>25</v>
      </c>
      <c r="E153" s="3" t="str">
        <f>IFERROR(__xludf.DUMMYFUNCTION("GOOGLETRANSLATE(C153)"),"The Rwandan military resigned for the retired soldiers and those who have completed their promises in the army, ...")</f>
        <v>The Rwandan military resigned for the retired soldiers and those who have completed their promises in the army, ...</v>
      </c>
    </row>
    <row r="154" ht="15.75" customHeight="1">
      <c r="A154" s="1">
        <v>1136.0</v>
      </c>
      <c r="B154" s="3" t="s">
        <v>221</v>
      </c>
      <c r="C154" s="3" t="s">
        <v>222</v>
      </c>
      <c r="D154" s="3" t="s">
        <v>6</v>
      </c>
      <c r="E154" s="3" t="str">
        <f>IFERROR(__xludf.DUMMYFUNCTION("GOOGLETRANSLATE(C154)"),"Sorry, all of us know that the M23 RDF terrorists want to bring us back to a dialogue. Where to put pressure on the forces of the AEC to take over and freely continue their macabre besides .. the looting of our minerals ....")</f>
        <v>Sorry, all of us know that the M23 RDF terrorists want to bring us back to a dialogue. Where to put pressure on the forces of the AEC to take over and freely continue their macabre besides .. the looting of our minerals ....</v>
      </c>
    </row>
    <row r="155" ht="15.75" customHeight="1">
      <c r="A155" s="1">
        <v>1147.0</v>
      </c>
      <c r="B155" s="3" t="s">
        <v>223</v>
      </c>
      <c r="C155" s="3" t="s">
        <v>224</v>
      </c>
      <c r="D155" s="3" t="s">
        <v>6</v>
      </c>
      <c r="E155" s="3" t="str">
        <f>IFERROR(__xludf.DUMMYFUNCTION("GOOGLETRANSLATE(C155)"),"    2 enemies to neutralize
*Kagame: Eliminate on our soil neutralize Kagame
*Museveni: behavior his son shows kil is at the end of the race
 showner. He's not up to war")</f>
        <v>    2 enemies to neutralize
*Kagame: Eliminate on our soil neutralize Kagame
*Museveni: behavior his son shows kil is at the end of the race
 showner. He's not up to war</v>
      </c>
    </row>
    <row r="156" ht="15.75" customHeight="1">
      <c r="A156" s="1">
        <v>1149.0</v>
      </c>
      <c r="B156" s="3" t="s">
        <v>85</v>
      </c>
      <c r="C156" s="3" t="s">
        <v>86</v>
      </c>
      <c r="D156" s="3" t="s">
        <v>25</v>
      </c>
      <c r="E156" s="3" t="str">
        <f>IFERROR(__xludf.DUMMYFUNCTION("GOOGLETRANSLATE(C156)"),"The Rwandan military resigned for the retired soldiers and those who have completed their promises in the army, ...")</f>
        <v>The Rwandan military resigned for the retired soldiers and those who have completed their promises in the army, ...</v>
      </c>
    </row>
    <row r="157" ht="15.75" customHeight="1">
      <c r="A157" s="1">
        <v>1150.0</v>
      </c>
      <c r="B157" s="3" t="s">
        <v>85</v>
      </c>
      <c r="C157" s="3" t="s">
        <v>86</v>
      </c>
      <c r="D157" s="3" t="s">
        <v>25</v>
      </c>
      <c r="E157" s="3" t="str">
        <f>IFERROR(__xludf.DUMMYFUNCTION("GOOGLETRANSLATE(C157)"),"The Rwandan military resigned for the retired soldiers and those who have completed their promises in the army, ...")</f>
        <v>The Rwandan military resigned for the retired soldiers and those who have completed their promises in the army, ...</v>
      </c>
    </row>
    <row r="158" ht="15.75" customHeight="1">
      <c r="A158" s="1">
        <v>1151.0</v>
      </c>
      <c r="B158" s="3" t="s">
        <v>225</v>
      </c>
      <c r="C158" s="3" t="s">
        <v>226</v>
      </c>
      <c r="D158" s="3" t="s">
        <v>25</v>
      </c>
      <c r="E158" s="3" t="str">
        <f>IFERROR(__xludf.DUMMYFUNCTION("GOOGLETRANSLATE(C158)"),"RDF will give it to Bag, who made him stronger")</f>
        <v>RDF will give it to Bag, who made him stronger</v>
      </c>
    </row>
    <row r="159" ht="15.75" customHeight="1">
      <c r="A159" s="1">
        <v>1152.0</v>
      </c>
      <c r="B159" s="3" t="s">
        <v>174</v>
      </c>
      <c r="C159" s="3" t="s">
        <v>175</v>
      </c>
      <c r="D159" s="3" t="s">
        <v>25</v>
      </c>
      <c r="E159" s="3" t="str">
        <f>IFERROR(__xludf.DUMMYFUNCTION("GOOGLETRANSLATE(C159)"),"General of the General of the Armed Forces assured RDF to remain members of its family
===
RDF Management has done the Umuh ...")</f>
        <v>General of the General of the Armed Forces assured RDF to remain members of its family
===
RDF Management has done the Umuh ...</v>
      </c>
    </row>
    <row r="160" ht="15.75" customHeight="1">
      <c r="A160" s="1">
        <v>1157.0</v>
      </c>
      <c r="B160" s="3" t="s">
        <v>227</v>
      </c>
      <c r="C160" s="3" t="s">
        <v>228</v>
      </c>
      <c r="D160" s="3" t="s">
        <v>6</v>
      </c>
      <c r="E160" s="3" t="str">
        <f>IFERROR(__xludf.DUMMYFUNCTION("GOOGLETRANSLATE(C160)"),"I repeat it, the Kagame DRF act as a Museveni UPDF Battalion through M23. If they recognize a fierce resistance, the 2 go together to arrive at their end hegemonic.")</f>
        <v>I repeat it, the Kagame DRF act as a Museveni UPDF Battalion through M23. If they recognize a fierce resistance, the 2 go together to arrive at their end hegemonic.</v>
      </c>
    </row>
    <row r="161" ht="15.75" customHeight="1">
      <c r="A161" s="1">
        <v>1162.0</v>
      </c>
      <c r="B161" s="3" t="s">
        <v>85</v>
      </c>
      <c r="C161" s="3" t="s">
        <v>86</v>
      </c>
      <c r="D161" s="3" t="s">
        <v>25</v>
      </c>
      <c r="E161" s="3" t="str">
        <f>IFERROR(__xludf.DUMMYFUNCTION("GOOGLETRANSLATE(C161)"),"The Rwandan military resigned for the retired soldiers and those who have completed their promises in the army, ...")</f>
        <v>The Rwandan military resigned for the retired soldiers and those who have completed their promises in the army, ...</v>
      </c>
    </row>
    <row r="162" ht="15.75" customHeight="1">
      <c r="A162" s="1">
        <v>1171.0</v>
      </c>
      <c r="B162" s="3" t="s">
        <v>174</v>
      </c>
      <c r="C162" s="3" t="s">
        <v>175</v>
      </c>
      <c r="D162" s="3" t="s">
        <v>25</v>
      </c>
      <c r="E162" s="3" t="str">
        <f>IFERROR(__xludf.DUMMYFUNCTION("GOOGLETRANSLATE(C162)"),"General of the General of the Armed Forces assured RDF to remain members of its family
===
RDF Management has done the Umuh ...")</f>
        <v>General of the General of the Armed Forces assured RDF to remain members of its family
===
RDF Management has done the Umuh ...</v>
      </c>
    </row>
    <row r="163" ht="15.75" customHeight="1">
      <c r="A163" s="1">
        <v>1181.0</v>
      </c>
      <c r="B163" s="3" t="s">
        <v>174</v>
      </c>
      <c r="C163" s="3" t="s">
        <v>175</v>
      </c>
      <c r="D163" s="3" t="s">
        <v>25</v>
      </c>
      <c r="E163" s="3" t="str">
        <f>IFERROR(__xludf.DUMMYFUNCTION("GOOGLETRANSLATE(C163)"),"General of the General of the Armed Forces assured RDF to remain members of its family
===
RDF Management has done the Umuh ...")</f>
        <v>General of the General of the Armed Forces assured RDF to remain members of its family
===
RDF Management has done the Umuh ...</v>
      </c>
    </row>
    <row r="164" ht="15.75" customHeight="1">
      <c r="A164" s="1">
        <v>1183.0</v>
      </c>
      <c r="B164" s="3" t="s">
        <v>229</v>
      </c>
      <c r="C164" s="3" t="s">
        <v>230</v>
      </c>
      <c r="D164" s="3" t="s">
        <v>25</v>
      </c>
      <c r="E164" s="3" t="str">
        <f>IFERROR(__xludf.DUMMYFUNCTION("GOOGLETRANSLATE(C164)"),"Unconditional")</f>
        <v>Unconditional</v>
      </c>
    </row>
    <row r="165" ht="15.75" customHeight="1">
      <c r="A165" s="1">
        <v>1184.0</v>
      </c>
      <c r="B165" s="3" t="s">
        <v>85</v>
      </c>
      <c r="C165" s="3" t="s">
        <v>86</v>
      </c>
      <c r="D165" s="3" t="s">
        <v>25</v>
      </c>
      <c r="E165" s="3" t="str">
        <f>IFERROR(__xludf.DUMMYFUNCTION("GOOGLETRANSLATE(C165)"),"The Rwandan military resigned for the retired soldiers and those who have completed their promises in the army, ...")</f>
        <v>The Rwandan military resigned for the retired soldiers and those who have completed their promises in the army, ...</v>
      </c>
    </row>
    <row r="166" ht="15.75" customHeight="1">
      <c r="A166" s="1">
        <v>1186.0</v>
      </c>
      <c r="B166" s="3" t="s">
        <v>174</v>
      </c>
      <c r="C166" s="3" t="s">
        <v>175</v>
      </c>
      <c r="D166" s="3" t="s">
        <v>25</v>
      </c>
      <c r="E166" s="3" t="str">
        <f>IFERROR(__xludf.DUMMYFUNCTION("GOOGLETRANSLATE(C166)"),"General of the General of the Armed Forces assured RDF to remain members of its family
===
RDF Management has done the Umuh ...")</f>
        <v>General of the General of the Armed Forces assured RDF to remain members of its family
===
RDF Management has done the Umuh ...</v>
      </c>
    </row>
    <row r="167" ht="15.75" customHeight="1">
      <c r="A167" s="1">
        <v>1189.0</v>
      </c>
      <c r="B167" s="3" t="s">
        <v>174</v>
      </c>
      <c r="C167" s="3" t="s">
        <v>175</v>
      </c>
      <c r="D167" s="3" t="s">
        <v>25</v>
      </c>
      <c r="E167" s="3" t="str">
        <f>IFERROR(__xludf.DUMMYFUNCTION("GOOGLETRANSLATE(C167)"),"General of the General of the Armed Forces assured RDF to remain members of its family
===
RDF Management has done the Umuh ...")</f>
        <v>General of the General of the Armed Forces assured RDF to remain members of its family
===
RDF Management has done the Umuh ...</v>
      </c>
    </row>
    <row r="168" ht="15.75" customHeight="1">
      <c r="A168" s="1">
        <v>1190.0</v>
      </c>
      <c r="B168" s="3" t="s">
        <v>174</v>
      </c>
      <c r="C168" s="3" t="s">
        <v>175</v>
      </c>
      <c r="D168" s="3" t="s">
        <v>25</v>
      </c>
      <c r="E168" s="3" t="str">
        <f>IFERROR(__xludf.DUMMYFUNCTION("GOOGLETRANSLATE(C168)"),"General of the General of the Armed Forces assured RDF to remain members of its family
===
RDF Management has done the Umuh ...")</f>
        <v>General of the General of the Armed Forces assured RDF to remain members of its family
===
RDF Management has done the Umuh ...</v>
      </c>
    </row>
    <row r="169" ht="15.75" customHeight="1">
      <c r="A169" s="1">
        <v>1191.0</v>
      </c>
      <c r="B169" s="3" t="s">
        <v>231</v>
      </c>
      <c r="C169" s="3" t="s">
        <v>232</v>
      </c>
      <c r="D169" s="3" t="s">
        <v>25</v>
      </c>
      <c r="E169" s="3" t="str">
        <f>IFERROR(__xludf.DUMMYFUNCTION("GOOGLETRANSLATE(C169)"),"General of the General of the Armed Forces assured RDF to remain members of its family
===
RDF administration has committed some dissolit discharge ceremonies in retirement RDF will continue to be his family members.
⬇️")</f>
        <v>General of the General of the Armed Forces assured RDF to remain members of its family
===
RDF administration has committed some dissolit discharge ceremonies in retirement RDF will continue to be his family members.
⬇️</v>
      </c>
    </row>
    <row r="170" ht="15.75" customHeight="1">
      <c r="A170" s="1">
        <v>1193.0</v>
      </c>
      <c r="B170" s="3" t="s">
        <v>233</v>
      </c>
      <c r="C170" s="3" t="s">
        <v>234</v>
      </c>
      <c r="D170" s="3" t="s">
        <v>6</v>
      </c>
      <c r="E170" s="3" t="str">
        <f>IFERROR(__xludf.DUMMYFUNCTION("GOOGLETRANSLATE(C170)"),"Here is the UPDF and RDF couple (Museveni and Kagame) who destabilize the east of the DRC (and Bunagana) with the complicity of the…")</f>
        <v>Here is the UPDF and RDF couple (Museveni and Kagame) who destabilize the east of the DRC (and Bunagana) with the complicity of the…</v>
      </c>
    </row>
    <row r="171" ht="15.75" customHeight="1">
      <c r="A171" s="1">
        <v>1194.0</v>
      </c>
      <c r="B171" s="3" t="s">
        <v>235</v>
      </c>
      <c r="C171" s="3" t="s">
        <v>236</v>
      </c>
      <c r="D171" s="3" t="s">
        <v>6</v>
      </c>
      <c r="E171" s="3" t="str">
        <f>IFERROR(__xludf.DUMMYFUNCTION("GOOGLETRANSLATE(C171)"),"So Rwanda Defense Force (DRF) makes less victims in the DRC vs other rebel groups, because you are more teacher?
The representative of the it had also noted.
Message well understood dear Albert.")</f>
        <v>So Rwanda Defense Force (DRF) makes less victims in the DRC vs other rebel groups, because you are more teacher?
The representative of the it had also noted.
Message well understood dear Albert.</v>
      </c>
    </row>
    <row r="172" ht="15.75" customHeight="1">
      <c r="A172" s="1">
        <v>1210.0</v>
      </c>
      <c r="B172" s="3" t="s">
        <v>85</v>
      </c>
      <c r="C172" s="3" t="s">
        <v>86</v>
      </c>
      <c r="D172" s="3" t="s">
        <v>25</v>
      </c>
      <c r="E172" s="3" t="str">
        <f>IFERROR(__xludf.DUMMYFUNCTION("GOOGLETRANSLATE(C172)"),"The Rwandan military resigned for the retired soldiers and those who have completed their promises in the army, ...")</f>
        <v>The Rwandan military resigned for the retired soldiers and those who have completed their promises in the army, ...</v>
      </c>
    </row>
    <row r="173" ht="15.75" customHeight="1">
      <c r="A173" s="1">
        <v>1211.0</v>
      </c>
      <c r="B173" s="3" t="s">
        <v>85</v>
      </c>
      <c r="C173" s="3" t="s">
        <v>86</v>
      </c>
      <c r="D173" s="3" t="s">
        <v>25</v>
      </c>
      <c r="E173" s="3" t="str">
        <f>IFERROR(__xludf.DUMMYFUNCTION("GOOGLETRANSLATE(C173)"),"The Rwandan military resigned for the retired soldiers and those who have completed their promises in the army, ...")</f>
        <v>The Rwandan military resigned for the retired soldiers and those who have completed their promises in the army, ...</v>
      </c>
    </row>
    <row r="174" ht="15.75" customHeight="1">
      <c r="A174" s="1">
        <v>1212.0</v>
      </c>
      <c r="B174" s="3" t="s">
        <v>87</v>
      </c>
      <c r="C174" s="3" t="s">
        <v>88</v>
      </c>
      <c r="D174" s="3" t="s">
        <v>25</v>
      </c>
      <c r="E174" s="3" t="str">
        <f>IFERROR(__xludf.DUMMYFUNCTION("GOOGLETRANSLATE(C174)"),"Today, RDF has been thrown into honor of soldiers who have retired and graduated. Is u ...")</f>
        <v>Today, RDF has been thrown into honor of soldiers who have retired and graduated. Is u ...</v>
      </c>
    </row>
    <row r="175" ht="15.75" customHeight="1">
      <c r="A175" s="1">
        <v>1225.0</v>
      </c>
      <c r="B175" s="3" t="s">
        <v>237</v>
      </c>
      <c r="C175" s="3" t="s">
        <v>208</v>
      </c>
      <c r="D175" s="3" t="s">
        <v>25</v>
      </c>
      <c r="E175" s="3" t="str">
        <f>IFERROR(__xludf.DUMMYFUNCTION("GOOGLETRANSLATE(C175)"),"RDF has retired in honor of soldiers who have retired.")</f>
        <v>RDF has retired in honor of soldiers who have retired.</v>
      </c>
    </row>
    <row r="176" ht="15.75" customHeight="1">
      <c r="A176" s="1">
        <v>1228.0</v>
      </c>
      <c r="B176" s="3" t="s">
        <v>238</v>
      </c>
      <c r="C176" s="3" t="s">
        <v>43</v>
      </c>
      <c r="D176" s="3" t="s">
        <v>25</v>
      </c>
      <c r="E176" s="3" t="str">
        <f>IFERROR(__xludf.DUMMYFUNCTION("GOOGLETRANSLATE(C176)"),"WOWWOWOWOOWOW             ")</f>
        <v>WOWWOWOWOOWOW             </v>
      </c>
    </row>
    <row r="177" ht="15.75" customHeight="1">
      <c r="A177" s="1">
        <v>1235.0</v>
      </c>
      <c r="B177" s="3" t="s">
        <v>239</v>
      </c>
      <c r="C177" s="3" t="s">
        <v>240</v>
      </c>
      <c r="D177" s="3" t="s">
        <v>6</v>
      </c>
      <c r="E177" s="3" t="str">
        <f>IFERROR(__xludf.DUMMYFUNCTION("GOOGLETRANSLATE(C177)"),"Y/O, that of souvenirs…")</f>
        <v>Y/O, that of souvenirs…</v>
      </c>
    </row>
    <row r="178" ht="15.75" customHeight="1">
      <c r="A178" s="1">
        <v>1237.0</v>
      </c>
      <c r="B178" s="3" t="s">
        <v>241</v>
      </c>
      <c r="C178" s="3" t="s">
        <v>242</v>
      </c>
      <c r="D178" s="3" t="s">
        <v>25</v>
      </c>
      <c r="E178" s="3" t="str">
        <f>IFERROR(__xludf.DUMMYFUNCTION("GOOGLETRANSLATE(C178)"),"US: Capitol riot committee subpoenas Secret Service ")</f>
        <v>US: Capitol riot committee subpoenas Secret Service </v>
      </c>
    </row>
    <row r="179" ht="15.75" customHeight="1">
      <c r="A179" s="1">
        <v>1250.0</v>
      </c>
      <c r="B179" s="3" t="s">
        <v>243</v>
      </c>
      <c r="C179" s="3" t="s">
        <v>244</v>
      </c>
      <c r="D179" s="3" t="s">
        <v>25</v>
      </c>
      <c r="E179" s="3" t="str">
        <f>IFERROR(__xludf.DUMMYFUNCTION("GOOGLETRANSLATE(C179)"),"Observed for RDF spokesman has retired")</f>
        <v>Observed for RDF spokesman has retired</v>
      </c>
    </row>
    <row r="180" ht="15.75" customHeight="1">
      <c r="A180" s="1">
        <v>1255.0</v>
      </c>
      <c r="B180" s="3" t="s">
        <v>85</v>
      </c>
      <c r="C180" s="3" t="s">
        <v>86</v>
      </c>
      <c r="D180" s="3" t="s">
        <v>25</v>
      </c>
      <c r="E180" s="3" t="str">
        <f>IFERROR(__xludf.DUMMYFUNCTION("GOOGLETRANSLATE(C180)"),"The Rwandan military resigned for the retired soldiers and those who have completed their promises in the army, ...")</f>
        <v>The Rwandan military resigned for the retired soldiers and those who have completed their promises in the army, ...</v>
      </c>
    </row>
    <row r="181" ht="15.75" customHeight="1">
      <c r="A181" s="1">
        <v>1258.0</v>
      </c>
      <c r="B181" s="3" t="s">
        <v>87</v>
      </c>
      <c r="C181" s="3" t="s">
        <v>88</v>
      </c>
      <c r="D181" s="3" t="s">
        <v>25</v>
      </c>
      <c r="E181" s="3" t="str">
        <f>IFERROR(__xludf.DUMMYFUNCTION("GOOGLETRANSLATE(C181)"),"Today, RDF has been thrown into honor of soldiers who have retired and graduated. Is u ...")</f>
        <v>Today, RDF has been thrown into honor of soldiers who have retired and graduated. Is u ...</v>
      </c>
    </row>
    <row r="182" ht="15.75" customHeight="1">
      <c r="A182" s="1">
        <v>1267.0</v>
      </c>
      <c r="B182" s="3" t="s">
        <v>245</v>
      </c>
      <c r="C182" s="3" t="s">
        <v>246</v>
      </c>
      <c r="D182" s="3" t="s">
        <v>6</v>
      </c>
      <c r="E182" s="3" t="str">
        <f>IFERROR(__xludf.DUMMYFUNCTION("GOOGLETRANSLATE(C182)"),"
20,000 men for more than 20 years to ultimately admit the Kon incapacity has already noted.
1) Unable to face a ""conventional army"" under cover
2) equipped to fight the armed groups when she defeated any
Set off")</f>
        <v>
20,000 men for more than 20 years to ultimately admit the Kon incapacity has already noted.
1) Unable to face a "conventional army" under cover
2) equipped to fight the armed groups when she defeated any
Set off</v>
      </c>
    </row>
    <row r="183" ht="15.75" customHeight="1">
      <c r="A183" s="1">
        <v>1268.0</v>
      </c>
      <c r="B183" s="3" t="s">
        <v>247</v>
      </c>
      <c r="C183" s="3" t="s">
        <v>248</v>
      </c>
      <c r="D183" s="3" t="s">
        <v>25</v>
      </c>
      <c r="E183" s="3" t="str">
        <f>IFERROR(__xludf.DUMMYFUNCTION("GOOGLETRANSLATE(C183)"),"Senior Supervisors for retirement
   ")</f>
        <v>Senior Supervisors for retirement
   </v>
      </c>
    </row>
    <row r="184" ht="15.75" customHeight="1">
      <c r="A184" s="1">
        <v>1270.0</v>
      </c>
      <c r="B184" s="3" t="s">
        <v>249</v>
      </c>
      <c r="C184" s="3" t="s">
        <v>250</v>
      </c>
      <c r="D184" s="3" t="s">
        <v>25</v>
      </c>
      <c r="E184" s="3" t="str">
        <f>IFERROR(__xludf.DUMMYFUNCTION("GOOGLETRANSLATE(C184)"),"US: Capitol riot committee subpoenas Secret Service
")</f>
        <v>US: Capitol riot committee subpoenas Secret Service
</v>
      </c>
    </row>
    <row r="185" ht="15.75" customHeight="1">
      <c r="A185" s="1">
        <v>1272.0</v>
      </c>
      <c r="B185" s="3" t="s">
        <v>251</v>
      </c>
      <c r="C185" s="3" t="s">
        <v>252</v>
      </c>
      <c r="D185" s="3" t="s">
        <v>25</v>
      </c>
      <c r="E185" s="3" t="str">
        <f>IFERROR(__xludf.DUMMYFUNCTION("GOOGLETRANSLATE(C185)"),"The Rwandan military has retired for retirement soldiers who have attended their promise to their covenant, are commended for the contribution of the security of Rwanda.
 ")</f>
        <v>The Rwandan military has retired for retirement soldiers who have attended their promise to their covenant, are commended for the contribution of the security of Rwanda.
 </v>
      </c>
    </row>
    <row r="186" ht="15.75" customHeight="1">
      <c r="A186" s="1">
        <v>1274.0</v>
      </c>
      <c r="B186" s="3" t="s">
        <v>253</v>
      </c>
      <c r="C186" s="3" t="s">
        <v>254</v>
      </c>
      <c r="D186" s="3" t="s">
        <v>6</v>
      </c>
      <c r="E186" s="3" t="str">
        <f>IFERROR(__xludf.DUMMYFUNCTION("GOOGLETRANSLATE(C186)")," PR is the problem.
 Eeestcable instead of relying on her to eliminate he ...")</f>
        <v> PR is the problem.
 Eeestcable instead of relying on her to eliminate he ...</v>
      </c>
    </row>
    <row r="187" ht="15.75" customHeight="1">
      <c r="A187" s="1">
        <v>1277.0</v>
      </c>
      <c r="B187" s="3" t="s">
        <v>255</v>
      </c>
      <c r="C187" s="3" t="s">
        <v>256</v>
      </c>
      <c r="D187" s="3" t="s">
        <v>6</v>
      </c>
      <c r="E187" s="3" t="str">
        <f>IFERROR(__xludf.DUMMYFUNCTION("GOOGLETRANSLATE(C187)"),"PR is the problem.
 eeestcable instead of relying on her to eliminate he will beg
* Competient for looting
* Pilter of our oceanatlantic oil
program")</f>
        <v>PR is the problem.
 eeestcable instead of relying on her to eliminate he will beg
* Competient for looting
* Pilter of our oceanatlantic oil
program</v>
      </c>
    </row>
    <row r="188" ht="15.75" customHeight="1">
      <c r="A188" s="1">
        <v>1280.0</v>
      </c>
      <c r="B188" s="3" t="s">
        <v>257</v>
      </c>
      <c r="C188" s="3" t="s">
        <v>258</v>
      </c>
      <c r="D188" s="3" t="s">
        <v>25</v>
      </c>
      <c r="E188" s="3" t="str">
        <f>IFERROR(__xludf.DUMMYFUNCTION("GOOGLETRANSLATE(C188)"),"   Only we ask us foreign how they chew that the sun is happening in Rwanda, Harigih ...")</f>
        <v>   Only we ask us foreign how they chew that the sun is happening in Rwanda, Harigih ...</v>
      </c>
    </row>
    <row r="189" ht="15.75" customHeight="1">
      <c r="A189" s="1">
        <v>1281.0</v>
      </c>
      <c r="B189" s="3" t="s">
        <v>233</v>
      </c>
      <c r="C189" s="3" t="s">
        <v>234</v>
      </c>
      <c r="D189" s="3" t="s">
        <v>6</v>
      </c>
      <c r="E189" s="3" t="str">
        <f>IFERROR(__xludf.DUMMYFUNCTION("GOOGLETRANSLATE(C189)"),"Here is the UPDF and RDF couple (Museveni and Kagame) who destabilize the east of the DRC (and Bunagana) with the complicity of the…")</f>
        <v>Here is the UPDF and RDF couple (Museveni and Kagame) who destabilize the east of the DRC (and Bunagana) with the complicity of the…</v>
      </c>
    </row>
    <row r="190" ht="15.75" customHeight="1">
      <c r="A190" s="1">
        <v>1282.0</v>
      </c>
      <c r="B190" s="3" t="s">
        <v>259</v>
      </c>
      <c r="C190" s="3" t="s">
        <v>260</v>
      </c>
      <c r="D190" s="3" t="s">
        <v>6</v>
      </c>
      <c r="E190" s="3" t="str">
        <f>IFERROR(__xludf.DUMMYFUNCTION("GOOGLETRANSLATE(C190)"),"While taking our time has negotiated, understanding the fairly ambiguous message of the M23 RDF and ADF terrorists. Nos of the defenses are preparing for men and armaments .. as soon as the road line has been crossed .. the things will be different ..")</f>
        <v>While taking our time has negotiated, understanding the fairly ambiguous message of the M23 RDF and ADF terrorists. Nos of the defenses are preparing for men and armaments .. as soon as the road line has been crossed .. the things will be different ..</v>
      </c>
    </row>
    <row r="191" ht="15.75" customHeight="1">
      <c r="A191" s="1">
        <v>1284.0</v>
      </c>
      <c r="B191" s="3" t="s">
        <v>257</v>
      </c>
      <c r="C191" s="3" t="s">
        <v>258</v>
      </c>
      <c r="D191" s="3" t="s">
        <v>25</v>
      </c>
      <c r="E191" s="3" t="str">
        <f>IFERROR(__xludf.DUMMYFUNCTION("GOOGLETRANSLATE(C191)"),"   Only we ask us foreign how they chew that the sun is happening in Rwanda, Harigih ...")</f>
        <v>   Only we ask us foreign how they chew that the sun is happening in Rwanda, Harigih ...</v>
      </c>
    </row>
    <row r="192" ht="15.75" customHeight="1">
      <c r="A192" s="1">
        <v>1290.0</v>
      </c>
      <c r="B192" s="3" t="s">
        <v>261</v>
      </c>
      <c r="C192" s="3" t="s">
        <v>262</v>
      </c>
      <c r="D192" s="3" t="s">
        <v>25</v>
      </c>
      <c r="E192" s="3" t="str">
        <f>IFERROR(__xludf.DUMMYFUNCTION("GOOGLETRANSLATE(C192)"),"     RDF close to youek
First and information and security😂😂")</f>
        <v>     RDF close to youek
First and information and security😂😂</v>
      </c>
    </row>
    <row r="193" ht="15.75" customHeight="1">
      <c r="A193" s="1">
        <v>1293.0</v>
      </c>
      <c r="B193" s="3" t="s">
        <v>263</v>
      </c>
      <c r="C193" s="3" t="s">
        <v>264</v>
      </c>
      <c r="D193" s="3" t="s">
        <v>6</v>
      </c>
      <c r="E193" s="3" t="str">
        <f>IFERROR(__xludf.DUMMYFUNCTION("GOOGLETRANSLATE(C193)"),"Why make war on this stage because well after it will be necessary to return to diplomacy? We do not manage a state with emotions .. Museveni persuades us to negotiate with the terrorists M23 RDF = It is a clear diplomatic message .. it is revealed ..")</f>
        <v>Why make war on this stage because well after it will be necessary to return to diplomacy? We do not manage a state with emotions .. Museveni persuades us to negotiate with the terrorists M23 RDF = It is a clear diplomatic message .. it is revealed ..</v>
      </c>
    </row>
    <row r="194" ht="15.75" customHeight="1">
      <c r="A194" s="1">
        <v>1297.0</v>
      </c>
      <c r="B194" s="3" t="s">
        <v>265</v>
      </c>
      <c r="C194" s="3" t="s">
        <v>266</v>
      </c>
      <c r="D194" s="3" t="s">
        <v>6</v>
      </c>
      <c r="E194" s="3" t="str">
        <f>IFERROR(__xludf.DUMMYFUNCTION("GOOGLETRANSLATE(C194)"),"Where did this campaign left? The solution was found where this? Little by little the mobilization against aggression 🇷🇼 decreases. Many have already forgotten q is always in the hands of M23/RDF. At the fief (Kin) of lightness is ndombolo (BMW). Let's "&amp;"be 1 pepple.")</f>
        <v>Where did this campaign left? The solution was found where this? Little by little the mobilization against aggression 🇷🇼 decreases. Many have already forgotten q is always in the hands of M23/RDF. At the fief (Kin) of lightness is ndombolo (BMW). Let's be 1 pepple.</v>
      </c>
    </row>
    <row r="195" ht="15.75" customHeight="1">
      <c r="A195" s="1">
        <v>1304.0</v>
      </c>
      <c r="B195" s="3" t="s">
        <v>267</v>
      </c>
      <c r="C195" s="3" t="s">
        <v>268</v>
      </c>
      <c r="D195" s="3" t="s">
        <v>6</v>
      </c>
      <c r="E195" s="3" t="str">
        <f>IFERROR(__xludf.DUMMYFUNCTION("GOOGLETRANSLATE(C195)"),"  It was not an error.")</f>
        <v>  It was not an error.</v>
      </c>
    </row>
    <row r="196" ht="15.75" customHeight="1">
      <c r="A196" s="1">
        <v>1305.0</v>
      </c>
      <c r="B196" s="3" t="s">
        <v>146</v>
      </c>
      <c r="C196" s="3" t="s">
        <v>147</v>
      </c>
      <c r="D196" s="3" t="s">
        <v>6</v>
      </c>
      <c r="E196" s="3" t="str">
        <f>IFERROR(__xludf.DUMMYFUNCTION("GOOGLETRANSLATE(C196)"),"Claude BUTIN, retired judge:
The judges :
Are not independent.
Managed their career.
Are divel when polished ...")</f>
        <v>Claude BUTIN, retired judge:
The judges :
Are not independent.
Managed their career.
Are divel when polished ...</v>
      </c>
    </row>
    <row r="197" ht="15.75" customHeight="1">
      <c r="A197" s="1">
        <v>1314.0</v>
      </c>
      <c r="B197" s="3" t="s">
        <v>269</v>
      </c>
      <c r="C197" s="3" t="s">
        <v>270</v>
      </c>
      <c r="D197" s="3" t="s">
        <v>6</v>
      </c>
      <c r="E197" s="3" t="str">
        <f>IFERROR(__xludf.DUMMYFUNCTION("GOOGLETRANSLATE(C197)"),"Ms. Bintou Keita, a special representative and the Monusco chef said that the M23 had a typing force of a regular army, and that just not to say that the M23 is actually the RDF, the Rwandan army.
She says Monusco cannot fight Rwanda.
So...")</f>
        <v>Ms. Bintou Keita, a special representative and the Monusco chef said that the M23 had a typing force of a regular army, and that just not to say that the M23 is actually the RDF, the Rwandan army.
She says Monusco cannot fight Rwanda.
So...</v>
      </c>
    </row>
    <row r="198" ht="15.75" customHeight="1">
      <c r="A198" s="1">
        <v>1319.0</v>
      </c>
      <c r="B198" s="3" t="s">
        <v>271</v>
      </c>
      <c r="C198" s="3" t="s">
        <v>272</v>
      </c>
      <c r="D198" s="3" t="s">
        <v>25</v>
      </c>
      <c r="E198" s="3" t="str">
        <f>IFERROR(__xludf.DUMMYFUNCTION("GOOGLETRANSLATE(C198)"),"  Only the nations are in the foreignment for the fact that we live in Rwanda, at times we resecise what they say and send them to them. Ego washari chogm yo made color rpf oyee 💪 pk oyee 💪 rdf juuu sana banyarwanda")</f>
        <v>  Only the nations are in the foreignment for the fact that we live in Rwanda, at times we resecise what they say and send them to them. Ego washari chogm yo made color rpf oyee 💪 pk oyee 💪 rdf juuu sana banyarwanda</v>
      </c>
    </row>
    <row r="199" ht="15.75" customHeight="1">
      <c r="A199" s="1">
        <v>1321.0</v>
      </c>
      <c r="B199" s="3" t="s">
        <v>146</v>
      </c>
      <c r="C199" s="3" t="s">
        <v>147</v>
      </c>
      <c r="D199" s="3" t="s">
        <v>6</v>
      </c>
      <c r="E199" s="3" t="str">
        <f>IFERROR(__xludf.DUMMYFUNCTION("GOOGLETRANSLATE(C199)"),"Claude BUTIN, retired judge:
The judges :
Are not independent.
Managed their career.
Are divel when polished ...")</f>
        <v>Claude BUTIN, retired judge:
The judges :
Are not independent.
Managed their career.
Are divel when polished ...</v>
      </c>
    </row>
    <row r="200" ht="15.75" customHeight="1">
      <c r="A200" s="1">
        <v>1340.0</v>
      </c>
      <c r="B200" s="3" t="s">
        <v>273</v>
      </c>
      <c r="C200" s="3" t="s">
        <v>274</v>
      </c>
      <c r="D200" s="3" t="s">
        <v>6</v>
      </c>
      <c r="E200" s="3" t="str">
        <f>IFERROR(__xludf.DUMMYFUNCTION("GOOGLETRANSLATE(C200)"),"   yes
Because the diet of the 🇫🇷 completely opened our borders.
And the contine ...")</f>
        <v>   yes
Because the diet of the 🇫🇷 completely opened our borders.
And the contine ...</v>
      </c>
    </row>
    <row r="201" ht="15.75" customHeight="1">
      <c r="A201" s="1">
        <v>1355.0</v>
      </c>
      <c r="B201" s="3" t="s">
        <v>233</v>
      </c>
      <c r="C201" s="3" t="s">
        <v>234</v>
      </c>
      <c r="D201" s="3" t="s">
        <v>6</v>
      </c>
      <c r="E201" s="3" t="str">
        <f>IFERROR(__xludf.DUMMYFUNCTION("GOOGLETRANSLATE(C201)"),"Here is the UPDF and RDF couple (Museveni and Kagame) who destabilize the east of the DRC (and Bunagana) with the complicity of the…")</f>
        <v>Here is the UPDF and RDF couple (Museveni and Kagame) who destabilize the east of the DRC (and Bunagana) with the complicity of the…</v>
      </c>
    </row>
    <row r="202" ht="15.75" customHeight="1">
      <c r="A202" s="1">
        <v>1356.0</v>
      </c>
      <c r="B202" s="3" t="s">
        <v>233</v>
      </c>
      <c r="C202" s="3" t="s">
        <v>234</v>
      </c>
      <c r="D202" s="3" t="s">
        <v>6</v>
      </c>
      <c r="E202" s="3" t="str">
        <f>IFERROR(__xludf.DUMMYFUNCTION("GOOGLETRANSLATE(C202)"),"Here is the UPDF and RDF couple (Museveni and Kagame) who destabilize the east of the DRC (and Bunagana) with the complicity of the…")</f>
        <v>Here is the UPDF and RDF couple (Museveni and Kagame) who destabilize the east of the DRC (and Bunagana) with the complicity of the…</v>
      </c>
    </row>
    <row r="203" ht="15.75" customHeight="1">
      <c r="A203" s="1">
        <v>1359.0</v>
      </c>
      <c r="B203" s="3" t="s">
        <v>146</v>
      </c>
      <c r="C203" s="3" t="s">
        <v>147</v>
      </c>
      <c r="D203" s="3" t="s">
        <v>6</v>
      </c>
      <c r="E203" s="3" t="str">
        <f>IFERROR(__xludf.DUMMYFUNCTION("GOOGLETRANSLATE(C203)"),"Claude BUTIN, retired judge:
The judges :
Are not independent.
Managed their career.
Are divel when polished ...")</f>
        <v>Claude BUTIN, retired judge:
The judges :
Are not independent.
Managed their career.
Are divel when polished ...</v>
      </c>
    </row>
    <row r="204" ht="15.75" customHeight="1">
      <c r="A204" s="1">
        <v>1391.0</v>
      </c>
      <c r="B204" s="3" t="s">
        <v>275</v>
      </c>
      <c r="C204" s="3" t="s">
        <v>275</v>
      </c>
      <c r="D204" s="3" t="s">
        <v>25</v>
      </c>
      <c r="E204" s="3" t="str">
        <f>IFERROR(__xludf.DUMMYFUNCTION("GOOGLETRANSLATE(C204)"),"Today, RDF has been thrown into honor of soldiers who have retired and graduated. He is a ceremony for the Minister of Defense Maj. Gen. Albert Murasira, who was representing the President of the Republic and the Supreme Commander of the Armed Forces")</f>
        <v>Today, RDF has been thrown into honor of soldiers who have retired and graduated. He is a ceremony for the Minister of Defense Maj. Gen. Albert Murasira, who was representing the President of the Republic and the Supreme Commander of the Armed Forces</v>
      </c>
    </row>
    <row r="205" ht="15.75" customHeight="1">
      <c r="A205" s="1">
        <v>1399.0</v>
      </c>
      <c r="B205" s="3" t="s">
        <v>87</v>
      </c>
      <c r="C205" s="3" t="s">
        <v>88</v>
      </c>
      <c r="D205" s="3" t="s">
        <v>25</v>
      </c>
      <c r="E205" s="3" t="str">
        <f>IFERROR(__xludf.DUMMYFUNCTION("GOOGLETRANSLATE(C205)"),"Today, RDF has been thrown into honor of soldiers who have retired and graduated. Is u ...")</f>
        <v>Today, RDF has been thrown into honor of soldiers who have retired and graduated. Is u ...</v>
      </c>
    </row>
    <row r="206" ht="15.75" customHeight="1">
      <c r="A206" s="1">
        <v>1406.0</v>
      </c>
      <c r="B206" s="3" t="s">
        <v>276</v>
      </c>
      <c r="C206" s="3" t="s">
        <v>277</v>
      </c>
      <c r="D206" s="3" t="s">
        <v>6</v>
      </c>
      <c r="E206" s="3" t="str">
        <f>IFERROR(__xludf.DUMMYFUNCTION("GOOGLETRANSLATE(C206)")," Be careful, risk of suspension by Twitter algorithms.
Ah incitement to hatred and violence.
Whoever tells the truth in the DRF, he must be executed.")</f>
        <v> Be careful, risk of suspension by Twitter algorithms.
Ah incitement to hatred and violence.
Whoever tells the truth in the DRF, he must be executed.</v>
      </c>
    </row>
    <row r="207" ht="15.75" customHeight="1">
      <c r="A207" s="1">
        <v>1419.0</v>
      </c>
      <c r="B207" s="3" t="s">
        <v>278</v>
      </c>
      <c r="C207" s="3" t="s">
        <v>279</v>
      </c>
      <c r="D207" s="3" t="s">
        <v>6</v>
      </c>
      <c r="E207" s="3" t="str">
        <f>IFERROR(__xludf.DUMMYFUNCTION("GOOGLETRANSLATE(C207)"),"   Art. 411 of the C. penal was laid off
Because the 🇫🇷 does not know who is the enemy
In ""intelligence with the enemy"".
You will not quibble.")</f>
        <v>   Art. 411 of the C. penal was laid off
Because the 🇫🇷 does not know who is the enemy
In "intelligence with the enemy".
You will not quibble.</v>
      </c>
    </row>
    <row r="208" ht="15.75" customHeight="1">
      <c r="A208" s="1">
        <v>1421.0</v>
      </c>
      <c r="B208" s="3" t="s">
        <v>87</v>
      </c>
      <c r="C208" s="3" t="s">
        <v>88</v>
      </c>
      <c r="D208" s="3" t="s">
        <v>25</v>
      </c>
      <c r="E208" s="3" t="str">
        <f>IFERROR(__xludf.DUMMYFUNCTION("GOOGLETRANSLATE(C208)"),"Today, RDF has been thrown into honor of soldiers who have retired and graduated. Is u ...")</f>
        <v>Today, RDF has been thrown into honor of soldiers who have retired and graduated. Is u ...</v>
      </c>
    </row>
    <row r="209" ht="15.75" customHeight="1">
      <c r="A209" s="1">
        <v>1423.0</v>
      </c>
      <c r="B209" s="3" t="s">
        <v>87</v>
      </c>
      <c r="C209" s="3" t="s">
        <v>88</v>
      </c>
      <c r="D209" s="3" t="s">
        <v>25</v>
      </c>
      <c r="E209" s="3" t="str">
        <f>IFERROR(__xludf.DUMMYFUNCTION("GOOGLETRANSLATE(C209)"),"Today, RDF has been thrown into honor of soldiers who have retired and graduated. Is u ...")</f>
        <v>Today, RDF has been thrown into honor of soldiers who have retired and graduated. Is u ...</v>
      </c>
    </row>
    <row r="210" ht="15.75" customHeight="1">
      <c r="A210" s="1">
        <v>1431.0</v>
      </c>
      <c r="B210" s="3" t="s">
        <v>87</v>
      </c>
      <c r="C210" s="3" t="s">
        <v>88</v>
      </c>
      <c r="D210" s="3" t="s">
        <v>25</v>
      </c>
      <c r="E210" s="3" t="str">
        <f>IFERROR(__xludf.DUMMYFUNCTION("GOOGLETRANSLATE(C210)"),"Today, RDF has been thrown into honor of soldiers who have retired and graduated. Is u ...")</f>
        <v>Today, RDF has been thrown into honor of soldiers who have retired and graduated. Is u ...</v>
      </c>
    </row>
    <row r="211" ht="15.75" customHeight="1">
      <c r="A211" s="1">
        <v>1433.0</v>
      </c>
      <c r="B211" s="3" t="s">
        <v>87</v>
      </c>
      <c r="C211" s="3" t="s">
        <v>88</v>
      </c>
      <c r="D211" s="3" t="s">
        <v>25</v>
      </c>
      <c r="E211" s="3" t="str">
        <f>IFERROR(__xludf.DUMMYFUNCTION("GOOGLETRANSLATE(C211)"),"Today, RDF has been thrown into honor of soldiers who have retired and graduated. Is u ...")</f>
        <v>Today, RDF has been thrown into honor of soldiers who have retired and graduated. Is u ...</v>
      </c>
    </row>
    <row r="212" ht="15.75" customHeight="1">
      <c r="A212" s="1">
        <v>1434.0</v>
      </c>
      <c r="B212" s="3" t="s">
        <v>87</v>
      </c>
      <c r="C212" s="3" t="s">
        <v>88</v>
      </c>
      <c r="D212" s="3" t="s">
        <v>25</v>
      </c>
      <c r="E212" s="3" t="str">
        <f>IFERROR(__xludf.DUMMYFUNCTION("GOOGLETRANSLATE(C212)"),"Today, RDF has been thrown into honor of soldiers who have retired and graduated. Is u ...")</f>
        <v>Today, RDF has been thrown into honor of soldiers who have retired and graduated. Is u ...</v>
      </c>
    </row>
    <row r="213" ht="15.75" customHeight="1">
      <c r="A213" s="1">
        <v>1435.0</v>
      </c>
      <c r="B213" s="3" t="s">
        <v>280</v>
      </c>
      <c r="C213" s="3" t="s">
        <v>281</v>
      </c>
      <c r="D213" s="3" t="s">
        <v>25</v>
      </c>
      <c r="E213" s="3" t="str">
        <f>IFERROR(__xludf.DUMMYFUNCTION("GOOGLETRANSLATE(C213)"),"Today, RDF has been thrown into honor of soldiers who have retired and graduated. He is a ceremony for the Minister of Defense Maj. Gen. Albert Murasira, who was representing the President of the Republic and the Supreme Commander of the Armed Forces")</f>
        <v>Today, RDF has been thrown into honor of soldiers who have retired and graduated. He is a ceremony for the Minister of Defense Maj. Gen. Albert Murasira, who was representing the President of the Republic and the Supreme Commander of the Armed Forces</v>
      </c>
    </row>
    <row r="214" ht="15.75" customHeight="1">
      <c r="A214" s="1">
        <v>1445.0</v>
      </c>
      <c r="B214" s="3" t="s">
        <v>282</v>
      </c>
      <c r="C214" s="3" t="s">
        <v>283</v>
      </c>
      <c r="D214" s="3" t="s">
        <v>6</v>
      </c>
      <c r="E214" s="3" t="str">
        <f>IFERROR(__xludf.DUMMYFUNCTION("GOOGLETRANSLATE(C214)"),"    Totally agree.
By the way, the and others confuse the nation and the person of and the information in the relay in a loop of news of M23/RDF terrorists.
Is it not pcq'a are paid by his enemies of our people, we will know a JR!")</f>
        <v>    Totally agree.
By the way, the and others confuse the nation and the person of and the information in the relay in a loop of news of M23/RDF terrorists.
Is it not pcq'a are paid by his enemies of our people, we will know a JR!</v>
      </c>
    </row>
    <row r="215" ht="15.75" customHeight="1">
      <c r="A215" s="1">
        <v>1461.0</v>
      </c>
      <c r="B215" s="3" t="s">
        <v>284</v>
      </c>
      <c r="C215" s="3" t="s">
        <v>285</v>
      </c>
      <c r="D215" s="3" t="s">
        <v>25</v>
      </c>
      <c r="E215" s="3" t="str">
        <f>IFERROR(__xludf.DUMMYFUNCTION("GOOGLETRANSLATE(C215)"),"Today, RDF has been thrown into honor of soldiers who have retired and graduated. N ...")</f>
        <v>Today, RDF has been thrown into honor of soldiers who have retired and graduated. N ...</v>
      </c>
    </row>
    <row r="216" ht="15.75" customHeight="1">
      <c r="A216" s="1">
        <v>1465.0</v>
      </c>
      <c r="B216" s="3" t="s">
        <v>286</v>
      </c>
      <c r="C216" s="3" t="s">
        <v>287</v>
      </c>
      <c r="D216" s="3" t="s">
        <v>6</v>
      </c>
      <c r="E216" s="3" t="str">
        <f>IFERROR(__xludf.DUMMYFUNCTION("GOOGLETRANSLATE(C216)")," Little Robert informs the word '' Tutsis '': ethnicity of Rwanda and Burundi.
We are at the genocide of ...")</f>
        <v> Little Robert informs the word '' Tutsis '': ethnicity of Rwanda and Burundi.
We are at the genocide of ...</v>
      </c>
    </row>
    <row r="217" ht="15.75" customHeight="1">
      <c r="A217" s="1">
        <v>1469.0</v>
      </c>
      <c r="B217" s="3" t="s">
        <v>288</v>
      </c>
      <c r="C217" s="3" t="s">
        <v>289</v>
      </c>
      <c r="D217" s="3" t="s">
        <v>25</v>
      </c>
      <c r="E217" s="3" t="str">
        <f>IFERROR(__xludf.DUMMYFUNCTION("GOOGLETRANSLATE(C217)"),"     That RDF vigo is good")</f>
        <v>     That RDF vigo is good</v>
      </c>
    </row>
    <row r="218" ht="15.75" customHeight="1">
      <c r="A218" s="1">
        <v>1498.0</v>
      </c>
      <c r="B218" s="3" t="s">
        <v>284</v>
      </c>
      <c r="C218" s="3" t="s">
        <v>285</v>
      </c>
      <c r="D218" s="3" t="s">
        <v>25</v>
      </c>
      <c r="E218" s="3" t="str">
        <f>IFERROR(__xludf.DUMMYFUNCTION("GOOGLETRANSLATE(C218)"),"Today, RDF has been thrown into honor of soldiers who have retired and graduated. N ...")</f>
        <v>Today, RDF has been thrown into honor of soldiers who have retired and graduated. N ...</v>
      </c>
    </row>
    <row r="219" ht="15.75" customHeight="1">
      <c r="A219" s="1">
        <v>1501.0</v>
      </c>
      <c r="B219" s="3" t="s">
        <v>284</v>
      </c>
      <c r="C219" s="3" t="s">
        <v>285</v>
      </c>
      <c r="D219" s="3" t="s">
        <v>25</v>
      </c>
      <c r="E219" s="3" t="str">
        <f>IFERROR(__xludf.DUMMYFUNCTION("GOOGLETRANSLATE(C219)"),"Today, RDF has been thrown into honor of soldiers who have retired and graduated. N ...")</f>
        <v>Today, RDF has been thrown into honor of soldiers who have retired and graduated. N ...</v>
      </c>
    </row>
    <row r="220" ht="15.75" customHeight="1">
      <c r="A220" s="1">
        <v>1506.0</v>
      </c>
      <c r="B220" s="3" t="s">
        <v>284</v>
      </c>
      <c r="C220" s="3" t="s">
        <v>285</v>
      </c>
      <c r="D220" s="3" t="s">
        <v>25</v>
      </c>
      <c r="E220" s="3" t="str">
        <f>IFERROR(__xludf.DUMMYFUNCTION("GOOGLETRANSLATE(C220)"),"Today, RDF has been thrown into honor of soldiers who have retired and graduated. N ...")</f>
        <v>Today, RDF has been thrown into honor of soldiers who have retired and graduated. N ...</v>
      </c>
    </row>
    <row r="221" ht="15.75" customHeight="1">
      <c r="A221" s="1">
        <v>1507.0</v>
      </c>
      <c r="B221" s="3" t="s">
        <v>284</v>
      </c>
      <c r="C221" s="3" t="s">
        <v>285</v>
      </c>
      <c r="D221" s="3" t="s">
        <v>25</v>
      </c>
      <c r="E221" s="3" t="str">
        <f>IFERROR(__xludf.DUMMYFUNCTION("GOOGLETRANSLATE(C221)"),"Today, RDF has been thrown into honor of soldiers who have retired and graduated. N ...")</f>
        <v>Today, RDF has been thrown into honor of soldiers who have retired and graduated. N ...</v>
      </c>
    </row>
    <row r="222" ht="15.75" customHeight="1">
      <c r="A222" s="1">
        <v>1511.0</v>
      </c>
      <c r="B222" s="3" t="s">
        <v>284</v>
      </c>
      <c r="C222" s="3" t="s">
        <v>285</v>
      </c>
      <c r="D222" s="3" t="s">
        <v>25</v>
      </c>
      <c r="E222" s="3" t="str">
        <f>IFERROR(__xludf.DUMMYFUNCTION("GOOGLETRANSLATE(C222)"),"Today, RDF has been thrown into honor of soldiers who have retired and graduated. N ...")</f>
        <v>Today, RDF has been thrown into honor of soldiers who have retired and graduated. N ...</v>
      </c>
    </row>
    <row r="223" ht="15.75" customHeight="1">
      <c r="A223" s="1">
        <v>1514.0</v>
      </c>
      <c r="B223" s="3" t="s">
        <v>284</v>
      </c>
      <c r="C223" s="3" t="s">
        <v>285</v>
      </c>
      <c r="D223" s="3" t="s">
        <v>25</v>
      </c>
      <c r="E223" s="3" t="str">
        <f>IFERROR(__xludf.DUMMYFUNCTION("GOOGLETRANSLATE(C223)"),"Today, RDF has been thrown into honor of soldiers who have retired and graduated. N ...")</f>
        <v>Today, RDF has been thrown into honor of soldiers who have retired and graduated. N ...</v>
      </c>
    </row>
    <row r="224" ht="15.75" customHeight="1">
      <c r="A224" s="1">
        <v>1515.0</v>
      </c>
      <c r="B224" s="3" t="s">
        <v>290</v>
      </c>
      <c r="C224" s="3" t="s">
        <v>291</v>
      </c>
      <c r="D224" s="3" t="s">
        <v>25</v>
      </c>
      <c r="E224" s="3" t="str">
        <f>IFERROR(__xludf.DUMMYFUNCTION("GOOGLETRANSLATE(C224)"),"Today, RDF has been thrown into honor of soldiers who have retired and graduated. He is a ceremony for the Minister of Defense Maj. Gen. Albert Murasira, who represented the President of the Republic and the Supreme Commander of the Armed Forces.")</f>
        <v>Today, RDF has been thrown into honor of soldiers who have retired and graduated. He is a ceremony for the Minister of Defense Maj. Gen. Albert Murasira, who represented the President of the Republic and the Supreme Commander of the Armed Forces.</v>
      </c>
    </row>
    <row r="225" ht="15.75" customHeight="1">
      <c r="A225" s="1">
        <v>1519.0</v>
      </c>
      <c r="B225" s="3" t="s">
        <v>292</v>
      </c>
      <c r="C225" s="3" t="s">
        <v>293</v>
      </c>
      <c r="D225" s="3" t="s">
        <v>6</v>
      </c>
      <c r="E225" s="3" t="str">
        <f>IFERROR(__xludf.DUMMYFUNCTION("GOOGLETRANSLATE(C225)"),"Haven't understood anything so far? The M23 is the name that the UPDF/RDF alliance has chosen.
We should only count on ourselves.
A large role must be played by local leaders because in Kinshasa, we prefer to dance that the soldiers at the front.
 ")</f>
        <v>Haven't understood anything so far? The M23 is the name that the UPDF/RDF alliance has chosen.
We should only count on ourselves.
A large role must be played by local leaders because in Kinshasa, we prefer to dance that the soldiers at the front.
 </v>
      </c>
    </row>
    <row r="226" ht="15.75" customHeight="1">
      <c r="A226" s="1">
        <v>1522.0</v>
      </c>
      <c r="B226" s="3" t="s">
        <v>294</v>
      </c>
      <c r="C226" s="3" t="s">
        <v>295</v>
      </c>
      <c r="D226" s="3" t="s">
        <v>6</v>
      </c>
      <c r="E226" s="3" t="str">
        <f>IFERROR(__xludf.DUMMYFUNCTION("GOOGLETRANSLATE(C226)")," Haven't understood anything so far? M23 is the name that the UPDF/RDF alliance has chosen")</f>
        <v> Haven't understood anything so far? M23 is the name that the UPDF/RDF alliance has chosen</v>
      </c>
    </row>
    <row r="227" ht="15.75" customHeight="1">
      <c r="A227" s="1">
        <v>1530.0</v>
      </c>
      <c r="B227" s="3" t="s">
        <v>296</v>
      </c>
      <c r="C227" s="3" t="s">
        <v>297</v>
      </c>
      <c r="D227" s="3" t="s">
        <v>6</v>
      </c>
      <c r="E227" s="3" t="str">
        <f>IFERROR(__xludf.DUMMYFUNCTION("GOOGLETRANSLATE(C227)"),"... the attention of the indolent international community on macabre assessments and destruction of school buildings and M ...")</f>
        <v>... the attention of the indolent international community on macabre assessments and destruction of school buildings and M ...</v>
      </c>
    </row>
    <row r="228" ht="15.75" customHeight="1">
      <c r="A228" s="1">
        <v>1532.0</v>
      </c>
      <c r="B228" s="3" t="s">
        <v>229</v>
      </c>
      <c r="C228" s="3" t="s">
        <v>230</v>
      </c>
      <c r="D228" s="3" t="s">
        <v>25</v>
      </c>
      <c r="E228" s="3" t="str">
        <f>IFERROR(__xludf.DUMMYFUNCTION("GOOGLETRANSLATE(C228)"),"Unconditional")</f>
        <v>Unconditional</v>
      </c>
    </row>
    <row r="229" ht="15.75" customHeight="1">
      <c r="A229" s="1">
        <v>1568.0</v>
      </c>
      <c r="B229" s="3" t="s">
        <v>298</v>
      </c>
      <c r="C229" s="3" t="s">
        <v>299</v>
      </c>
      <c r="D229" s="3" t="s">
        <v>6</v>
      </c>
      <c r="E229" s="3" t="str">
        <f>IFERROR(__xludf.DUMMYFUNCTION("GOOGLETRANSLATE(C229)"),"... The attention of the indolent international community on macabre assessments and destruction of school and medical buildings whose RDF-M23 coalition is responsible. If we linger on, we will see that it is independent whose articles ⬇️")</f>
        <v>... The attention of the indolent international community on macabre assessments and destruction of school and medical buildings whose RDF-M23 coalition is responsible. If we linger on, we will see that it is independent whose articles ⬇️</v>
      </c>
    </row>
    <row r="230" ht="15.75" customHeight="1">
      <c r="A230" s="1">
        <v>1569.0</v>
      </c>
      <c r="B230" s="3" t="s">
        <v>300</v>
      </c>
      <c r="C230" s="3" t="s">
        <v>301</v>
      </c>
      <c r="D230" s="3" t="s">
        <v>6</v>
      </c>
      <c r="E230" s="3" t="str">
        <f>IFERROR(__xludf.DUMMYFUNCTION("GOOGLETRANSLATE(C230)"),"The results would be negative without the DRFs")</f>
        <v>The results would be negative without the DRFs</v>
      </c>
    </row>
    <row r="231" ht="15.75" customHeight="1">
      <c r="A231" s="1">
        <v>1602.0</v>
      </c>
      <c r="B231" s="3" t="s">
        <v>302</v>
      </c>
      <c r="C231" s="3" t="s">
        <v>303</v>
      </c>
      <c r="D231" s="3" t="s">
        <v>6</v>
      </c>
      <c r="E231" s="3" t="str">
        <f>IFERROR(__xludf.DUMMYFUNCTION("GOOGLETRANSLATE(C231)")," Bongo yenu in fika mwisho. M23 and RDF must answer for their crimes in")</f>
        <v> Bongo yenu in fika mwisho. M23 and RDF must answer for their crimes in</v>
      </c>
    </row>
    <row r="232" ht="15.75" customHeight="1">
      <c r="A232" s="1">
        <v>1612.0</v>
      </c>
      <c r="B232" s="3" t="s">
        <v>304</v>
      </c>
      <c r="C232" s="3" t="s">
        <v>305</v>
      </c>
      <c r="D232" s="3" t="s">
        <v>6</v>
      </c>
      <c r="E232" s="3" t="str">
        <f>IFERROR(__xludf.DUMMYFUNCTION("GOOGLETRANSLATE(C232)"),"German minusma soldiers prevented from leaving Mali")</f>
        <v>German minusma soldiers prevented from leaving Mali</v>
      </c>
    </row>
    <row r="233" ht="15.75" customHeight="1">
      <c r="A233" s="1">
        <v>1613.0</v>
      </c>
      <c r="B233" s="3" t="s">
        <v>306</v>
      </c>
      <c r="C233" s="3" t="s">
        <v>307</v>
      </c>
      <c r="D233" s="3" t="s">
        <v>6</v>
      </c>
      <c r="E233" s="3" t="str">
        <f>IFERROR(__xludf.DUMMYFUNCTION("GOOGLETRANSLATE(C233)"),"Dear Congolese brothers! The best way to fight -inkanyi is constantly and without economic, and if ...")</f>
        <v>Dear Congolese brothers! The best way to fight -inkanyi is constantly and without economic, and if ...</v>
      </c>
    </row>
    <row r="234" ht="15.75" customHeight="1">
      <c r="A234" s="1">
        <v>1615.0</v>
      </c>
      <c r="B234" s="3" t="s">
        <v>308</v>
      </c>
      <c r="C234" s="3" t="s">
        <v>309</v>
      </c>
      <c r="D234" s="3" t="s">
        <v>6</v>
      </c>
      <c r="E234" s="3" t="str">
        <f>IFERROR(__xludf.DUMMYFUNCTION("GOOGLETRANSLATE(C234)"),"War 🇺🇸 🇺🇦 🇷🇺:
Perfect trigger for launching the driver
public debts - and private -
Under the 😊
out of enie
of the 🇪🇺 and the 🇫🇷")</f>
        <v>War 🇺🇸 🇺🇦 🇷🇺:
Perfect trigger for launching the driver
public debts - and private -
Under the 😊
out of enie
of the 🇪🇺 and the 🇫🇷</v>
      </c>
    </row>
    <row r="235" ht="15.75" customHeight="1">
      <c r="A235" s="1">
        <v>1619.0</v>
      </c>
      <c r="B235" s="3" t="s">
        <v>310</v>
      </c>
      <c r="C235" s="3" t="s">
        <v>311</v>
      </c>
      <c r="D235" s="3" t="s">
        <v>6</v>
      </c>
      <c r="E235" s="3" t="str">
        <f>IFERROR(__xludf.DUMMYFUNCTION("GOOGLETRANSLATE(C235)")," has already said that there is the presence of the DRFs in the DRC
Museveni asks us to dialogue with the M23, why not dialogue directly with Rwanda ???")</f>
        <v> has already said that there is the presence of the DRFs in the DRC
Museveni asks us to dialogue with the M23, why not dialogue directly with Rwanda ???</v>
      </c>
    </row>
    <row r="236" ht="15.75" customHeight="1">
      <c r="A236" s="1">
        <v>1622.0</v>
      </c>
      <c r="B236" s="3" t="s">
        <v>312</v>
      </c>
      <c r="C236" s="3" t="s">
        <v>313</v>
      </c>
      <c r="D236" s="3" t="s">
        <v>6</v>
      </c>
      <c r="E236" s="3" t="str">
        <f>IFERROR(__xludf.DUMMYFUNCTION("GOOGLETRANSLATE(C236)"),"Bongo yenu in fika mwisho. M23 and RDF must answer for their crimes in")</f>
        <v>Bongo yenu in fika mwisho. M23 and RDF must answer for their crimes in</v>
      </c>
    </row>
    <row r="237" ht="15.75" customHeight="1">
      <c r="A237" s="1">
        <v>1630.0</v>
      </c>
      <c r="B237" s="3" t="s">
        <v>314</v>
      </c>
      <c r="C237" s="3" t="s">
        <v>315</v>
      </c>
      <c r="D237" s="3" t="s">
        <v>6</v>
      </c>
      <c r="E237" s="3" t="str">
        <f>IFERROR(__xludf.DUMMYFUNCTION("GOOGLETRANSLATE(C237)"),"  I don't think things are doing well because Bunagana is still under the control of the M23/RDF and basically we also know the role of Uganda in this conflict, Bunagana is just at the door of Uganda and they do not do nothing to them.")</f>
        <v>  I don't think things are doing well because Bunagana is still under the control of the M23/RDF and basically we also know the role of Uganda in this conflict, Bunagana is just at the door of Uganda and they do not do nothing to them.</v>
      </c>
    </row>
    <row r="238" ht="15.75" customHeight="1">
      <c r="A238" s="1">
        <v>1633.0</v>
      </c>
      <c r="B238" s="3" t="s">
        <v>316</v>
      </c>
      <c r="C238" s="3" t="s">
        <v>317</v>
      </c>
      <c r="D238" s="3" t="s">
        <v>6</v>
      </c>
      <c r="E238" s="3" t="str">
        <f>IFERROR(__xludf.DUMMYFUNCTION("GOOGLETRANSLATE(C238)"),"... the dissertations in 🇫🇷")</f>
        <v>... the dissertations in 🇫🇷</v>
      </c>
    </row>
    <row r="239" ht="15.75" customHeight="1">
      <c r="A239" s="1">
        <v>1645.0</v>
      </c>
      <c r="B239" s="3" t="s">
        <v>318</v>
      </c>
      <c r="C239" s="3" t="s">
        <v>319</v>
      </c>
      <c r="D239" s="3" t="s">
        <v>6</v>
      </c>
      <c r="E239" s="3" t="str">
        <f>IFERROR(__xludf.DUMMYFUNCTION("GOOGLETRANSLATE(C239)"),"How is an international force of the United Nations?")</f>
        <v>How is an international force of the United Nations?</v>
      </c>
    </row>
    <row r="240" ht="15.75" customHeight="1">
      <c r="A240" s="1">
        <v>1646.0</v>
      </c>
      <c r="B240" s="3" t="s">
        <v>320</v>
      </c>
      <c r="C240" s="3" t="s">
        <v>321</v>
      </c>
      <c r="D240" s="3" t="s">
        <v>6</v>
      </c>
      <c r="E240" s="3" t="str">
        <f>IFERROR(__xludf.DUMMYFUNCTION("GOOGLETRANSLATE(C240)"),"Little Robert informs the word '' Tutsis '': ethnicity of Rwanda and Burundi.
We are in the genocide of the Congolese on their soil by Rwandans of RDF.
Let us be quiet with your lies. The DRC already has 450 ethnic groups that live in peace.")</f>
        <v>Little Robert informs the word '' Tutsis '': ethnicity of Rwanda and Burundi.
We are in the genocide of the Congolese on their soil by Rwandans of RDF.
Let us be quiet with your lies. The DRC already has 450 ethnic groups that live in peace.</v>
      </c>
    </row>
    <row r="241" ht="15.75" customHeight="1">
      <c r="A241" s="1">
        <v>1654.0</v>
      </c>
      <c r="B241" s="3" t="s">
        <v>322</v>
      </c>
      <c r="C241" s="3" t="s">
        <v>323</v>
      </c>
      <c r="D241" s="3" t="s">
        <v>6</v>
      </c>
      <c r="E241" s="3" t="str">
        <f>IFERROR(__xludf.DUMMYFUNCTION("GOOGLETRANSLATE(C241)"),"... a US epidemiologist
understood that in 🇫🇷:
""extreme""
that means innovlangue of regime
""Anti-Establishment""
""Antiregime""
.")</f>
        <v>... a US epidemiologist
understood that in 🇫🇷:
"extreme"
that means innovlangue of regime
"Anti-Establishment"
"Antiregime"
.</v>
      </c>
    </row>
    <row r="242" ht="15.75" customHeight="1">
      <c r="A242" s="1">
        <v>1655.0</v>
      </c>
      <c r="B242" s="3" t="s">
        <v>318</v>
      </c>
      <c r="C242" s="3" t="s">
        <v>319</v>
      </c>
      <c r="D242" s="3" t="s">
        <v>6</v>
      </c>
      <c r="E242" s="3" t="str">
        <f>IFERROR(__xludf.DUMMYFUNCTION("GOOGLETRANSLATE(C242)"),"How is an international force of the United Nations?")</f>
        <v>How is an international force of the United Nations?</v>
      </c>
    </row>
    <row r="243" ht="15.75" customHeight="1">
      <c r="A243" s="1">
        <v>1660.0</v>
      </c>
      <c r="B243" s="3" t="s">
        <v>324</v>
      </c>
      <c r="C243" s="3" t="s">
        <v>325</v>
      </c>
      <c r="D243" s="3" t="s">
        <v>6</v>
      </c>
      <c r="E243" s="3" t="str">
        <f>IFERROR(__xludf.DUMMYFUNCTION("GOOGLETRANSLATE(C243)"),"   The question is: who do they offer? For 20 years: they had the Mi ...")</f>
        <v>   The question is: who do they offer? For 20 years: they had the Mi ...</v>
      </c>
    </row>
    <row r="244" ht="15.75" customHeight="1">
      <c r="A244" s="1">
        <v>1661.0</v>
      </c>
      <c r="B244" s="3" t="s">
        <v>326</v>
      </c>
      <c r="C244" s="3" t="s">
        <v>327</v>
      </c>
      <c r="D244" s="3" t="s">
        <v>6</v>
      </c>
      <c r="E244" s="3" t="str">
        <f>IFERROR(__xludf.DUMMYFUNCTION("GOOGLETRANSLATE(C244)"),"  The question is: who do they offer? For 20 years: they had the soldiers JKK and RDF-M23; nothing. They had teachers (no way to quote them); nothing. They had scholars everywhere in the territorial, at the level, in the year; nothing.
5 CH + dream of mod"&amp;"ernity; Almost nothing.")</f>
        <v>  The question is: who do they offer? For 20 years: they had the soldiers JKK and RDF-M23; nothing. They had teachers (no way to quote them); nothing. They had scholars everywhere in the territorial, at the level, in the year; nothing.
5 CH + dream of modernity; Almost nothing.</v>
      </c>
    </row>
    <row r="245" ht="15.75" customHeight="1">
      <c r="A245" s="1">
        <v>1670.0</v>
      </c>
      <c r="B245" s="3" t="s">
        <v>328</v>
      </c>
      <c r="C245" s="3" t="s">
        <v>329</v>
      </c>
      <c r="D245" s="3" t="s">
        <v>6</v>
      </c>
      <c r="E245" s="3" t="str">
        <f>IFERROR(__xludf.DUMMYFUNCTION("GOOGLETRANSLATE(C245)"),"Blabber, Rwanda sends its troops to the Congo 🇨🇩 before their eyes and they tell us about sophisticated weapons and that they cannot face the DRF/M23 they leave. You have to give them no more than 6 months to leave the Congo 🇨🇩.")</f>
        <v>Blabber, Rwanda sends its troops to the Congo 🇨🇩 before their eyes and they tell us about sophisticated weapons and that they cannot face the DRF/M23 they leave. You have to give them no more than 6 months to leave the Congo 🇨🇩.</v>
      </c>
    </row>
    <row r="246" ht="15.75" customHeight="1">
      <c r="A246" s="1">
        <v>1674.0</v>
      </c>
      <c r="B246" s="3" t="s">
        <v>330</v>
      </c>
      <c r="C246" s="3" t="s">
        <v>319</v>
      </c>
      <c r="D246" s="3" t="s">
        <v>6</v>
      </c>
      <c r="E246" s="3" t="str">
        <f>IFERROR(__xludf.DUMMYFUNCTION("GOOGLETRANSLATE(C246)"),"How is an international force of the United Nations?")</f>
        <v>How is an international force of the United Nations?</v>
      </c>
    </row>
    <row r="247" ht="15.75" customHeight="1">
      <c r="A247" s="1">
        <v>1678.0</v>
      </c>
      <c r="B247" s="3" t="s">
        <v>233</v>
      </c>
      <c r="C247" s="3" t="s">
        <v>234</v>
      </c>
      <c r="D247" s="3" t="s">
        <v>6</v>
      </c>
      <c r="E247" s="3" t="str">
        <f>IFERROR(__xludf.DUMMYFUNCTION("GOOGLETRANSLATE(C247)"),"Here is the UPDF and RDF couple (Museveni and Kagame) who destabilize the east of the DRC (and Bunagana) with the complicity of the…")</f>
        <v>Here is the UPDF and RDF couple (Museveni and Kagame) who destabilize the east of the DRC (and Bunagana) with the complicity of the…</v>
      </c>
    </row>
    <row r="248" ht="15.75" customHeight="1">
      <c r="A248" s="1">
        <v>1679.0</v>
      </c>
      <c r="B248" s="3" t="s">
        <v>331</v>
      </c>
      <c r="C248" s="3" t="s">
        <v>332</v>
      </c>
      <c r="D248" s="3" t="s">
        <v>6</v>
      </c>
      <c r="E248" s="3" t="str">
        <f>IFERROR(__xludf.DUMMYFUNCTION("GOOGLETRANSLATE(C248)")," More than 12millions of women's children Koongolese men were 'massacre's viole's brule's pille's and children assassin's by the RDF RDF on Koongolais soil ..... Cfr mapping report a job informed?")</f>
        <v> More than 12millions of women's children Koongolese men were 'massacre's viole's brule's pille's and children assassin's by the RDF RDF on Koongolais soil ..... Cfr mapping report a job informed?</v>
      </c>
    </row>
    <row r="249" ht="15.75" customHeight="1">
      <c r="A249" s="1">
        <v>1688.0</v>
      </c>
      <c r="B249" s="3" t="s">
        <v>333</v>
      </c>
      <c r="C249" s="3" t="s">
        <v>334</v>
      </c>
      <c r="D249" s="3" t="s">
        <v>25</v>
      </c>
      <c r="E249" s="3" t="str">
        <f>IFERROR(__xludf.DUMMYFUNCTION("GOOGLETRANSLATE(C249)"),"Even though it is not scorched and top and top to the bottom so the top n is only the kahatan from Allah Almighty God Almighty and Strong")</f>
        <v>Even though it is not scorched and top and top to the bottom so the top n is only the kahatan from Allah Almighty God Almighty and Strong</v>
      </c>
    </row>
    <row r="250" ht="15.75" customHeight="1">
      <c r="A250" s="1">
        <v>1696.0</v>
      </c>
      <c r="B250" s="3" t="s">
        <v>335</v>
      </c>
      <c r="C250" s="3" t="s">
        <v>336</v>
      </c>
      <c r="D250" s="3" t="s">
        <v>6</v>
      </c>
      <c r="E250" s="3" t="str">
        <f>IFERROR(__xludf.DUMMYFUNCTION("GOOGLETRANSLATE(C250)"),"  We have never counted on your support, corrupt media at the service of organized crime and ...")</f>
        <v>  We have never counted on your support, corrupt media at the service of organized crime and ...</v>
      </c>
    </row>
    <row r="251" ht="15.75" customHeight="1">
      <c r="A251" s="1">
        <v>1705.0</v>
      </c>
      <c r="B251" s="3" t="s">
        <v>337</v>
      </c>
      <c r="C251" s="3" t="s">
        <v>338</v>
      </c>
      <c r="D251" s="3" t="s">
        <v>6</v>
      </c>
      <c r="E251" s="3" t="str">
        <f>IFERROR(__xludf.DUMMYFUNCTION("GOOGLETRANSLATE(C251)"),"The M23/RDF Why not the orders too?")</f>
        <v>The M23/RDF Why not the orders too?</v>
      </c>
    </row>
    <row r="252" ht="15.75" customHeight="1">
      <c r="A252" s="1">
        <v>1706.0</v>
      </c>
      <c r="B252" s="3" t="s">
        <v>335</v>
      </c>
      <c r="C252" s="3" t="s">
        <v>336</v>
      </c>
      <c r="D252" s="3" t="s">
        <v>6</v>
      </c>
      <c r="E252" s="3" t="str">
        <f>IFERROR(__xludf.DUMMYFUNCTION("GOOGLETRANSLATE(C252)"),"  We have never counted on your support, corrupt media at the service of organized crime and ...")</f>
        <v>  We have never counted on your support, corrupt media at the service of organized crime and ...</v>
      </c>
    </row>
    <row r="253" ht="15.75" customHeight="1">
      <c r="A253" s="1">
        <v>1708.0</v>
      </c>
      <c r="B253" s="3" t="s">
        <v>339</v>
      </c>
      <c r="C253" s="3" t="s">
        <v>340</v>
      </c>
      <c r="D253" s="3" t="s">
        <v>6</v>
      </c>
      <c r="E253" s="3" t="str">
        <f>IFERROR(__xludf.DUMMYFUNCTION("GOOGLETRANSLATE(C253)")," Can Theo explain why, in the country of 450 ethnicities, only the imminent Tutsis would be victims of an alleged racial hatred?
Can Theo give evidence of cannibalism?
Did Theo told the horrors committed by the DRF in the Congo?
Is theo 1 poor propagandis"&amp;"t?")</f>
        <v> Can Theo explain why, in the country of 450 ethnicities, only the imminent Tutsis would be victims of an alleged racial hatred?
Can Theo give evidence of cannibalism?
Did Theo told the horrors committed by the DRF in the Congo?
Is theo 1 poor propagandist?</v>
      </c>
    </row>
    <row r="254" ht="15.75" customHeight="1">
      <c r="A254" s="1">
        <v>1711.0</v>
      </c>
      <c r="B254" s="3" t="s">
        <v>341</v>
      </c>
      <c r="C254" s="3" t="s">
        <v>342</v>
      </c>
      <c r="D254" s="3" t="s">
        <v>6</v>
      </c>
      <c r="E254" s="3" t="str">
        <f>IFERROR(__xludf.DUMMYFUNCTION("GOOGLETRANSLATE(C254)"),"Here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55" ht="15.75" customHeight="1">
      <c r="A255" s="1">
        <v>1712.0</v>
      </c>
      <c r="B255" s="3" t="s">
        <v>343</v>
      </c>
      <c r="C255" s="3" t="s">
        <v>344</v>
      </c>
      <c r="D255" s="3" t="s">
        <v>6</v>
      </c>
      <c r="E255" s="3" t="str">
        <f>IFERROR(__xludf.DUMMYFUNCTION("GOOGLETRANSLATE(C255)"),"  Here is the UPDF and RDF couple (Museveni and Kagame) who destabilize the east of the DRC (and Bunagan…")</f>
        <v>  Here is the UPDF and RDF couple (Museveni and Kagame) who destabilize the east of the DRC (and Bunagan…</v>
      </c>
    </row>
    <row r="256" ht="15.75" customHeight="1">
      <c r="A256" s="1">
        <v>1714.0</v>
      </c>
      <c r="B256" s="3" t="s">
        <v>345</v>
      </c>
      <c r="C256" s="3" t="s">
        <v>342</v>
      </c>
      <c r="D256" s="3" t="s">
        <v>6</v>
      </c>
      <c r="E256" s="3" t="str">
        <f>IFERROR(__xludf.DUMMYFUNCTION("GOOGLETRANSLATE(C256)"),"Here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57" ht="15.75" customHeight="1">
      <c r="A257" s="1">
        <v>1716.0</v>
      </c>
      <c r="B257" s="3" t="s">
        <v>346</v>
      </c>
      <c r="C257" s="3" t="s">
        <v>347</v>
      </c>
      <c r="D257" s="3" t="s">
        <v>6</v>
      </c>
      <c r="E257" s="3" t="str">
        <f>IFERROR(__xludf.DUMMYFUNCTION("GOOGLETRANSLATE(C257)"),"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58" ht="15.75" customHeight="1">
      <c r="A258" s="1">
        <v>1718.0</v>
      </c>
      <c r="B258" s="3" t="s">
        <v>348</v>
      </c>
      <c r="C258" s="3" t="s">
        <v>347</v>
      </c>
      <c r="D258" s="3" t="s">
        <v>6</v>
      </c>
      <c r="E258" s="3" t="str">
        <f>IFERROR(__xludf.DUMMYFUNCTION("GOOGLETRANSLATE(C258)"),"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59" ht="15.75" customHeight="1">
      <c r="A259" s="1">
        <v>1719.0</v>
      </c>
      <c r="B259" s="3" t="s">
        <v>349</v>
      </c>
      <c r="C259" s="3" t="s">
        <v>347</v>
      </c>
      <c r="D259" s="3" t="s">
        <v>6</v>
      </c>
      <c r="E259" s="3" t="str">
        <f>IFERROR(__xludf.DUMMYFUNCTION("GOOGLETRANSLATE(C259)"),"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0" ht="15.75" customHeight="1">
      <c r="A260" s="1">
        <v>1720.0</v>
      </c>
      <c r="B260" s="3" t="s">
        <v>350</v>
      </c>
      <c r="C260" s="3" t="s">
        <v>347</v>
      </c>
      <c r="D260" s="3" t="s">
        <v>6</v>
      </c>
      <c r="E260" s="3" t="str">
        <f>IFERROR(__xludf.DUMMYFUNCTION("GOOGLETRANSLATE(C260)"),"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1" ht="15.75" customHeight="1">
      <c r="A261" s="1">
        <v>1721.0</v>
      </c>
      <c r="B261" s="3" t="s">
        <v>351</v>
      </c>
      <c r="C261" s="3" t="s">
        <v>342</v>
      </c>
      <c r="D261" s="3" t="s">
        <v>6</v>
      </c>
      <c r="E261" s="3" t="str">
        <f>IFERROR(__xludf.DUMMYFUNCTION("GOOGLETRANSLATE(C261)"),"Here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62" ht="15.75" customHeight="1">
      <c r="A262" s="1">
        <v>1722.0</v>
      </c>
      <c r="B262" s="3" t="s">
        <v>352</v>
      </c>
      <c r="C262" s="3" t="s">
        <v>353</v>
      </c>
      <c r="D262" s="3" t="s">
        <v>6</v>
      </c>
      <c r="E262" s="3" t="str">
        <f>IFERROR(__xludf.DUMMYFUNCTION("GOOGLETRANSLATE(C262)"),"It’s now clear that Kagame sent his soldiers to the DRC. We understand why he negotiated the ceasefire in the name of ...")</f>
        <v>It’s now clear that Kagame sent his soldiers to the DRC. We understand why he negotiated the ceasefire in the name of ...</v>
      </c>
    </row>
    <row r="263" ht="15.75" customHeight="1">
      <c r="A263" s="1">
        <v>1724.0</v>
      </c>
      <c r="B263" s="3" t="s">
        <v>354</v>
      </c>
      <c r="C263" s="3" t="s">
        <v>342</v>
      </c>
      <c r="D263" s="3" t="s">
        <v>6</v>
      </c>
      <c r="E263" s="3" t="str">
        <f>IFERROR(__xludf.DUMMYFUNCTION("GOOGLETRANSLATE(C263)"),"Here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64" ht="15.75" customHeight="1">
      <c r="A264" s="1">
        <v>1726.0</v>
      </c>
      <c r="B264" s="3" t="s">
        <v>355</v>
      </c>
      <c r="C264" s="3" t="s">
        <v>356</v>
      </c>
      <c r="D264" s="3" t="s">
        <v>6</v>
      </c>
      <c r="E264" s="3" t="str">
        <f>IFERROR(__xludf.DUMMYFUNCTION("GOOGLETRANSLATE(C264)"),"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5" ht="15.75" customHeight="1">
      <c r="A265" s="1">
        <v>1727.0</v>
      </c>
      <c r="B265" s="3" t="s">
        <v>357</v>
      </c>
      <c r="C265" s="3" t="s">
        <v>358</v>
      </c>
      <c r="D265" s="3" t="s">
        <v>6</v>
      </c>
      <c r="E265" s="3" t="str">
        <f>IFERROR(__xludf.DUMMYFUNCTION("GOOGLETRANSLATE(C265)"),"   Here is the UPDF and RDF couple (Museveni and Kagame) who destabilize the east of the DRC (…")</f>
        <v>   Here is the UPDF and RDF couple (Museveni and Kagame) who destabilize the east of the DRC (…</v>
      </c>
    </row>
    <row r="266" ht="15.75" customHeight="1">
      <c r="A266" s="1">
        <v>1728.0</v>
      </c>
      <c r="B266" s="3" t="s">
        <v>359</v>
      </c>
      <c r="C266" s="3" t="s">
        <v>356</v>
      </c>
      <c r="D266" s="3" t="s">
        <v>6</v>
      </c>
      <c r="E266" s="3" t="str">
        <f>IFERROR(__xludf.DUMMYFUNCTION("GOOGLETRANSLATE(C266)"),"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7" ht="15.75" customHeight="1">
      <c r="A267" s="1">
        <v>1729.0</v>
      </c>
      <c r="B267" s="3" t="s">
        <v>360</v>
      </c>
      <c r="C267" s="3" t="s">
        <v>356</v>
      </c>
      <c r="D267" s="3" t="s">
        <v>6</v>
      </c>
      <c r="E267" s="3" t="str">
        <f>IFERROR(__xludf.DUMMYFUNCTION("GOOGLETRANSLATE(C267)"),"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8" ht="15.75" customHeight="1">
      <c r="A268" s="1">
        <v>1732.0</v>
      </c>
      <c r="B268" s="3" t="s">
        <v>361</v>
      </c>
      <c r="C268" s="3" t="s">
        <v>347</v>
      </c>
      <c r="D268" s="3" t="s">
        <v>6</v>
      </c>
      <c r="E268" s="3" t="str">
        <f>IFERROR(__xludf.DUMMYFUNCTION("GOOGLETRANSLATE(C268)"),"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69" ht="15.75" customHeight="1">
      <c r="A269" s="1">
        <v>1737.0</v>
      </c>
      <c r="B269" s="3" t="s">
        <v>362</v>
      </c>
      <c r="C269" s="3" t="s">
        <v>347</v>
      </c>
      <c r="D269" s="3" t="s">
        <v>6</v>
      </c>
      <c r="E269" s="3" t="str">
        <f>IFERROR(__xludf.DUMMYFUNCTION("GOOGLETRANSLATE(C269)")," Here is the UPDF and RDF couple (Museveni and Kagame) who destabilize the east of the DRC (and Bunagana) with the complicity of Monusco and the whole international community with the spying of the Banyamulenge. their country DRC.")</f>
        <v> Here is the UPDF and RDF couple (Museveni and Kagame) who destabilize the east of the DRC (and Bunagana) with the complicity of Monusco and the whole international community with the spying of the Banyamulenge. their country DRC.</v>
      </c>
    </row>
    <row r="270" ht="15.75" customHeight="1">
      <c r="A270" s="1">
        <v>1738.0</v>
      </c>
      <c r="B270" s="3" t="s">
        <v>363</v>
      </c>
      <c r="C270" s="3" t="s">
        <v>364</v>
      </c>
      <c r="D270" s="3" t="s">
        <v>6</v>
      </c>
      <c r="E270" s="3" t="str">
        <f>IFERROR(__xludf.DUMMYFUNCTION("GOOGLETRANSLATE(C270)"),"We have never counted on your support, corrupt media at the service of organized crime and its propaganda.
The regime is involved in a genocide targeting the Congolese, more than 10 million people, he still sent DRF terrorists M23 to kill")</f>
        <v>We have never counted on your support, corrupt media at the service of organized crime and its propaganda.
The regime is involved in a genocide targeting the Congolese, more than 10 million people, he still sent DRF terrorists M23 to kill</v>
      </c>
    </row>
    <row r="271" ht="15.75" customHeight="1">
      <c r="A271" s="1">
        <v>1739.0</v>
      </c>
      <c r="B271" s="3" t="s">
        <v>365</v>
      </c>
      <c r="C271" s="3" t="s">
        <v>366</v>
      </c>
      <c r="D271" s="3" t="s">
        <v>6</v>
      </c>
      <c r="E271" s="3" t="str">
        <f>IFERROR(__xludf.DUMMYFUNCTION("GOOGLETRANSLATE(C271)")," We have never counted on your support, corrupt media at the service of organized crime and its propaganda.
The regime is involved in a genocide targeting the Congolese, more than 10 million people, he still sent DRF terrorists M23 to kill")</f>
        <v> We have never counted on your support, corrupt media at the service of organized crime and its propaganda.
The regime is involved in a genocide targeting the Congolese, more than 10 million people, he still sent DRF terrorists M23 to kill</v>
      </c>
    </row>
    <row r="272" ht="15.75" customHeight="1">
      <c r="A272" s="1">
        <v>1741.0</v>
      </c>
      <c r="B272" s="3" t="s">
        <v>367</v>
      </c>
      <c r="C272" s="3" t="s">
        <v>342</v>
      </c>
      <c r="D272" s="3" t="s">
        <v>6</v>
      </c>
      <c r="E272" s="3" t="str">
        <f>IFERROR(__xludf.DUMMYFUNCTION("GOOGLETRANSLATE(C272)"),"Here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73" ht="15.75" customHeight="1">
      <c r="A273" s="1">
        <v>1742.0</v>
      </c>
      <c r="B273" s="3" t="s">
        <v>368</v>
      </c>
      <c r="C273" s="3" t="s">
        <v>342</v>
      </c>
      <c r="D273" s="3" t="s">
        <v>6</v>
      </c>
      <c r="E273" s="3" t="str">
        <f>IFERROR(__xludf.DUMMYFUNCTION("GOOGLETRANSLATE(C273)"),"Here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74" ht="15.75" customHeight="1">
      <c r="A274" s="1">
        <v>1745.0</v>
      </c>
      <c r="B274" s="3" t="s">
        <v>369</v>
      </c>
      <c r="C274" s="3" t="s">
        <v>370</v>
      </c>
      <c r="D274" s="3" t="s">
        <v>6</v>
      </c>
      <c r="E274" s="3" t="str">
        <f>IFERROR(__xludf.DUMMYFUNCTION("GOOGLETRANSLATE(C274)"),"Here is the UPDF and RDF couple (Museveni and Kagame) which destabilizes the DRC (and Bunagana) with the complicity of Monusco…")</f>
        <v>Here is the UPDF and RDF couple (Museveni and Kagame) which destabilizes the DRC (and Bunagana) with the complicity of Monusco…</v>
      </c>
    </row>
    <row r="275" ht="15.75" customHeight="1">
      <c r="A275" s="1">
        <v>1746.0</v>
      </c>
      <c r="B275" s="3" t="s">
        <v>371</v>
      </c>
      <c r="C275" s="3" t="s">
        <v>372</v>
      </c>
      <c r="D275" s="3" t="s">
        <v>6</v>
      </c>
      <c r="E275" s="3" t="str">
        <f>IFERROR(__xludf.DUMMYFUNCTION("GOOGLETRANSLATE(C275)"),"Here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76" ht="15.75" customHeight="1">
      <c r="A276" s="1">
        <v>1747.0</v>
      </c>
      <c r="B276" s="3" t="s">
        <v>373</v>
      </c>
      <c r="C276" s="3" t="s">
        <v>374</v>
      </c>
      <c r="D276" s="3" t="s">
        <v>6</v>
      </c>
      <c r="E276" s="3" t="str">
        <f>IFERROR(__xludf.DUMMYFUNCTION("GOOGLETRANSLATE(C276)"),"Here is the UPDF and RDF couple (Museveni and Kagame) who destabilize the DRC (and Bunagana) with the complicity of Monusco and the whole international community with the spying of the Banyamulenge. The Congolese must remain on maximum alert to protect th"&amp;"eir country DRC")</f>
        <v>Here is the UPDF and RDF couple (Museveni and Kagame) who destabilize the DRC (and Bunagana) with the complicity of Monusco and the whole international community with the spying of the Banyamulenge. The Congolese must remain on maximum alert to protect their country DRC</v>
      </c>
    </row>
    <row r="277" ht="15.75" customHeight="1">
      <c r="A277" s="1">
        <v>1749.0</v>
      </c>
      <c r="B277" s="3" t="s">
        <v>375</v>
      </c>
      <c r="C277" s="3" t="s">
        <v>376</v>
      </c>
      <c r="D277" s="3" t="s">
        <v>6</v>
      </c>
      <c r="E277" s="3" t="str">
        <f>IFERROR(__xludf.DUMMYFUNCTION("GOOGLETRANSLATE(C277)"),"Here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78" ht="15.75" customHeight="1">
      <c r="A278" s="1">
        <v>1752.0</v>
      </c>
      <c r="B278" s="3" t="s">
        <v>377</v>
      </c>
      <c r="C278" s="3" t="s">
        <v>378</v>
      </c>
      <c r="D278" s="3" t="s">
        <v>6</v>
      </c>
      <c r="E278" s="3" t="str">
        <f>IFERROR(__xludf.DUMMYFUNCTION("GOOGLETRANSLATE(C278)"),"The UPDF and RDF couple (Museveni and Kagame) seize the east of the DRC (Bunagana) with the complicity of Monusco and T…")</f>
        <v>The UPDF and RDF couple (Museveni and Kagame) seize the east of the DRC (Bunagana) with the complicity of Monusco and T…</v>
      </c>
    </row>
    <row r="279" ht="15.75" customHeight="1">
      <c r="A279" s="1">
        <v>1754.0</v>
      </c>
      <c r="B279" s="3" t="s">
        <v>379</v>
      </c>
      <c r="C279" s="3" t="s">
        <v>376</v>
      </c>
      <c r="D279" s="3" t="s">
        <v>6</v>
      </c>
      <c r="E279" s="3" t="str">
        <f>IFERROR(__xludf.DUMMYFUNCTION("GOOGLETRANSLATE(C279)"),"Here is the UPDF and RDF couple (Museveni and Kagame) who destabilize the east of the DRC (and Bunagana) with the complicity of Monusco and the whole international community with the spying of the Banyamulenge. their country DRC")</f>
        <v>Here is the UPDF and RDF couple (Museveni and Kagame) who destabilize the east of the DRC (and Bunagana) with the complicity of Monusco and the whole international community with the spying of the Banyamulenge. their country DRC</v>
      </c>
    </row>
    <row r="280" ht="15.75" customHeight="1">
      <c r="A280" s="1">
        <v>1755.0</v>
      </c>
      <c r="B280" s="3" t="s">
        <v>233</v>
      </c>
      <c r="C280" s="3" t="s">
        <v>234</v>
      </c>
      <c r="D280" s="3" t="s">
        <v>6</v>
      </c>
      <c r="E280" s="3" t="str">
        <f>IFERROR(__xludf.DUMMYFUNCTION("GOOGLETRANSLATE(C280)"),"Here is the UPDF and RDF couple (Museveni and Kagame) who destabilize the east of the DRC (and Bunagana) with the complicity of the…")</f>
        <v>Here is the UPDF and RDF couple (Museveni and Kagame) who destabilize the east of the DRC (and Bunagana) with the complicity of the…</v>
      </c>
    </row>
    <row r="281" ht="15.75" customHeight="1">
      <c r="A281" s="1">
        <v>1757.0</v>
      </c>
      <c r="B281" s="3" t="s">
        <v>380</v>
      </c>
      <c r="C281" s="3" t="s">
        <v>381</v>
      </c>
      <c r="D281" s="3" t="s">
        <v>6</v>
      </c>
      <c r="E281" s="3" t="str">
        <f>IFERROR(__xludf.DUMMYFUNCTION("GOOGLETRANSLATE(C281)"),"Here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282" ht="15.75" customHeight="1">
      <c r="A282" s="1">
        <v>1758.0</v>
      </c>
      <c r="B282" s="3" t="s">
        <v>382</v>
      </c>
      <c r="C282" s="3" t="s">
        <v>381</v>
      </c>
      <c r="D282" s="3" t="s">
        <v>6</v>
      </c>
      <c r="E282" s="3" t="str">
        <f>IFERROR(__xludf.DUMMYFUNCTION("GOOGLETRANSLATE(C282)"),"Here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283" ht="15.75" customHeight="1">
      <c r="A283" s="1">
        <v>1761.0</v>
      </c>
      <c r="B283" s="3" t="s">
        <v>383</v>
      </c>
      <c r="C283" s="3" t="s">
        <v>381</v>
      </c>
      <c r="D283" s="3" t="s">
        <v>6</v>
      </c>
      <c r="E283" s="3" t="str">
        <f>IFERROR(__xludf.DUMMYFUNCTION("GOOGLETRANSLATE(C283)"),"Here is the UPDF and RDF couple (Museveni and Kagame) who destabilize the east of the DRC (and Bunagana) with the complicity of Monusco and the whole international community. Congolese must remain on maximum alert to protect their country DRC.")</f>
        <v>Here is the UPDF and RDF couple (Museveni and Kagame) who destabilize the east of the DRC (and Bunagana) with the complicity of Monusco and the whole international community. Congolese must remain on maximum alert to protect their country DRC.</v>
      </c>
    </row>
    <row r="284" ht="15.75" customHeight="1">
      <c r="A284" s="1">
        <v>1762.0</v>
      </c>
      <c r="B284" s="3" t="s">
        <v>384</v>
      </c>
      <c r="C284" s="3" t="s">
        <v>385</v>
      </c>
      <c r="D284" s="3" t="s">
        <v>6</v>
      </c>
      <c r="E284" s="3" t="str">
        <f>IFERROR(__xludf.DUMMYFUNCTION("GOOGLETRANSLATE(C284)")," Here is the UPDF and RDF couple (Museveni and Kagame) who destabilize the east of the DRC (and Bunagana) with the complicity of Monusco and the whole international community. Congolese must remain on maximum alert to protect their DRC country")</f>
        <v> Here is the UPDF and RDF couple (Museveni and Kagame) who destabilize the east of the DRC (and Bunagana) with the complicity of Monusco and the whole international community. Congolese must remain on maximum alert to protect their DRC country</v>
      </c>
    </row>
    <row r="285" ht="15.75" customHeight="1">
      <c r="A285" s="1">
        <v>1763.0</v>
      </c>
      <c r="B285" s="3" t="s">
        <v>386</v>
      </c>
      <c r="C285" s="3" t="s">
        <v>387</v>
      </c>
      <c r="D285" s="3" t="s">
        <v>6</v>
      </c>
      <c r="E285" s="3" t="str">
        <f>IFERROR(__xludf.DUMMYFUNCTION("GOOGLETRANSLATE(C285)"),"The UPDF and RDF couple (Museveni and Kagame) seize the east of the DRC (Bunagana) with the complicity of Monusco and the entire international community. Congolese must remain on maximum alert to protect their DRC country")</f>
        <v>The UPDF and RDF couple (Museveni and Kagame) seize the east of the DRC (Bunagana) with the complicity of Monusco and the entire international community. Congolese must remain on maximum alert to protect their DRC country</v>
      </c>
    </row>
    <row r="286" ht="15.75" customHeight="1">
      <c r="A286" s="1">
        <v>1768.0</v>
      </c>
      <c r="B286" s="3" t="s">
        <v>352</v>
      </c>
      <c r="C286" s="3" t="s">
        <v>353</v>
      </c>
      <c r="D286" s="3" t="s">
        <v>6</v>
      </c>
      <c r="E286" s="3" t="str">
        <f>IFERROR(__xludf.DUMMYFUNCTION("GOOGLETRANSLATE(C286)"),"It’s now clear that Kagame sent his soldiers to the DRC. We understand why he negotiated the ceasefire in the name of ...")</f>
        <v>It’s now clear that Kagame sent his soldiers to the DRC. We understand why he negotiated the ceasefire in the name of ...</v>
      </c>
    </row>
    <row r="287" ht="15.75" customHeight="1">
      <c r="A287" s="1">
        <v>1786.0</v>
      </c>
      <c r="B287" s="3" t="s">
        <v>388</v>
      </c>
      <c r="C287" s="3" t="s">
        <v>389</v>
      </c>
      <c r="D287" s="3" t="s">
        <v>6</v>
      </c>
      <c r="E287" s="3" t="str">
        <f>IFERROR(__xludf.DUMMYFUNCTION("GOOGLETRANSLATE(C287)"),"🆕The title ""Responsible for training systems"" is re -registed at the RNCP by decision of the Director General of France ...")</f>
        <v>🆕The title "Responsible for training systems" is re -registed at the RNCP by decision of the Director General of France ...</v>
      </c>
    </row>
    <row r="288" ht="15.75" customHeight="1">
      <c r="A288" s="1">
        <v>1804.0</v>
      </c>
      <c r="B288" s="3" t="s">
        <v>390</v>
      </c>
      <c r="C288" s="3" t="s">
        <v>391</v>
      </c>
      <c r="D288" s="3" t="s">
        <v>6</v>
      </c>
      <c r="E288" s="3" t="str">
        <f>IFERROR(__xludf.DUMMYFUNCTION("GOOGLETRANSLATE(C288)"),"  The world knows and does not care
Congolese people behind take charge
That FARDC é ...")</f>
        <v>  The world knows and does not care
Congolese people behind take charge
That FARDC é ...</v>
      </c>
    </row>
    <row r="289" ht="15.75" customHeight="1">
      <c r="A289" s="1">
        <v>1817.0</v>
      </c>
      <c r="B289" s="3" t="s">
        <v>392</v>
      </c>
      <c r="C289" s="3" t="s">
        <v>392</v>
      </c>
      <c r="D289" s="3" t="s">
        <v>6</v>
      </c>
      <c r="E289" s="3" t="str">
        <f>IFERROR(__xludf.DUMMYFUNCTION("GOOGLETRANSLATE(C289)"),"We don't care who deceives more than who, you won us with that")</f>
        <v>We don't care who deceives more than who, you won us with that</v>
      </c>
    </row>
    <row r="290" ht="15.75" customHeight="1">
      <c r="A290" s="1">
        <v>1833.0</v>
      </c>
      <c r="B290" s="3" t="s">
        <v>393</v>
      </c>
      <c r="C290" s="3" t="s">
        <v>394</v>
      </c>
      <c r="D290" s="3" t="s">
        <v>6</v>
      </c>
      <c r="E290" s="3" t="str">
        <f>IFERROR(__xludf.DUMMYFUNCTION("GOOGLETRANSLATE(C290)"),"  yes
Because the diet of the 🇫🇷 completely opened our borders.
And the continent of Africa with the n is not self -sufficient in food 🤯😱
(large like US + West Europe + China + India + Central Latam ... 🤯)")</f>
        <v>  yes
Because the diet of the 🇫🇷 completely opened our borders.
And the continent of Africa with the n is not self -sufficient in food 🤯😱
(large like US + West Europe + China + India + Central Latam ... 🤯)</v>
      </c>
    </row>
    <row r="291" ht="15.75" customHeight="1">
      <c r="A291" s="1">
        <v>1846.0</v>
      </c>
      <c r="B291" s="3" t="s">
        <v>395</v>
      </c>
      <c r="C291" s="3" t="s">
        <v>396</v>
      </c>
      <c r="D291" s="3" t="s">
        <v>6</v>
      </c>
      <c r="E291" s="3" t="str">
        <f>IFERROR(__xludf.DUMMYFUNCTION("GOOGLETRANSLATE(C291)")," M23 is your army 🤣🤣🤣🤣🤣, RDF")</f>
        <v> M23 is your army 🤣🤣🤣🤣🤣, RDF</v>
      </c>
    </row>
    <row r="292" ht="15.75" customHeight="1">
      <c r="A292" s="1">
        <v>1848.0</v>
      </c>
      <c r="B292" s="3" t="s">
        <v>190</v>
      </c>
      <c r="C292" s="3" t="s">
        <v>191</v>
      </c>
      <c r="D292" s="3" t="s">
        <v>25</v>
      </c>
      <c r="E292" s="3" t="str">
        <f>IFERROR(__xludf.DUMMYFUNCTION("GOOGLETRANSLATE(C292)"),"Is this Rank Afhande wearing them calling it? ❤️❤️❤️❤️")</f>
        <v>Is this Rank Afhande wearing them calling it? ❤️❤️❤️❤️</v>
      </c>
    </row>
    <row r="293" ht="15.75" customHeight="1">
      <c r="A293" s="1">
        <v>1850.0</v>
      </c>
      <c r="B293" s="3" t="s">
        <v>397</v>
      </c>
      <c r="C293" s="3" t="s">
        <v>398</v>
      </c>
      <c r="D293" s="3" t="s">
        <v>6</v>
      </c>
      <c r="E293" s="3" t="str">
        <f>IFERROR(__xludf.DUMMYFUNCTION("GOOGLETRANSLATE(C293)")," The UPDF and RDF couple (Kagame and Museveni) for the Human and Tutsi Empire in the east of the DRC")</f>
        <v> The UPDF and RDF couple (Kagame and Museveni) for the Human and Tutsi Empire in the east of the DRC</v>
      </c>
    </row>
    <row r="294" ht="15.75" customHeight="1">
      <c r="A294" s="1">
        <v>1852.0</v>
      </c>
      <c r="B294" s="3" t="s">
        <v>190</v>
      </c>
      <c r="C294" s="3" t="s">
        <v>191</v>
      </c>
      <c r="D294" s="3" t="s">
        <v>25</v>
      </c>
      <c r="E294" s="3" t="str">
        <f>IFERROR(__xludf.DUMMYFUNCTION("GOOGLETRANSLATE(C294)"),"Is this Rank Afhande wearing them calling it? ❤️❤️❤️❤️")</f>
        <v>Is this Rank Afhande wearing them calling it? ❤️❤️❤️❤️</v>
      </c>
    </row>
    <row r="295" ht="15.75" customHeight="1">
      <c r="A295" s="1">
        <v>1857.0</v>
      </c>
      <c r="B295" s="3" t="s">
        <v>399</v>
      </c>
      <c r="C295" s="3" t="s">
        <v>400</v>
      </c>
      <c r="D295" s="3" t="s">
        <v>6</v>
      </c>
      <c r="E295" s="3" t="str">
        <f>IFERROR(__xludf.DUMMYFUNCTION("GOOGLETRANSLATE(C295)"),"The UPDF and RDF couple (Museveni and Kagame) seize the east of the DRC (Bunagana)")</f>
        <v>The UPDF and RDF couple (Museveni and Kagame) seize the east of the DRC (Bunagana)</v>
      </c>
    </row>
    <row r="296" ht="15.75" customHeight="1">
      <c r="A296" s="1">
        <v>1871.0</v>
      </c>
      <c r="B296" s="3" t="s">
        <v>401</v>
      </c>
      <c r="C296" s="3" t="s">
        <v>402</v>
      </c>
      <c r="D296" s="3" t="s">
        <v>25</v>
      </c>
      <c r="E296" s="3" t="str">
        <f>IFERROR(__xludf.DUMMYFUNCTION("GOOGLETRANSLATE(C296)"),"It is true this child performing her advocacy for a bag that makes it clear so that it doesn't die. At the forefront!")</f>
        <v>It is true this child performing her advocacy for a bag that makes it clear so that it doesn't die. At the forefront!</v>
      </c>
    </row>
    <row r="297" ht="15.75" customHeight="1">
      <c r="A297" s="1">
        <v>1874.0</v>
      </c>
      <c r="B297" s="3" t="s">
        <v>229</v>
      </c>
      <c r="C297" s="3" t="s">
        <v>230</v>
      </c>
      <c r="D297" s="3" t="s">
        <v>25</v>
      </c>
      <c r="E297" s="3" t="str">
        <f>IFERROR(__xludf.DUMMYFUNCTION("GOOGLETRANSLATE(C297)"),"Unconditional")</f>
        <v>Unconditional</v>
      </c>
    </row>
    <row r="298" ht="15.75" customHeight="1">
      <c r="A298" s="1">
        <v>1875.0</v>
      </c>
      <c r="B298" s="3" t="s">
        <v>403</v>
      </c>
      <c r="C298" s="3" t="s">
        <v>404</v>
      </c>
      <c r="D298" s="3" t="s">
        <v>25</v>
      </c>
      <c r="E298" s="3" t="str">
        <f>IFERROR(__xludf.DUMMYFUNCTION("GOOGLETRANSLATE(C298)"),"Unconditional")</f>
        <v>Unconditional</v>
      </c>
    </row>
    <row r="299" ht="15.75" customHeight="1">
      <c r="A299" s="1">
        <v>1884.0</v>
      </c>
      <c r="B299" s="3" t="s">
        <v>405</v>
      </c>
      <c r="C299" s="3" t="s">
        <v>406</v>
      </c>
      <c r="D299" s="3" t="s">
        <v>6</v>
      </c>
      <c r="E299" s="3" t="str">
        <f>IFERROR(__xludf.DUMMYFUNCTION("GOOGLETRANSLATE(C299)"),"  It was written ADF on business so that we know who it was for? Are you sure it is not written RDF?")</f>
        <v>  It was written ADF on business so that we know who it was for? Are you sure it is not written RDF?</v>
      </c>
    </row>
    <row r="300" ht="15.75" customHeight="1">
      <c r="A300" s="1">
        <v>1886.0</v>
      </c>
      <c r="B300" s="3" t="s">
        <v>407</v>
      </c>
      <c r="C300" s="3" t="s">
        <v>408</v>
      </c>
      <c r="D300" s="3" t="s">
        <v>6</v>
      </c>
      <c r="E300" s="3" t="str">
        <f>IFERROR(__xludf.DUMMYFUNCTION("GOOGLETRANSLATE(C300)"),"Reactions to the freezing by Mali of minusma rotations")</f>
        <v>Reactions to the freezing by Mali of minusma rotations</v>
      </c>
    </row>
    <row r="301" ht="15.75" customHeight="1">
      <c r="A301" s="1">
        <v>1887.0</v>
      </c>
      <c r="B301" s="3" t="s">
        <v>409</v>
      </c>
      <c r="C301" s="3" t="s">
        <v>410</v>
      </c>
      <c r="D301" s="3" t="s">
        <v>6</v>
      </c>
      <c r="E301" s="3" t="str">
        <f>IFERROR(__xludf.DUMMYFUNCTION("GOOGLETRANSLATE(C301)"),"You talk about nothing, the Rwandan armed forces will not waste time to come in Congo because they are responsible for protecting the sovereignty of our country.")</f>
        <v>You talk about nothing, the Rwandan armed forces will not waste time to come in Congo because they are responsible for protecting the sovereignty of our country.</v>
      </c>
    </row>
    <row r="302" ht="15.75" customHeight="1">
      <c r="A302" s="1">
        <v>1890.0</v>
      </c>
      <c r="B302" s="3" t="s">
        <v>411</v>
      </c>
      <c r="C302" s="3" t="s">
        <v>412</v>
      </c>
      <c r="D302" s="3" t="s">
        <v>6</v>
      </c>
      <c r="E302" s="3" t="str">
        <f>IFERROR(__xludf.DUMMYFUNCTION("GOOGLETRANSLATE(C302)"),"   You and I know that only the special DRF units, in Kenyann outfits…")</f>
        <v>   You and I know that only the special DRF units, in Kenyann outfits…</v>
      </c>
    </row>
    <row r="303" ht="15.75" customHeight="1">
      <c r="A303" s="1">
        <v>1891.0</v>
      </c>
      <c r="B303" s="3" t="s">
        <v>413</v>
      </c>
      <c r="C303" s="3" t="s">
        <v>414</v>
      </c>
      <c r="D303" s="3" t="s">
        <v>6</v>
      </c>
      <c r="E303" s="3" t="str">
        <f>IFERROR(__xludf.DUMMYFUNCTION("GOOGLETRANSLATE(C303)"),"  The DRFs did the job against terrorism in Mozambique, effectively and in a time ...")</f>
        <v>  The DRFs did the job against terrorism in Mozambique, effectively and in a time ...</v>
      </c>
    </row>
    <row r="304" ht="15.75" customHeight="1">
      <c r="A304" s="1">
        <v>1892.0</v>
      </c>
      <c r="B304" s="3" t="s">
        <v>415</v>
      </c>
      <c r="C304" s="3" t="s">
        <v>416</v>
      </c>
      <c r="D304" s="3" t="s">
        <v>6</v>
      </c>
      <c r="E304" s="3" t="str">
        <f>IFERROR(__xludf.DUMMYFUNCTION("GOOGLETRANSLATE(C304)")," The DRFs did the job against terrorism in Mozambique, effectively and in record time while the SADC forces got into bureaucratic procedures.")</f>
        <v> The DRFs did the job against terrorism in Mozambique, effectively and in record time while the SADC forces got into bureaucratic procedures.</v>
      </c>
    </row>
    <row r="305" ht="15.75" customHeight="1">
      <c r="A305" s="1">
        <v>1895.0</v>
      </c>
      <c r="B305" s="3" t="s">
        <v>417</v>
      </c>
      <c r="C305" s="3" t="s">
        <v>418</v>
      </c>
      <c r="D305" s="3" t="s">
        <v>6</v>
      </c>
      <c r="E305" s="3" t="str">
        <f>IFERROR(__xludf.DUMMYFUNCTION("GOOGLETRANSLATE(C305)"),"  You and I know that only the Special DRF units, in Kenyannes outfits, are motivated and experienced to liquidate with methods the residues of the Mai-Mai which will have refused the Naïrobi process. SADC forces will cost unnecessarily very expensive.")</f>
        <v>  You and I know that only the Special DRF units, in Kenyannes outfits, are motivated and experienced to liquidate with methods the residues of the Mai-Mai which will have refused the Naïrobi process. SADC forces will cost unnecessarily very expensive.</v>
      </c>
    </row>
    <row r="306" ht="15.75" customHeight="1">
      <c r="A306" s="1">
        <v>1897.0</v>
      </c>
      <c r="B306" s="3" t="s">
        <v>419</v>
      </c>
      <c r="C306" s="3" t="s">
        <v>420</v>
      </c>
      <c r="D306" s="3" t="s">
        <v>6</v>
      </c>
      <c r="E306" s="3" t="str">
        <f>IFERROR(__xludf.DUMMYFUNCTION("GOOGLETRANSLATE(C306)")," He is the co -owner, with, of the M23/RDF seal. He therefore wants to help his troops to win a dialogue with the government and to obtain the integration of his soldiers within the FARDC,
Just analyze your proposals to realize it (1/2)")</f>
        <v> He is the co -owner, with, of the M23/RDF seal. He therefore wants to help his troops to win a dialogue with the government and to obtain the integration of his soldiers within the FARDC,
Just analyze your proposals to realize it (1/2)</v>
      </c>
    </row>
    <row r="307" ht="15.75" customHeight="1">
      <c r="A307" s="1">
        <v>1906.0</v>
      </c>
      <c r="B307" s="3" t="s">
        <v>421</v>
      </c>
      <c r="C307" s="3" t="s">
        <v>422</v>
      </c>
      <c r="D307" s="3" t="s">
        <v>6</v>
      </c>
      <c r="E307" s="3" t="str">
        <f>IFERROR(__xludf.DUMMYFUNCTION("GOOGLETRANSLATE(C307)")," The RDF/M23 affair especially not mixed JKK it does not inspire us confidence.
We have to improve logistics
Sophisticated for FARDC as well as aviation and drones.")</f>
        <v> The RDF/M23 affair especially not mixed JKK it does not inspire us confidence.
We have to improve logistics
Sophisticated for FARDC as well as aviation and drones.</v>
      </c>
    </row>
    <row r="308" ht="15.75" customHeight="1">
      <c r="A308" s="1">
        <v>1914.0</v>
      </c>
      <c r="B308" s="3" t="s">
        <v>390</v>
      </c>
      <c r="C308" s="3" t="s">
        <v>391</v>
      </c>
      <c r="D308" s="3" t="s">
        <v>6</v>
      </c>
      <c r="E308" s="3" t="str">
        <f>IFERROR(__xludf.DUMMYFUNCTION("GOOGLETRANSLATE(C308)"),"  The world knows and does not care
Congolese people behind take charge
That FARDC é ...")</f>
        <v>  The world knows and does not care
Congolese people behind take charge
That FARDC é ...</v>
      </c>
    </row>
    <row r="309" ht="15.75" customHeight="1">
      <c r="A309" s="1">
        <v>1929.0</v>
      </c>
      <c r="B309" s="3" t="s">
        <v>423</v>
      </c>
      <c r="C309" s="3" t="s">
        <v>424</v>
      </c>
      <c r="D309" s="3" t="s">
        <v>6</v>
      </c>
      <c r="E309" s="3" t="str">
        <f>IFERROR(__xludf.DUMMYFUNCTION("GOOGLETRANSLATE(C309)"),"Part of our territory has been occupied by the RDF-M23 for a month. The Congolese army could not take up Bunaga…")</f>
        <v>Part of our territory has been occupied by the RDF-M23 for a month. The Congolese army could not take up Bunaga…</v>
      </c>
    </row>
    <row r="310" ht="15.75" customHeight="1">
      <c r="A310" s="1">
        <v>1930.0</v>
      </c>
      <c r="B310" s="3" t="s">
        <v>425</v>
      </c>
      <c r="C310" s="3" t="s">
        <v>426</v>
      </c>
      <c r="D310" s="3" t="s">
        <v>6</v>
      </c>
      <c r="E310" s="3" t="str">
        <f>IFERROR(__xludf.DUMMYFUNCTION("GOOGLETRANSLATE(C310)"),"Only a strong, motivated and equipped army can end this crisis. Let us focus on that beyond all which ...")</f>
        <v>Only a strong, motivated and equipped army can end this crisis. Let us focus on that beyond all which ...</v>
      </c>
    </row>
    <row r="311" ht="15.75" customHeight="1">
      <c r="A311" s="1">
        <v>1931.0</v>
      </c>
      <c r="B311" s="3" t="s">
        <v>425</v>
      </c>
      <c r="C311" s="3" t="s">
        <v>426</v>
      </c>
      <c r="D311" s="3" t="s">
        <v>6</v>
      </c>
      <c r="E311" s="3" t="str">
        <f>IFERROR(__xludf.DUMMYFUNCTION("GOOGLETRANSLATE(C311)"),"Only a strong, motivated and equipped army can end this crisis. Let us focus on that beyond all which ...")</f>
        <v>Only a strong, motivated and equipped army can end this crisis. Let us focus on that beyond all which ...</v>
      </c>
    </row>
    <row r="312" ht="15.75" customHeight="1">
      <c r="A312" s="1">
        <v>1932.0</v>
      </c>
      <c r="B312" s="3" t="s">
        <v>427</v>
      </c>
      <c r="C312" s="3" t="s">
        <v>428</v>
      </c>
      <c r="D312" s="3" t="s">
        <v>6</v>
      </c>
      <c r="E312" s="3" t="str">
        <f>IFERROR(__xludf.DUMMYFUNCTION("GOOGLETRANSLATE(C312)"),"Advice has always been to take or leave. This one is unwelcome and breathtaking.
May the president cease all complicity which tends to provide support to the M23/RDF.
Only the M23 will not face our valiant.")</f>
        <v>Advice has always been to take or leave. This one is unwelcome and breathtaking.
May the president cease all complicity which tends to provide support to the M23/RDF.
Only the M23 will not face our valiant.</v>
      </c>
    </row>
    <row r="313" ht="15.75" customHeight="1">
      <c r="A313" s="1">
        <v>1936.0</v>
      </c>
      <c r="B313" s="3" t="s">
        <v>429</v>
      </c>
      <c r="C313" s="3" t="s">
        <v>430</v>
      </c>
      <c r="D313" s="3" t="s">
        <v>6</v>
      </c>
      <c r="E313" s="3" t="str">
        <f>IFERROR(__xludf.DUMMYFUNCTION("GOOGLETRANSLATE(C313)"),"Why always imposed the will RDF/UPDF? 😳.")</f>
        <v>Why always imposed the will RDF/UPDF? 😳.</v>
      </c>
    </row>
    <row r="314" ht="15.75" customHeight="1">
      <c r="A314" s="1">
        <v>1943.0</v>
      </c>
      <c r="B314" s="3" t="s">
        <v>431</v>
      </c>
      <c r="C314" s="3" t="s">
        <v>432</v>
      </c>
      <c r="D314" s="3" t="s">
        <v>6</v>
      </c>
      <c r="E314" s="3" t="str">
        <f>IFERROR(__xludf.DUMMYFUNCTION("GOOGLETRANSLATE(C314)"),"  I am mixed and I chose the good side of things because the other is ashamed of the Congolese and all Africa lives the 🇷🇼 vive live live live")</f>
        <v>  I am mixed and I chose the good side of things because the other is ashamed of the Congolese and all Africa lives the 🇷🇼 vive live live live</v>
      </c>
    </row>
    <row r="315" ht="15.75" customHeight="1">
      <c r="A315" s="1">
        <v>1944.0</v>
      </c>
      <c r="B315" s="3" t="s">
        <v>433</v>
      </c>
      <c r="C315" s="3" t="s">
        <v>434</v>
      </c>
      <c r="D315" s="3" t="s">
        <v>6</v>
      </c>
      <c r="E315" s="3" t="str">
        <f>IFERROR(__xludf.DUMMYFUNCTION("GOOGLETRANSLATE(C315)")," When RDF/M23 began their attacks, it is at this point that we should require the help of Angolan aviation and we should not arrive where we are by losing Bunagana but it is not yet late.")</f>
        <v> When RDF/M23 began their attacks, it is at this point that we should require the help of Angolan aviation and we should not arrive where we are by losing Bunagana but it is not yet late.</v>
      </c>
    </row>
    <row r="316" ht="15.75" customHeight="1">
      <c r="A316" s="1">
        <v>1946.0</v>
      </c>
      <c r="B316" s="3" t="s">
        <v>435</v>
      </c>
      <c r="C316" s="3" t="s">
        <v>436</v>
      </c>
      <c r="D316" s="3" t="s">
        <v>6</v>
      </c>
      <c r="E316" s="3" t="str">
        <f>IFERROR(__xludf.DUMMYFUNCTION("GOOGLETRANSLATE(C316)"),"Taken us from the RDF-M23-UPDF coalition, you are an expert in fake news, spokesperson for the M23.")</f>
        <v>Taken us from the RDF-M23-UPDF coalition, you are an expert in fake news, spokesperson for the M23.</v>
      </c>
    </row>
    <row r="317" ht="15.75" customHeight="1">
      <c r="A317" s="1">
        <v>1947.0</v>
      </c>
      <c r="B317" s="3" t="s">
        <v>437</v>
      </c>
      <c r="C317" s="3" t="s">
        <v>438</v>
      </c>
      <c r="D317" s="3" t="s">
        <v>6</v>
      </c>
      <c r="E317" s="3" t="str">
        <f>IFERROR(__xludf.DUMMYFUNCTION("GOOGLETRANSLATE(C317)"),"Only a strong, motivated and equipped army can end this crisis. Let us focus on that beyond all that can be done. This is our only way to stabilization in the east. Our hypocritical neighbors are found.
        ")</f>
        <v>Only a strong, motivated and equipped army can end this crisis. Let us focus on that beyond all that can be done. This is our only way to stabilization in the east. Our hypocritical neighbors are found.
        </v>
      </c>
    </row>
    <row r="318" ht="15.75" customHeight="1">
      <c r="A318" s="1">
        <v>1959.0</v>
      </c>
      <c r="B318" s="3" t="s">
        <v>439</v>
      </c>
      <c r="C318" s="3" t="s">
        <v>440</v>
      </c>
      <c r="D318" s="3" t="s">
        <v>6</v>
      </c>
      <c r="E318" s="3" t="str">
        <f>IFERROR(__xludf.DUMMYFUNCTION("GOOGLETRANSLATE(C318)"),"     This information is above the interior security of our country. There are lives to defend. That he goes to Rwanda if their media say that their country has sent the DRFs to the Congo. You will see if this journalist will live more than 24 hours.")</f>
        <v>     This information is above the interior security of our country. There are lives to defend. That he goes to Rwanda if their media say that their country has sent the DRFs to the Congo. You will see if this journalist will live more than 24 hours.</v>
      </c>
    </row>
    <row r="319" ht="15.75" customHeight="1">
      <c r="A319" s="1">
        <v>1963.0</v>
      </c>
      <c r="B319" s="3" t="s">
        <v>190</v>
      </c>
      <c r="C319" s="3" t="s">
        <v>191</v>
      </c>
      <c r="D319" s="3" t="s">
        <v>25</v>
      </c>
      <c r="E319" s="3" t="str">
        <f>IFERROR(__xludf.DUMMYFUNCTION("GOOGLETRANSLATE(C319)"),"Is this Rank Afhande wearing them calling it? ❤️❤️❤️❤️")</f>
        <v>Is this Rank Afhande wearing them calling it? ❤️❤️❤️❤️</v>
      </c>
    </row>
    <row r="320" ht="15.75" customHeight="1">
      <c r="A320" s="1">
        <v>1970.0</v>
      </c>
      <c r="B320" s="3" t="s">
        <v>390</v>
      </c>
      <c r="C320" s="3" t="s">
        <v>391</v>
      </c>
      <c r="D320" s="3" t="s">
        <v>6</v>
      </c>
      <c r="E320" s="3" t="str">
        <f>IFERROR(__xludf.DUMMYFUNCTION("GOOGLETRANSLATE(C320)"),"  The world knows and does not care
Congolese people behind take charge
That FARDC é ...")</f>
        <v>  The world knows and does not care
Congolese people behind take charge
That FARDC é ...</v>
      </c>
    </row>
    <row r="321" ht="15.75" customHeight="1">
      <c r="A321" s="1">
        <v>1974.0</v>
      </c>
      <c r="B321" s="3" t="s">
        <v>390</v>
      </c>
      <c r="C321" s="3" t="s">
        <v>391</v>
      </c>
      <c r="D321" s="3" t="s">
        <v>6</v>
      </c>
      <c r="E321" s="3" t="str">
        <f>IFERROR(__xludf.DUMMYFUNCTION("GOOGLETRANSLATE(C321)"),"  The world knows and does not care
Congolese people behind take charge
That FARDC é ...")</f>
        <v>  The world knows and does not care
Congolese people behind take charge
That FARDC é ...</v>
      </c>
    </row>
    <row r="322" ht="15.75" customHeight="1">
      <c r="A322" s="1">
        <v>1976.0</v>
      </c>
      <c r="B322" s="3" t="s">
        <v>441</v>
      </c>
      <c r="C322" s="3" t="s">
        <v>442</v>
      </c>
      <c r="D322" s="3" t="s">
        <v>6</v>
      </c>
      <c r="E322" s="3" t="str">
        <f>IFERROR(__xludf.DUMMYFUNCTION("GOOGLETRANSLATE(C322)"),"The founding CO of RDF 🇷🇼 (Rwanda Defense Force) are mostly former UDPF Intelligence officers (Uganda People’s Defense Force). Anyone who fights the RDF by allying on the UDPF wasted their time.")</f>
        <v>The founding CO of RDF 🇷🇼 (Rwanda Defense Force) are mostly former UDPF Intelligence officers (Uganda People’s Defense Force). Anyone who fights the RDF by allying on the UDPF wasted their time.</v>
      </c>
    </row>
    <row r="323" ht="15.75" customHeight="1">
      <c r="A323" s="1">
        <v>1977.0</v>
      </c>
      <c r="B323" s="3" t="s">
        <v>443</v>
      </c>
      <c r="C323" s="3" t="s">
        <v>444</v>
      </c>
      <c r="D323" s="3" t="s">
        <v>6</v>
      </c>
      <c r="E323" s="3" t="str">
        <f>IFERROR(__xludf.DUMMYFUNCTION("GOOGLETRANSLATE(C323)"),"  🤣🤣Ligne Rouge 🤮, the M23 continue to recruit young people in 🇺🇬 &amp; amp; 🇷🇼, the contingent sent all perished, Kagame has lost several of its best 🤣, imagine that, the FARDC fight against armies RDF &amp; amp; UPDF with not too much of sophisticated e"&amp;"quipment, awaiting Howitzers.")</f>
        <v>  🤣🤣Ligne Rouge 🤮, the M23 continue to recruit young people in 🇺🇬 &amp; amp; 🇷🇼, the contingent sent all perished, Kagame has lost several of its best 🤣, imagine that, the FARDC fight against armies RDF &amp; amp; UPDF with not too much of sophisticated equipment, awaiting Howitzers.</v>
      </c>
    </row>
    <row r="324" ht="15.75" customHeight="1">
      <c r="A324" s="1">
        <v>2017.0</v>
      </c>
      <c r="B324" s="3" t="s">
        <v>445</v>
      </c>
      <c r="C324" s="3" t="s">
        <v>446</v>
      </c>
      <c r="D324" s="3" t="s">
        <v>6</v>
      </c>
      <c r="E324" s="3" t="str">
        <f>IFERROR(__xludf.DUMMYFUNCTION("GOOGLETRANSLATE(C324)")," Anyone with DRF on the profile photo? Propagandist Utarabigize Umwuga! 🤣")</f>
        <v> Anyone with DRF on the profile photo? Propagandist Utarabigize Umwuga! 🤣</v>
      </c>
    </row>
    <row r="325" ht="15.75" customHeight="1">
      <c r="A325" s="1">
        <v>2075.0</v>
      </c>
      <c r="B325" s="3" t="s">
        <v>447</v>
      </c>
      <c r="C325" s="3" t="s">
        <v>448</v>
      </c>
      <c r="D325" s="3" t="s">
        <v>6</v>
      </c>
      <c r="E325" s="3" t="str">
        <f>IFERROR(__xludf.DUMMYFUNCTION("GOOGLETRANSLATE(C325)"),"  We should not even quote this lure of but tell the truth. These are ...")</f>
        <v>  We should not even quote this lure of but tell the truth. These are ...</v>
      </c>
    </row>
    <row r="326" ht="15.75" customHeight="1">
      <c r="A326" s="1">
        <v>2080.0</v>
      </c>
      <c r="B326" s="3" t="s">
        <v>449</v>
      </c>
      <c r="C326" s="3" t="s">
        <v>450</v>
      </c>
      <c r="D326" s="3" t="s">
        <v>6</v>
      </c>
      <c r="E326" s="3" t="str">
        <f>IFERROR(__xludf.DUMMYFUNCTION("GOOGLETRANSLATE(C326)"),"                   This 8 African army faces against a subcontracting of 2 conventional armies for the occurrence of DRF and UPDF, the task seems difficult because this subcontracting is also used by the imperialists.")</f>
        <v>                   This 8 African army faces against a subcontracting of 2 conventional armies for the occurrence of DRF and UPDF, the task seems difficult because this subcontracting is also used by the imperialists.</v>
      </c>
    </row>
    <row r="327" ht="15.75" customHeight="1">
      <c r="A327" s="1">
        <v>2093.0</v>
      </c>
      <c r="B327" s="3" t="s">
        <v>451</v>
      </c>
      <c r="C327" s="3" t="s">
        <v>452</v>
      </c>
      <c r="D327" s="3" t="s">
        <v>6</v>
      </c>
      <c r="E327" s="3" t="str">
        <f>IFERROR(__xludf.DUMMYFUNCTION("GOOGLETRANSLATE(C327)"),"  The 🇨🇩 is not for nothing on Ranking of Best Armies, it is Global Fire Power based in 🇺🇸, your RDF is 45th 🤣sure all with the Chinese Kalashnikovs 🤣, it vs still fucked up the black hole of ranking, Nourish vs of Kagame's madness, vs will be victi"&amp;"ms while he will be ..")</f>
        <v>  The 🇨🇩 is not for nothing on Ranking of Best Armies, it is Global Fire Power based in 🇺🇸, your RDF is 45th 🤣sure all with the Chinese Kalashnikovs 🤣, it vs still fucked up the black hole of ranking, Nourish vs of Kagame's madness, vs will be victims while he will be ..</v>
      </c>
    </row>
    <row r="328" ht="15.75" customHeight="1">
      <c r="A328" s="1">
        <v>2108.0</v>
      </c>
      <c r="B328" s="3" t="s">
        <v>453</v>
      </c>
      <c r="C328" s="3" t="s">
        <v>454</v>
      </c>
      <c r="D328" s="3" t="s">
        <v>6</v>
      </c>
      <c r="E328" s="3" t="str">
        <f>IFERROR(__xludf.DUMMYFUNCTION("GOOGLETRANSLATE(C328)"),"  RDF big caliber 🤣, Kagame seeks to make peace, we refuse, we want war until the last FARDC and people 🇨🇩 with your Chinese weapons xing🤣 of uniform to equipment, made in 🇨🇳, waiting for Hyper sophisticated stuff from Russia, the FARDC continues to"&amp;" sweep.")</f>
        <v>  RDF big caliber 🤣, Kagame seeks to make peace, we refuse, we want war until the last FARDC and people 🇨🇩 with your Chinese weapons xing🤣 of uniform to equipment, made in 🇨🇳, waiting for Hyper sophisticated stuff from Russia, the FARDC continues to sweep.</v>
      </c>
    </row>
    <row r="329" ht="15.75" customHeight="1">
      <c r="A329" s="1">
        <v>2151.0</v>
      </c>
      <c r="B329" s="3" t="s">
        <v>390</v>
      </c>
      <c r="C329" s="3" t="s">
        <v>391</v>
      </c>
      <c r="D329" s="3" t="s">
        <v>6</v>
      </c>
      <c r="E329" s="3" t="str">
        <f>IFERROR(__xludf.DUMMYFUNCTION("GOOGLETRANSLATE(C329)"),"  The world knows and does not care
Congolese people behind take charge
That FARDC é ...")</f>
        <v>  The world knows and does not care
Congolese people behind take charge
That FARDC é ...</v>
      </c>
    </row>
    <row r="330" ht="15.75" customHeight="1">
      <c r="A330" s="1">
        <v>2157.0</v>
      </c>
      <c r="B330" s="3" t="s">
        <v>423</v>
      </c>
      <c r="C330" s="3" t="s">
        <v>424</v>
      </c>
      <c r="D330" s="3" t="s">
        <v>6</v>
      </c>
      <c r="E330" s="3" t="str">
        <f>IFERROR(__xludf.DUMMYFUNCTION("GOOGLETRANSLATE(C330)"),"Part of our territory has been occupied by the RDF-M23 for a month. The Congolese army could not take up Bunaga…")</f>
        <v>Part of our territory has been occupied by the RDF-M23 for a month. The Congolese army could not take up Bunaga…</v>
      </c>
    </row>
    <row r="331" ht="15.75" customHeight="1">
      <c r="A331" s="1">
        <v>2161.0</v>
      </c>
      <c r="B331" s="3" t="s">
        <v>423</v>
      </c>
      <c r="C331" s="3" t="s">
        <v>424</v>
      </c>
      <c r="D331" s="3" t="s">
        <v>6</v>
      </c>
      <c r="E331" s="3" t="str">
        <f>IFERROR(__xludf.DUMMYFUNCTION("GOOGLETRANSLATE(C331)"),"Part of our territory has been occupied by the RDF-M23 for a month. The Congolese army could not take up Bunaga…")</f>
        <v>Part of our territory has been occupied by the RDF-M23 for a month. The Congolese army could not take up Bunaga…</v>
      </c>
    </row>
    <row r="332" ht="15.75" customHeight="1">
      <c r="A332" s="1">
        <v>2165.0</v>
      </c>
      <c r="B332" s="3" t="s">
        <v>455</v>
      </c>
      <c r="C332" s="3" t="s">
        <v>456</v>
      </c>
      <c r="D332" s="3" t="s">
        <v>6</v>
      </c>
      <c r="E332" s="3" t="str">
        <f>IFERROR(__xludf.DUMMYFUNCTION("GOOGLETRANSLATE(C332)"),"  Ah dad, the nyamulenge attack with their RDF brothers in Bunagana is more urgent ...
…")</f>
        <v>  Ah dad, the nyamulenge attack with their RDF brothers in Bunagana is more urgent ...
…</v>
      </c>
    </row>
    <row r="333" ht="15.75" customHeight="1">
      <c r="A333" s="1">
        <v>2170.0</v>
      </c>
      <c r="B333" s="3" t="s">
        <v>457</v>
      </c>
      <c r="C333" s="3" t="s">
        <v>458</v>
      </c>
      <c r="D333" s="3" t="s">
        <v>6</v>
      </c>
      <c r="E333" s="3" t="str">
        <f>IFERROR(__xludf.DUMMYFUNCTION("GOOGLETRANSLATE(C333)")," Ah dad, the nyamulenge attack with their RDF brothers in Bunagana is more urgent ...
")</f>
        <v> Ah dad, the nyamulenge attack with their RDF brothers in Bunagana is more urgent ...
</v>
      </c>
    </row>
    <row r="334" ht="15.75" customHeight="1">
      <c r="A334" s="1">
        <v>2171.0</v>
      </c>
      <c r="B334" s="3" t="s">
        <v>459</v>
      </c>
      <c r="C334" s="3" t="s">
        <v>460</v>
      </c>
      <c r="D334" s="3" t="s">
        <v>6</v>
      </c>
      <c r="E334" s="3" t="str">
        <f>IFERROR(__xludf.DUMMYFUNCTION("GOOGLETRANSLATE(C334)"),"Lo juro, say well, annoying, you rdf me")</f>
        <v>Lo juro, say well, annoying, you rdf me</v>
      </c>
    </row>
    <row r="335" ht="15.75" customHeight="1">
      <c r="A335" s="1">
        <v>2176.0</v>
      </c>
      <c r="B335" s="3" t="s">
        <v>423</v>
      </c>
      <c r="C335" s="3" t="s">
        <v>424</v>
      </c>
      <c r="D335" s="3" t="s">
        <v>6</v>
      </c>
      <c r="E335" s="3" t="str">
        <f>IFERROR(__xludf.DUMMYFUNCTION("GOOGLETRANSLATE(C335)"),"Part of our territory has been occupied by the RDF-M23 for a month. The Congolese army could not take up Bunaga…")</f>
        <v>Part of our territory has been occupied by the RDF-M23 for a month. The Congolese army could not take up Bunaga…</v>
      </c>
    </row>
    <row r="336" ht="15.75" customHeight="1">
      <c r="A336" s="1">
        <v>2177.0</v>
      </c>
      <c r="B336" s="3" t="s">
        <v>461</v>
      </c>
      <c r="C336" s="3" t="s">
        <v>462</v>
      </c>
      <c r="D336" s="3" t="s">
        <v>6</v>
      </c>
      <c r="E336" s="3" t="str">
        <f>IFERROR(__xludf.DUMMYFUNCTION("GOOGLETRANSLATE(C336)"),"Part of our territory has been occupied by the RDF-M23 for a month. The Congolese army has not been able to resume Bunagana to date. Kinshasa begs Museveni who is also considered to be a godfather of the M23. Museveni's response is not surprising.")</f>
        <v>Part of our territory has been occupied by the RDF-M23 for a month. The Congolese army has not been able to resume Bunagana to date. Kinshasa begs Museveni who is also considered to be a godfather of the M23. Museveni's response is not surprising.</v>
      </c>
    </row>
    <row r="337" ht="15.75" customHeight="1">
      <c r="A337" s="1">
        <v>2185.0</v>
      </c>
      <c r="B337" s="3" t="s">
        <v>463</v>
      </c>
      <c r="C337" s="3" t="s">
        <v>464</v>
      </c>
      <c r="D337" s="3" t="s">
        <v>6</v>
      </c>
      <c r="E337" s="3" t="str">
        <f>IFERROR(__xludf.DUMMYFUNCTION("GOOGLETRANSLATE(C337)"),"The meeting of the presidents, of the
DRC and Rwanda, should lead to an essential resolution.")</f>
        <v>The meeting of the presidents, of the
DRC and Rwanda, should lead to an essential resolution.</v>
      </c>
    </row>
    <row r="338" ht="15.75" customHeight="1">
      <c r="A338" s="1">
        <v>2205.0</v>
      </c>
      <c r="B338" s="3" t="s">
        <v>465</v>
      </c>
      <c r="C338" s="3" t="s">
        <v>466</v>
      </c>
      <c r="D338" s="3" t="s">
        <v>6</v>
      </c>
      <c r="E338" s="3" t="str">
        <f>IFERROR(__xludf.DUMMYFUNCTION("GOOGLETRANSLATE(C338)"),"  Is that the army that will fight with RDF and UPDF? 🤣🤣 I think these people who advocate war need a shrink. They don't know what they are talking about.")</f>
        <v>  Is that the army that will fight with RDF and UPDF? 🤣🤣 I think these people who advocate war need a shrink. They don't know what they are talking about.</v>
      </c>
    </row>
    <row r="339" ht="15.75" customHeight="1">
      <c r="A339" s="1">
        <v>2209.0</v>
      </c>
      <c r="B339" s="3" t="s">
        <v>467</v>
      </c>
      <c r="C339" s="3" t="s">
        <v>468</v>
      </c>
      <c r="D339" s="3" t="s">
        <v>6</v>
      </c>
      <c r="E339" s="3" t="str">
        <f>IFERROR(__xludf.DUMMYFUNCTION("GOOGLETRANSLATE(C339)")," No wonder, internally pseudo journalists broadcast messages from the DRF. Imagine a single moment u ...")</f>
        <v> No wonder, internally pseudo journalists broadcast messages from the DRF. Imagine a single moment u ...</v>
      </c>
    </row>
    <row r="340" ht="15.75" customHeight="1">
      <c r="A340" s="1">
        <v>2214.0</v>
      </c>
      <c r="B340" s="3" t="s">
        <v>469</v>
      </c>
      <c r="C340" s="3" t="s">
        <v>470</v>
      </c>
      <c r="D340" s="3" t="s">
        <v>6</v>
      </c>
      <c r="E340" s="3" t="str">
        <f>IFERROR(__xludf.DUMMYFUNCTION("GOOGLETRANSLATE(C340)"),"  Even damn in Ukraine changes commanders is not a weakness, prepare vs with national mourning, because the RDF-M23 quota will be buried in 🇨🇩, vs will no longer have money, no more ammunition, kagame, a bellicose Peace, when we want war, will win this "&amp;"war.")</f>
        <v>  Even damn in Ukraine changes commanders is not a weakness, prepare vs with national mourning, because the RDF-M23 quota will be buried in 🇨🇩, vs will no longer have money, no more ammunition, kagame, a bellicose Peace, when we want war, will win this war.</v>
      </c>
    </row>
    <row r="341" ht="15.75" customHeight="1">
      <c r="A341" s="1">
        <v>2216.0</v>
      </c>
      <c r="B341" s="3" t="s">
        <v>471</v>
      </c>
      <c r="C341" s="3" t="s">
        <v>472</v>
      </c>
      <c r="D341" s="3" t="s">
        <v>6</v>
      </c>
      <c r="E341" s="3" t="str">
        <f>IFERROR(__xludf.DUMMYFUNCTION("GOOGLETRANSLATE(C341)"),"  Pr vs 1 roadmap is 1 agreement or 1 positive law? But in + in 2019 we did not know the M23 = RDF and Paul Kagame. The facts are stubborn. The godfather of 23 is known. Should we continue with the same lies! By supporting the assault vs are disqualifying"&amp;". converse vs.")</f>
        <v>  Pr vs 1 roadmap is 1 agreement or 1 positive law? But in + in 2019 we did not know the M23 = RDF and Paul Kagame. The facts are stubborn. The godfather of 23 is known. Should we continue with the same lies! By supporting the assault vs are disqualifying. converse vs.</v>
      </c>
    </row>
    <row r="342" ht="15.75" customHeight="1">
      <c r="A342" s="1">
        <v>2219.0</v>
      </c>
      <c r="B342" s="3" t="s">
        <v>473</v>
      </c>
      <c r="C342" s="3" t="s">
        <v>474</v>
      </c>
      <c r="D342" s="3" t="s">
        <v>6</v>
      </c>
      <c r="E342" s="3" t="str">
        <f>IFERROR(__xludf.DUMMYFUNCTION("GOOGLETRANSLATE(C342)"),"  The technical term
It is ""achuvering"".
And not the ""erelative""
NOVLANG ...")</f>
        <v>  The technical term
It is "achuvering".
And not the "erelative"
NOVLANG ...</v>
      </c>
    </row>
    <row r="343" ht="15.75" customHeight="1">
      <c r="A343" s="1">
        <v>2235.0</v>
      </c>
      <c r="B343" s="3" t="s">
        <v>475</v>
      </c>
      <c r="C343" s="3" t="s">
        <v>476</v>
      </c>
      <c r="D343" s="3" t="s">
        <v>6</v>
      </c>
      <c r="E343" s="3" t="str">
        <f>IFERROR(__xludf.DUMMYFUNCTION("GOOGLETRANSLATE(C343)"),"  The nonexistent state of the Congo continues to change the commanders who die on the ground, others by their ineffectiveness this is an army which will be able to face the DRFs.")</f>
        <v>  The nonexistent state of the Congo continues to change the commanders who die on the ground, others by their ineffectiveness this is an army which will be able to face the DRFs.</v>
      </c>
    </row>
    <row r="344" ht="15.75" customHeight="1">
      <c r="A344" s="1">
        <v>2283.0</v>
      </c>
      <c r="B344" s="3" t="s">
        <v>477</v>
      </c>
      <c r="C344" s="3" t="s">
        <v>478</v>
      </c>
      <c r="D344" s="3" t="s">
        <v>6</v>
      </c>
      <c r="E344" s="3" t="str">
        <f>IFERROR(__xludf.DUMMYFUNCTION("GOOGLETRANSLATE(C344)"),"  Me, I thought that the 8th African military power, lol, were going to finish the war on the “2 were saying regular armed RDF and updf which are not part of the famous classification list. Hontic to you, sir, you were incapable to finish the 200 rebellio"&amp;"ns.")</f>
        <v>  Me, I thought that the 8th African military power, lol, were going to finish the war on the “2 were saying regular armed RDF and updf which are not part of the famous classification list. Hontic to you, sir, you were incapable to finish the 200 rebellions.</v>
      </c>
    </row>
    <row r="345" ht="15.75" customHeight="1">
      <c r="A345" s="1">
        <v>2301.0</v>
      </c>
      <c r="B345" s="3" t="s">
        <v>479</v>
      </c>
      <c r="C345" s="3" t="s">
        <v>480</v>
      </c>
      <c r="D345" s="3" t="s">
        <v>25</v>
      </c>
      <c r="E345" s="3" t="str">
        <f>IFERROR(__xludf.DUMMYFUNCTION("GOOGLETRANSLATE(C345)")," : What RDF is against the FDLR and others are known! What do they help them? #")</f>
        <v> : What RDF is against the FDLR and others are known! What do they help them? #</v>
      </c>
    </row>
    <row r="346" ht="15.75" customHeight="1">
      <c r="A346" s="1">
        <v>2302.0</v>
      </c>
      <c r="B346" s="3" t="s">
        <v>481</v>
      </c>
      <c r="C346" s="3" t="s">
        <v>482</v>
      </c>
      <c r="D346" s="3" t="s">
        <v>25</v>
      </c>
      <c r="E346" s="3" t="str">
        <f>IFERROR(__xludf.DUMMYFUNCTION("GOOGLETRANSLATE(C346)"),"Military Councilors in Rwanda (Defince Attaché), have been given a discussion of the head ...")</f>
        <v>Military Councilors in Rwanda (Defince Attaché), have been given a discussion of the head ...</v>
      </c>
    </row>
    <row r="347" ht="15.75" customHeight="1">
      <c r="A347" s="1">
        <v>2312.0</v>
      </c>
      <c r="B347" s="3" t="s">
        <v>483</v>
      </c>
      <c r="C347" s="3" t="s">
        <v>484</v>
      </c>
      <c r="D347" s="3" t="s">
        <v>25</v>
      </c>
      <c r="E347" s="3" t="str">
        <f>IFERROR(__xludf.DUMMYFUNCTION("GOOGLETRANSLATE(C347)"),"Defince Attachés, representatives of different countries in Rwanda, explained the nature ...")</f>
        <v>Defince Attachés, representatives of different countries in Rwanda, explained the nature ...</v>
      </c>
    </row>
    <row r="348" ht="15.75" customHeight="1">
      <c r="A348" s="1">
        <v>2316.0</v>
      </c>
      <c r="B348" s="3" t="s">
        <v>485</v>
      </c>
      <c r="C348" s="3" t="s">
        <v>486</v>
      </c>
      <c r="D348" s="3" t="s">
        <v>6</v>
      </c>
      <c r="E348" s="3" t="str">
        <f>IFERROR(__xludf.DUMMYFUNCTION("GOOGLETRANSLATE(C348)"),"🇫🇷 ... commenting 🇮🇹:
With Pujadas interventions
It seems to hear the radio of the 🇩🇪 ...")</f>
        <v>🇫🇷 ... commenting 🇮🇹:
With Pujadas interventions
It seems to hear the radio of the 🇩🇪 ...</v>
      </c>
    </row>
    <row r="349" ht="15.75" customHeight="1">
      <c r="A349" s="1">
        <v>2321.0</v>
      </c>
      <c r="B349" s="3" t="s">
        <v>487</v>
      </c>
      <c r="C349" s="3" t="s">
        <v>488</v>
      </c>
      <c r="D349" s="3" t="s">
        <v>6</v>
      </c>
      <c r="E349" s="3" t="str">
        <f>IFERROR(__xludf.DUMMYFUNCTION("GOOGLETRANSLATE(C349)"),"                   Dear RDF, please do not identify me. Identify your Rwandan brothers, there are many of you")</f>
        <v>                   Dear RDF, please do not identify me. Identify your Rwandan brothers, there are many of you</v>
      </c>
    </row>
    <row r="350" ht="15.75" customHeight="1">
      <c r="A350" s="1">
        <v>2334.0</v>
      </c>
      <c r="B350" s="3" t="s">
        <v>489</v>
      </c>
      <c r="C350" s="3" t="s">
        <v>490</v>
      </c>
      <c r="D350" s="3" t="s">
        <v>6</v>
      </c>
      <c r="E350" s="3" t="str">
        <f>IFERROR(__xludf.DUMMYFUNCTION("GOOGLETRANSLATE(C350)"),"Defence Attachés Briefed on Regional Security, RDF Operations -   ")</f>
        <v>Defence Attachés Briefed on Regional Security, RDF Operations -   </v>
      </c>
    </row>
    <row r="351" ht="15.75" customHeight="1">
      <c r="A351" s="1">
        <v>2364.0</v>
      </c>
      <c r="B351" s="3" t="s">
        <v>491</v>
      </c>
      <c r="C351" s="3" t="s">
        <v>492</v>
      </c>
      <c r="D351" s="3" t="s">
        <v>25</v>
      </c>
      <c r="E351" s="3" t="str">
        <f>IFERROR(__xludf.DUMMYFUNCTION("GOOGLETRANSLATE(C351)"),"Understand the number of Rwandan military pilots.")</f>
        <v>Understand the number of Rwandan military pilots.</v>
      </c>
    </row>
    <row r="352" ht="15.75" customHeight="1">
      <c r="A352" s="1">
        <v>2380.0</v>
      </c>
      <c r="B352" s="3" t="s">
        <v>493</v>
      </c>
      <c r="C352" s="3" t="s">
        <v>494</v>
      </c>
      <c r="D352" s="3" t="s">
        <v>6</v>
      </c>
      <c r="E352" s="3" t="str">
        <f>IFERROR(__xludf.DUMMYFUNCTION("GOOGLETRANSLATE(C352)"),"  The M23 seasoned 🤮🤣, I dream or what ?, The FARDC make two regular armies, RDF &amp; amp; Updf on our soil, now we wait until the declaration of war to end these two states of the Region, the blows will be hard and destructive, SULUTANI 💀WHO Next?")</f>
        <v>  The M23 seasoned 🤮🤣, I dream or what ?, The FARDC make two regular armies, RDF &amp; amp; Updf on our soil, now we wait until the declaration of war to end these two states of the Region, the blows will be hard and destructive, SULUTANI 💀WHO Next?</v>
      </c>
    </row>
    <row r="353" ht="15.75" customHeight="1">
      <c r="A353" s="1">
        <v>2413.0</v>
      </c>
      <c r="B353" s="3" t="s">
        <v>495</v>
      </c>
      <c r="C353" s="3" t="s">
        <v>496</v>
      </c>
      <c r="D353" s="3" t="s">
        <v>6</v>
      </c>
      <c r="E353" s="3" t="str">
        <f>IFERROR(__xludf.DUMMYFUNCTION("GOOGLETRANSLATE(C353)"),"It is deserved people come for RDF and they meet with you")</f>
        <v>It is deserved people come for RDF and they meet with you</v>
      </c>
    </row>
    <row r="354" ht="15.75" customHeight="1">
      <c r="A354" s="1">
        <v>2416.0</v>
      </c>
      <c r="B354" s="3" t="s">
        <v>497</v>
      </c>
      <c r="C354" s="3" t="s">
        <v>498</v>
      </c>
      <c r="D354" s="3" t="s">
        <v>25</v>
      </c>
      <c r="E354" s="3" t="str">
        <f>IFERROR(__xludf.DUMMYFUNCTION("GOOGLETRANSLATE(C354)"),"RDF nize ikore Recruitment Hakir Kare😂😂😂")</f>
        <v>RDF nize ikore Recruitment Hakir Kare😂😂😂</v>
      </c>
    </row>
    <row r="355" ht="15.75" customHeight="1">
      <c r="A355" s="1">
        <v>2472.0</v>
      </c>
      <c r="B355" s="3" t="s">
        <v>447</v>
      </c>
      <c r="C355" s="3" t="s">
        <v>448</v>
      </c>
      <c r="D355" s="3" t="s">
        <v>6</v>
      </c>
      <c r="E355" s="3" t="str">
        <f>IFERROR(__xludf.DUMMYFUNCTION("GOOGLETRANSLATE(C355)"),"  We should not even quote this lure of but tell the truth. These are ...")</f>
        <v>  We should not even quote this lure of but tell the truth. These are ...</v>
      </c>
    </row>
    <row r="356" ht="15.75" customHeight="1">
      <c r="A356" s="1">
        <v>2494.0</v>
      </c>
      <c r="B356" s="3" t="s">
        <v>447</v>
      </c>
      <c r="C356" s="3" t="s">
        <v>448</v>
      </c>
      <c r="D356" s="3" t="s">
        <v>6</v>
      </c>
      <c r="E356" s="3" t="str">
        <f>IFERROR(__xludf.DUMMYFUNCTION("GOOGLETRANSLATE(C356)"),"  We should not even quote this lure of but tell the truth. These are ...")</f>
        <v>  We should not even quote this lure of but tell the truth. These are ...</v>
      </c>
    </row>
    <row r="357" ht="15.75" customHeight="1">
      <c r="A357" s="1">
        <v>2537.0</v>
      </c>
      <c r="B357" s="3" t="s">
        <v>499</v>
      </c>
      <c r="C357" s="3" t="s">
        <v>499</v>
      </c>
      <c r="D357" s="3" t="s">
        <v>6</v>
      </c>
      <c r="E357" s="3" t="str">
        <f>IFERROR(__xludf.DUMMYFUNCTION("GOOGLETRANSLATE(C357)"),"PK M23 RDF North War Kive This is not what you are going to Daniel held dead or you are going to die to open word bring back to the door of the ICC 🇨🇩🌍")</f>
        <v>PK M23 RDF North War Kive This is not what you are going to Daniel held dead or you are going to die to open word bring back to the door of the ICC 🇨🇩🌍</v>
      </c>
    </row>
    <row r="358" ht="15.75" customHeight="1">
      <c r="A358" s="1">
        <v>2541.0</v>
      </c>
      <c r="B358" s="3" t="s">
        <v>500</v>
      </c>
      <c r="C358" s="3" t="s">
        <v>501</v>
      </c>
      <c r="D358" s="3" t="s">
        <v>25</v>
      </c>
      <c r="E358" s="3" t="str">
        <f>IFERROR(__xludf.DUMMYFUNCTION("GOOGLETRANSLATE(C358)"),"MINADEF has strong business companies
Let me tell what you don't know
All benefits from RDF companies (MINADEF) ...")</f>
        <v>MINADEF has strong business companies
Let me tell what you don't know
All benefits from RDF companies (MINADEF) ...</v>
      </c>
    </row>
    <row r="359" ht="15.75" customHeight="1">
      <c r="A359" s="1">
        <v>2548.0</v>
      </c>
      <c r="B359" s="3" t="s">
        <v>502</v>
      </c>
      <c r="C359" s="3" t="s">
        <v>503</v>
      </c>
      <c r="D359" s="3" t="s">
        <v>6</v>
      </c>
      <c r="E359" s="3" t="str">
        <f>IFERROR(__xludf.DUMMYFUNCTION("GOOGLETRANSLATE(C359)")," Is it so difficult to understand why had never made such a confession until it is that the same equipment as and behaves curiously as ""conventional army"" after the passage of the same area?")</f>
        <v> Is it so difficult to understand why had never made such a confession until it is that the same equipment as and behaves curiously as "conventional army" after the passage of the same area?</v>
      </c>
    </row>
    <row r="360" ht="15.75" customHeight="1">
      <c r="A360" s="1">
        <v>2551.0</v>
      </c>
      <c r="B360" s="3" t="s">
        <v>504</v>
      </c>
      <c r="C360" s="3" t="s">
        <v>505</v>
      </c>
      <c r="D360" s="3" t="s">
        <v>6</v>
      </c>
      <c r="E360" s="3" t="str">
        <f>IFERROR(__xludf.DUMMYFUNCTION("GOOGLETRANSLATE(C360)")," We are talking about M23-RDF terrorists, you will answer with a video that deals with other subject 🥴. Is it intelligent? We are talking about Bunagana occupation by 🇷🇼 via his M23 militia. 🙉")</f>
        <v> We are talking about M23-RDF terrorists, you will answer with a video that deals with other subject 🥴. Is it intelligent? We are talking about Bunagana occupation by 🇷🇼 via his M23 militia. 🙉</v>
      </c>
    </row>
    <row r="361" ht="15.75" customHeight="1">
      <c r="A361" s="1">
        <v>2562.0</v>
      </c>
      <c r="B361" s="3" t="s">
        <v>506</v>
      </c>
      <c r="C361" s="3" t="s">
        <v>507</v>
      </c>
      <c r="D361" s="3" t="s">
        <v>6</v>
      </c>
      <c r="E361" s="3" t="str">
        <f>IFERROR(__xludf.DUMMYFUNCTION("GOOGLETRANSLATE(C361)")," Too much illusion in Qoui The peoples of the DRC are alienated by your FDLR issues, M23 RDF terrorists? Everyone knows that it is the hand on our mineral wealth is the problem of this Guèrre.")</f>
        <v> Too much illusion in Qoui The peoples of the DRC are alienated by your FDLR issues, M23 RDF terrorists? Everyone knows that it is the hand on our mineral wealth is the problem of this Guèrre.</v>
      </c>
    </row>
    <row r="362" ht="15.75" customHeight="1">
      <c r="A362" s="1">
        <v>2565.0</v>
      </c>
      <c r="B362" s="3" t="s">
        <v>508</v>
      </c>
      <c r="C362" s="3" t="s">
        <v>509</v>
      </c>
      <c r="D362" s="3" t="s">
        <v>6</v>
      </c>
      <c r="E362" s="3" t="str">
        <f>IFERROR(__xludf.DUMMYFUNCTION("GOOGLETRANSLATE(C362)"),"1 month that our soils are occupied by foreigners (UPDF, RDF-M23), quid of the Minister of Defense?!
Isn't that normal frankly?!")</f>
        <v>1 month that our soils are occupied by foreigners (UPDF, RDF-M23), quid of the Minister of Defense?!
Isn't that normal frankly?!</v>
      </c>
    </row>
    <row r="363" ht="15.75" customHeight="1">
      <c r="A363" s="1">
        <v>2568.0</v>
      </c>
      <c r="B363" s="3" t="s">
        <v>510</v>
      </c>
      <c r="C363" s="3" t="s">
        <v>511</v>
      </c>
      <c r="D363" s="3" t="s">
        <v>25</v>
      </c>
      <c r="E363" s="3" t="str">
        <f>IFERROR(__xludf.DUMMYFUNCTION("GOOGLETRANSLATE(C363)"),"Ambassal military advisers explained RDF activities")</f>
        <v>Ambassal military advisers explained RDF activities</v>
      </c>
    </row>
    <row r="364" ht="15.75" customHeight="1">
      <c r="A364" s="1">
        <v>2578.0</v>
      </c>
      <c r="B364" s="3" t="s">
        <v>512</v>
      </c>
      <c r="C364" s="3" t="s">
        <v>513</v>
      </c>
      <c r="D364" s="3" t="s">
        <v>25</v>
      </c>
      <c r="E364" s="3" t="str">
        <f>IFERROR(__xludf.DUMMYFUNCTION("GOOGLETRANSLATE(C364)"),"MINADEF has strong business companies
Let me tell what you don't know
All benefits from RDF companies (MINADEF) are not going to a government box
We are led by Danger Mafia")</f>
        <v>MINADEF has strong business companies
Let me tell what you don't know
All benefits from RDF companies (MINADEF) are not going to a government box
We are led by Danger Mafia</v>
      </c>
    </row>
    <row r="365" ht="15.75" customHeight="1">
      <c r="A365" s="1">
        <v>2579.0</v>
      </c>
      <c r="B365" s="3" t="s">
        <v>514</v>
      </c>
      <c r="C365" s="3" t="s">
        <v>515</v>
      </c>
      <c r="D365" s="3" t="s">
        <v>6</v>
      </c>
      <c r="E365" s="3" t="str">
        <f>IFERROR(__xludf.DUMMYFUNCTION("GOOGLETRANSLATE(C365)")," We should not even quote this lure of but tell the truth. These are
Must stop adopting narrative Rwanda and an accomplice eoccidrocid for the DRC
Respect for 🇨🇩 which fight the DRFs")</f>
        <v> We should not even quote this lure of but tell the truth. These are
Must stop adopting narrative Rwanda and an accomplice eoccidrocid for the DRC
Respect for 🇨🇩 which fight the DRFs</v>
      </c>
    </row>
    <row r="366" ht="15.75" customHeight="1">
      <c r="A366" s="1">
        <v>2594.0</v>
      </c>
      <c r="B366" s="3" t="s">
        <v>483</v>
      </c>
      <c r="C366" s="3" t="s">
        <v>484</v>
      </c>
      <c r="D366" s="3" t="s">
        <v>25</v>
      </c>
      <c r="E366" s="3" t="str">
        <f>IFERROR(__xludf.DUMMYFUNCTION("GOOGLETRANSLATE(C366)"),"Defince Attachés, representatives of different countries in Rwanda, explained the nature ...")</f>
        <v>Defince Attachés, representatives of different countries in Rwanda, explained the nature ...</v>
      </c>
    </row>
    <row r="367" ht="15.75" customHeight="1">
      <c r="A367" s="1">
        <v>2601.0</v>
      </c>
      <c r="B367" s="3" t="s">
        <v>516</v>
      </c>
      <c r="C367" s="3" t="s">
        <v>517</v>
      </c>
      <c r="D367" s="3" t="s">
        <v>25</v>
      </c>
      <c r="E367" s="3" t="str">
        <f>IFERROR(__xludf.DUMMYFUNCTION("GOOGLETRANSLATE(C367)"),"Embassy Advisors explained RDF Via activities")</f>
        <v>Embassy Advisors explained RDF Via activities</v>
      </c>
    </row>
    <row r="368" ht="15.75" customHeight="1">
      <c r="A368" s="1">
        <v>2605.0</v>
      </c>
      <c r="B368" s="3" t="s">
        <v>518</v>
      </c>
      <c r="C368" s="3" t="s">
        <v>519</v>
      </c>
      <c r="D368" s="3" t="s">
        <v>25</v>
      </c>
      <c r="E368" s="3" t="str">
        <f>IFERROR(__xludf.DUMMYFUNCTION("GOOGLETRANSLATE(C368)"),"The representatives of the military widows among the activities of the region")</f>
        <v>The representatives of the military widows among the activities of the region</v>
      </c>
    </row>
    <row r="369" ht="15.75" customHeight="1">
      <c r="A369" s="1">
        <v>2609.0</v>
      </c>
      <c r="B369" s="3" t="s">
        <v>483</v>
      </c>
      <c r="C369" s="3" t="s">
        <v>484</v>
      </c>
      <c r="D369" s="3" t="s">
        <v>25</v>
      </c>
      <c r="E369" s="3" t="str">
        <f>IFERROR(__xludf.DUMMYFUNCTION("GOOGLETRANSLATE(C369)"),"Defince Attachés, representatives of different countries in Rwanda, explained the nature ...")</f>
        <v>Defince Attachés, representatives of different countries in Rwanda, explained the nature ...</v>
      </c>
    </row>
    <row r="370" ht="15.75" customHeight="1">
      <c r="A370" s="1">
        <v>2611.0</v>
      </c>
      <c r="B370" s="3" t="s">
        <v>520</v>
      </c>
      <c r="C370" s="3" t="s">
        <v>521</v>
      </c>
      <c r="D370" s="3" t="s">
        <v>25</v>
      </c>
      <c r="E370" s="3" t="str">
        <f>IFERROR(__xludf.DUMMYFUNCTION("GOOGLETRANSLATE(C370)"),"Defince Attachés, representatives of different countries in Rwanda, explained the nature of the restoration of peace of Rwanda, which are involved in Mozambique and Central African Republic.
 ")</f>
        <v>Defince Attachés, representatives of different countries in Rwanda, explained the nature of the restoration of peace of Rwanda, which are involved in Mozambique and Central African Republic.
 </v>
      </c>
    </row>
    <row r="371" ht="15.75" customHeight="1">
      <c r="A371" s="1">
        <v>2612.0</v>
      </c>
      <c r="B371" s="3" t="s">
        <v>522</v>
      </c>
      <c r="C371" s="3" t="s">
        <v>523</v>
      </c>
      <c r="D371" s="3" t="s">
        <v>25</v>
      </c>
      <c r="E371" s="3" t="str">
        <f>IFERROR(__xludf.DUMMYFUNCTION("GOOGLETRANSLATE(C371)"),"RDF has shown other troops as it stands in restoring peace and security abroad
===
RDF has shown representatives of the military interests of their countries in the embassies, some of its activities involving restoring peace abroad
➡️")</f>
        <v>RDF has shown other troops as it stands in restoring peace and security abroad
===
RDF has shown representatives of the military interests of their countries in the embassies, some of its activities involving restoring peace abroad
➡️</v>
      </c>
    </row>
    <row r="372" ht="15.75" customHeight="1">
      <c r="A372" s="1">
        <v>2638.0</v>
      </c>
      <c r="B372" s="3" t="s">
        <v>481</v>
      </c>
      <c r="C372" s="3" t="s">
        <v>482</v>
      </c>
      <c r="D372" s="3" t="s">
        <v>25</v>
      </c>
      <c r="E372" s="3" t="str">
        <f>IFERROR(__xludf.DUMMYFUNCTION("GOOGLETRANSLATE(C372)"),"Military Councilors in Rwanda (Defince Attaché), have been given a discussion of the head ...")</f>
        <v>Military Councilors in Rwanda (Defince Attaché), have been given a discussion of the head ...</v>
      </c>
    </row>
    <row r="373" ht="15.75" customHeight="1">
      <c r="A373" s="1">
        <v>2644.0</v>
      </c>
      <c r="B373" s="3" t="s">
        <v>489</v>
      </c>
      <c r="C373" s="3" t="s">
        <v>490</v>
      </c>
      <c r="D373" s="3" t="s">
        <v>6</v>
      </c>
      <c r="E373" s="3" t="str">
        <f>IFERROR(__xludf.DUMMYFUNCTION("GOOGLETRANSLATE(C373)"),"Defence Attachés Briefed on Regional Security, RDF Operations -   ")</f>
        <v>Defence Attachés Briefed on Regional Security, RDF Operations -   </v>
      </c>
    </row>
    <row r="374" ht="15.75" customHeight="1">
      <c r="A374" s="1">
        <v>2646.0</v>
      </c>
      <c r="B374" s="3" t="s">
        <v>481</v>
      </c>
      <c r="C374" s="3" t="s">
        <v>482</v>
      </c>
      <c r="D374" s="3" t="s">
        <v>25</v>
      </c>
      <c r="E374" s="3" t="str">
        <f>IFERROR(__xludf.DUMMYFUNCTION("GOOGLETRANSLATE(C374)"),"Military Councilors in Rwanda (Defince Attaché), have been given a discussion of the head ...")</f>
        <v>Military Councilors in Rwanda (Defince Attaché), have been given a discussion of the head ...</v>
      </c>
    </row>
    <row r="375" ht="15.75" customHeight="1">
      <c r="A375" s="1">
        <v>2650.0</v>
      </c>
      <c r="B375" s="3" t="s">
        <v>524</v>
      </c>
      <c r="C375" s="3" t="s">
        <v>525</v>
      </c>
      <c r="D375" s="3" t="s">
        <v>25</v>
      </c>
      <c r="E375" s="3" t="str">
        <f>IFERROR(__xludf.DUMMYFUNCTION("GOOGLETRANSLATE(C375)")," Embassy Advisors explained RDF Via activities")</f>
        <v> Embassy Advisors explained RDF Via activities</v>
      </c>
    </row>
    <row r="376" ht="15.75" customHeight="1">
      <c r="A376" s="1">
        <v>2651.0</v>
      </c>
      <c r="B376" s="3" t="s">
        <v>526</v>
      </c>
      <c r="C376" s="3" t="s">
        <v>525</v>
      </c>
      <c r="D376" s="3" t="s">
        <v>25</v>
      </c>
      <c r="E376" s="3" t="str">
        <f>IFERROR(__xludf.DUMMYFUNCTION("GOOGLETRANSLATE(C376)")," Embassy Advisors explained RDF Via activities")</f>
        <v> Embassy Advisors explained RDF Via activities</v>
      </c>
    </row>
    <row r="377" ht="15.75" customHeight="1">
      <c r="A377" s="1">
        <v>2657.0</v>
      </c>
      <c r="B377" s="3" t="s">
        <v>527</v>
      </c>
      <c r="C377" s="3" t="s">
        <v>528</v>
      </c>
      <c r="D377" s="3" t="s">
        <v>6</v>
      </c>
      <c r="E377" s="3" t="str">
        <f>IFERROR(__xludf.DUMMYFUNCTION("GOOGLETRANSLATE(C377)"),"The DRF and the UPDF are in Bunagana")</f>
        <v>The DRF and the UPDF are in Bunagana</v>
      </c>
    </row>
    <row r="378" ht="15.75" customHeight="1">
      <c r="A378" s="1">
        <v>2669.0</v>
      </c>
      <c r="B378" s="3" t="s">
        <v>516</v>
      </c>
      <c r="C378" s="3" t="s">
        <v>517</v>
      </c>
      <c r="D378" s="3" t="s">
        <v>25</v>
      </c>
      <c r="E378" s="3" t="str">
        <f>IFERROR(__xludf.DUMMYFUNCTION("GOOGLETRANSLATE(C378)"),"Embassy Advisors explained RDF Via activities")</f>
        <v>Embassy Advisors explained RDF Via activities</v>
      </c>
    </row>
    <row r="379" ht="15.75" customHeight="1">
      <c r="A379" s="1">
        <v>2670.0</v>
      </c>
      <c r="B379" s="3" t="s">
        <v>529</v>
      </c>
      <c r="C379" s="3" t="s">
        <v>530</v>
      </c>
      <c r="D379" s="3" t="s">
        <v>25</v>
      </c>
      <c r="E379" s="3" t="str">
        <f>IFERROR(__xludf.DUMMYFUNCTION("GOOGLETRANSLATE(C379)"),"ANYONE WITH LYRICS OF THAT RDF MORALE says ""They're going to go down the bombs we go down"" 💪💪")</f>
        <v>ANYONE WITH LYRICS OF THAT RDF MORALE says "They're going to go down the bombs we go down" 💪💪</v>
      </c>
    </row>
    <row r="380" ht="15.75" customHeight="1">
      <c r="A380" s="1">
        <v>2677.0</v>
      </c>
      <c r="B380" s="3" t="s">
        <v>531</v>
      </c>
      <c r="C380" s="3" t="s">
        <v>517</v>
      </c>
      <c r="D380" s="3" t="s">
        <v>25</v>
      </c>
      <c r="E380" s="3" t="str">
        <f>IFERROR(__xludf.DUMMYFUNCTION("GOOGLETRANSLATE(C380)"),"Embassy Advisors explained RDF Via activities")</f>
        <v>Embassy Advisors explained RDF Via activities</v>
      </c>
    </row>
    <row r="381" ht="15.75" customHeight="1">
      <c r="A381" s="1">
        <v>2690.0</v>
      </c>
      <c r="B381" s="3" t="s">
        <v>467</v>
      </c>
      <c r="C381" s="3" t="s">
        <v>468</v>
      </c>
      <c r="D381" s="3" t="s">
        <v>6</v>
      </c>
      <c r="E381" s="3" t="str">
        <f>IFERROR(__xludf.DUMMYFUNCTION("GOOGLETRANSLATE(C381)")," No wonder, internally pseudo journalists broadcast messages from the DRF. Imagine a single moment u ...")</f>
        <v> No wonder, internally pseudo journalists broadcast messages from the DRF. Imagine a single moment u ...</v>
      </c>
    </row>
    <row r="382" ht="15.75" customHeight="1">
      <c r="A382" s="1">
        <v>2693.0</v>
      </c>
      <c r="B382" s="3" t="s">
        <v>489</v>
      </c>
      <c r="C382" s="3" t="s">
        <v>490</v>
      </c>
      <c r="D382" s="3" t="s">
        <v>6</v>
      </c>
      <c r="E382" s="3" t="str">
        <f>IFERROR(__xludf.DUMMYFUNCTION("GOOGLETRANSLATE(C382)"),"Defence Attachés Briefed on Regional Security, RDF Operations -   ")</f>
        <v>Defence Attachés Briefed on Regional Security, RDF Operations -   </v>
      </c>
    </row>
    <row r="383" ht="15.75" customHeight="1">
      <c r="A383" s="1">
        <v>2707.0</v>
      </c>
      <c r="B383" s="3" t="s">
        <v>481</v>
      </c>
      <c r="C383" s="3" t="s">
        <v>482</v>
      </c>
      <c r="D383" s="3" t="s">
        <v>25</v>
      </c>
      <c r="E383" s="3" t="str">
        <f>IFERROR(__xludf.DUMMYFUNCTION("GOOGLETRANSLATE(C383)"),"Military Councilors in Rwanda (Defince Attaché), have been given a discussion of the head ...")</f>
        <v>Military Councilors in Rwanda (Defince Attaché), have been given a discussion of the head ...</v>
      </c>
    </row>
    <row r="384" ht="15.75" customHeight="1">
      <c r="A384" s="1">
        <v>2710.0</v>
      </c>
      <c r="B384" s="3" t="s">
        <v>532</v>
      </c>
      <c r="C384" s="3" t="s">
        <v>533</v>
      </c>
      <c r="D384" s="3" t="s">
        <v>6</v>
      </c>
      <c r="E384" s="3" t="str">
        <f>IFERROR(__xludf.DUMMYFUNCTION("GOOGLETRANSLATE(C384)"),"No wonder, internally pseudo journalists broadcast messages from the DRF. Imagine a single instant a Ukrainian journalist do what the man does in the black hat")</f>
        <v>No wonder, internally pseudo journalists broadcast messages from the DRF. Imagine a single instant a Ukrainian journalist do what the man does in the black hat</v>
      </c>
    </row>
    <row r="385" ht="15.75" customHeight="1">
      <c r="A385" s="1">
        <v>2713.0</v>
      </c>
      <c r="B385" s="3" t="s">
        <v>534</v>
      </c>
      <c r="C385" s="3" t="s">
        <v>535</v>
      </c>
      <c r="D385" s="3" t="s">
        <v>25</v>
      </c>
      <c r="E385" s="3" t="str">
        <f>IFERROR(__xludf.DUMMYFUNCTION("GOOGLETRANSLATE(C385)"),"Military Councilors in Rwanda (Defense Attaché), have been given a discussion of the Rwandan Armed Forces Activities (RDF) held at the Rwanda Defense Forces headquarters, Kimihurura.")</f>
        <v>Military Councilors in Rwanda (Defense Attaché), have been given a discussion of the Rwandan Armed Forces Activities (RDF) held at the Rwanda Defense Forces headquarters, Kimihurura.</v>
      </c>
    </row>
    <row r="386" ht="15.75" customHeight="1">
      <c r="A386" s="1">
        <v>2720.0</v>
      </c>
      <c r="B386" s="3" t="s">
        <v>489</v>
      </c>
      <c r="C386" s="3" t="s">
        <v>490</v>
      </c>
      <c r="D386" s="3" t="s">
        <v>6</v>
      </c>
      <c r="E386" s="3" t="str">
        <f>IFERROR(__xludf.DUMMYFUNCTION("GOOGLETRANSLATE(C386)"),"Defence Attachés Briefed on Regional Security, RDF Operations -   ")</f>
        <v>Defence Attachés Briefed on Regional Security, RDF Operations -   </v>
      </c>
    </row>
    <row r="387" ht="15.75" customHeight="1">
      <c r="A387" s="1">
        <v>2723.0</v>
      </c>
      <c r="B387" s="3" t="s">
        <v>489</v>
      </c>
      <c r="C387" s="3" t="s">
        <v>490</v>
      </c>
      <c r="D387" s="3" t="s">
        <v>6</v>
      </c>
      <c r="E387" s="3" t="str">
        <f>IFERROR(__xludf.DUMMYFUNCTION("GOOGLETRANSLATE(C387)"),"Defence Attachés Briefed on Regional Security, RDF Operations -   ")</f>
        <v>Defence Attachés Briefed on Regional Security, RDF Operations -   </v>
      </c>
    </row>
    <row r="388" ht="15.75" customHeight="1">
      <c r="A388" s="1">
        <v>2731.0</v>
      </c>
      <c r="B388" s="3" t="s">
        <v>536</v>
      </c>
      <c r="C388" s="3" t="s">
        <v>511</v>
      </c>
      <c r="D388" s="3" t="s">
        <v>25</v>
      </c>
      <c r="E388" s="3" t="str">
        <f>IFERROR(__xludf.DUMMYFUNCTION("GOOGLETRANSLATE(C388)"),"Ambassal military advisers explained RDF activities")</f>
        <v>Ambassal military advisers explained RDF activities</v>
      </c>
    </row>
    <row r="389" ht="15.75" customHeight="1">
      <c r="A389" s="1">
        <v>2733.0</v>
      </c>
      <c r="B389" s="3" t="s">
        <v>489</v>
      </c>
      <c r="C389" s="3" t="s">
        <v>490</v>
      </c>
      <c r="D389" s="3" t="s">
        <v>6</v>
      </c>
      <c r="E389" s="3" t="str">
        <f>IFERROR(__xludf.DUMMYFUNCTION("GOOGLETRANSLATE(C389)"),"Defence Attachés Briefed on Regional Security, RDF Operations -   ")</f>
        <v>Defence Attachés Briefed on Regional Security, RDF Operations -   </v>
      </c>
    </row>
    <row r="390" ht="15.75" customHeight="1">
      <c r="A390" s="1">
        <v>2734.0</v>
      </c>
      <c r="B390" s="3" t="s">
        <v>537</v>
      </c>
      <c r="C390" s="3" t="s">
        <v>538</v>
      </c>
      <c r="D390" s="3" t="s">
        <v>6</v>
      </c>
      <c r="E390" s="3" t="str">
        <f>IFERROR(__xludf.DUMMYFUNCTION("GOOGLETRANSLATE(C390)"),"You have the right to vomit but you are not able to make you understand your nonsense publications of your intellectual baseness!
FARDC still does operations against your bloody hands but it was FDLR with RDF Army who helped M23 in 2012 to save Ntaganda R"&amp;"wandais!")</f>
        <v>You have the right to vomit but you are not able to make you understand your nonsense publications of your intellectual baseness!
FARDC still does operations against your bloody hands but it was FDLR with RDF Army who helped M23 in 2012 to save Ntaganda Rwandais!</v>
      </c>
    </row>
    <row r="391" ht="15.75" customHeight="1">
      <c r="A391" s="1">
        <v>2737.0</v>
      </c>
      <c r="B391" s="3" t="s">
        <v>539</v>
      </c>
      <c r="C391" s="3" t="s">
        <v>540</v>
      </c>
      <c r="D391" s="3" t="s">
        <v>6</v>
      </c>
      <c r="E391" s="3" t="str">
        <f>IFERROR(__xludf.DUMMYFUNCTION("GOOGLETRANSLATE(C391)")," This is the crow and the fox.
I think the match between Congolese against RDF must be prepares as a Réal Madrid match against Barcelona.")</f>
        <v> This is the crow and the fox.
I think the match between Congolese against RDF must be prepares as a Réal Madrid match against Barcelona.</v>
      </c>
    </row>
    <row r="392" ht="15.75" customHeight="1">
      <c r="A392" s="1">
        <v>2738.0</v>
      </c>
      <c r="B392" s="3" t="s">
        <v>541</v>
      </c>
      <c r="C392" s="3" t="s">
        <v>542</v>
      </c>
      <c r="D392" s="3" t="s">
        <v>6</v>
      </c>
      <c r="E392" s="3" t="str">
        <f>IFERROR(__xludf.DUMMYFUNCTION("GOOGLETRANSLATE(C392)"),"DRC🛑🛑: Several million dollars and minerals evaporate to the customs of Bunagana. Under occupation of terrorists M ...")</f>
        <v>DRC🛑🛑: Several million dollars and minerals evaporate to the customs of Bunagana. Under occupation of terrorists M ...</v>
      </c>
    </row>
    <row r="393" ht="15.75" customHeight="1">
      <c r="A393" s="1">
        <v>2741.0</v>
      </c>
      <c r="B393" s="3" t="s">
        <v>543</v>
      </c>
      <c r="C393" s="3" t="s">
        <v>544</v>
      </c>
      <c r="D393" s="3" t="s">
        <v>6</v>
      </c>
      <c r="E393" s="3" t="str">
        <f>IFERROR(__xludf.DUMMYFUNCTION("GOOGLETRANSLATE(C393)"),"          Those who are killed by the RDF on our territory you don't care")</f>
        <v>          Those who are killed by the RDF on our territory you don't care</v>
      </c>
    </row>
    <row r="394" ht="15.75" customHeight="1">
      <c r="A394" s="1">
        <v>2742.0</v>
      </c>
      <c r="B394" s="3" t="s">
        <v>489</v>
      </c>
      <c r="C394" s="3" t="s">
        <v>490</v>
      </c>
      <c r="D394" s="3" t="s">
        <v>6</v>
      </c>
      <c r="E394" s="3" t="str">
        <f>IFERROR(__xludf.DUMMYFUNCTION("GOOGLETRANSLATE(C394)"),"Defence Attachés Briefed on Regional Security, RDF Operations -   ")</f>
        <v>Defence Attachés Briefed on Regional Security, RDF Operations -   </v>
      </c>
    </row>
    <row r="395" ht="15.75" customHeight="1">
      <c r="A395" s="1">
        <v>2748.0</v>
      </c>
      <c r="B395" s="3" t="s">
        <v>529</v>
      </c>
      <c r="C395" s="3" t="s">
        <v>530</v>
      </c>
      <c r="D395" s="3" t="s">
        <v>25</v>
      </c>
      <c r="E395" s="3" t="str">
        <f>IFERROR(__xludf.DUMMYFUNCTION("GOOGLETRANSLATE(C395)"),"ANYONE WITH LYRICS OF THAT RDF MORALE says ""They're going to go down the bombs we go down"" 💪💪")</f>
        <v>ANYONE WITH LYRICS OF THAT RDF MORALE says "They're going to go down the bombs we go down" 💪💪</v>
      </c>
    </row>
    <row r="396" ht="15.75" customHeight="1">
      <c r="A396" s="1">
        <v>2749.0</v>
      </c>
      <c r="B396" s="3" t="s">
        <v>390</v>
      </c>
      <c r="C396" s="3" t="s">
        <v>391</v>
      </c>
      <c r="D396" s="3" t="s">
        <v>6</v>
      </c>
      <c r="E396" s="3" t="str">
        <f>IFERROR(__xludf.DUMMYFUNCTION("GOOGLETRANSLATE(C396)"),"  The world knows and does not care
Congolese people behind take charge
That FARDC é ...")</f>
        <v>  The world knows and does not care
Congolese people behind take charge
That FARDC é ...</v>
      </c>
    </row>
    <row r="397" ht="15.75" customHeight="1">
      <c r="A397" s="1">
        <v>2753.0</v>
      </c>
      <c r="B397" s="3" t="s">
        <v>530</v>
      </c>
      <c r="C397" s="3" t="s">
        <v>530</v>
      </c>
      <c r="D397" s="3" t="s">
        <v>25</v>
      </c>
      <c r="E397" s="3" t="str">
        <f>IFERROR(__xludf.DUMMYFUNCTION("GOOGLETRANSLATE(C397)"),"ANYONE WITH LYRICS OF THAT RDF MORALE says ""They're going to go down the bombs we go down"" 💪💪")</f>
        <v>ANYONE WITH LYRICS OF THAT RDF MORALE says "They're going to go down the bombs we go down" 💪💪</v>
      </c>
    </row>
    <row r="398" ht="15.75" customHeight="1">
      <c r="A398" s="1">
        <v>2764.0</v>
      </c>
      <c r="B398" s="3" t="s">
        <v>489</v>
      </c>
      <c r="C398" s="3" t="s">
        <v>490</v>
      </c>
      <c r="D398" s="3" t="s">
        <v>6</v>
      </c>
      <c r="E398" s="3" t="str">
        <f>IFERROR(__xludf.DUMMYFUNCTION("GOOGLETRANSLATE(C398)"),"Defence Attachés Briefed on Regional Security, RDF Operations -   ")</f>
        <v>Defence Attachés Briefed on Regional Security, RDF Operations -   </v>
      </c>
    </row>
    <row r="399" ht="15.75" customHeight="1">
      <c r="A399" s="1">
        <v>2807.0</v>
      </c>
      <c r="B399" s="3" t="s">
        <v>545</v>
      </c>
      <c r="C399" s="3" t="s">
        <v>546</v>
      </c>
      <c r="D399" s="3" t="s">
        <v>6</v>
      </c>
      <c r="E399" s="3" t="str">
        <f>IFERROR(__xludf.DUMMYFUNCTION("GOOGLETRANSLATE(C399)"),"  Soon will have been a month since the city of Bunagana is under the occupation of the M23/RDF, underlines")</f>
        <v>  Soon will have been a month since the city of Bunagana is under the occupation of the M23/RDF, underlines</v>
      </c>
    </row>
    <row r="400" ht="15.75" customHeight="1">
      <c r="A400" s="1">
        <v>2817.0</v>
      </c>
      <c r="B400" s="3" t="s">
        <v>547</v>
      </c>
      <c r="C400" s="3" t="s">
        <v>548</v>
      </c>
      <c r="D400" s="3" t="s">
        <v>6</v>
      </c>
      <c r="E400" s="3" t="str">
        <f>IFERROR(__xludf.DUMMYFUNCTION("GOOGLETRANSLATE(C400)"),"In 🇫🇷
The Elective
is called
an amount.
And the clerics of the regime repeat in choir.
We are not to the deformation of historiography by language ... 🙄
(or thought - Read François Jullien (2022))")</f>
        <v>In 🇫🇷
The Elective
is called
an amount.
And the clerics of the regime repeat in choir.
We are not to the deformation of historiography by language ... 🙄
(or thought - Read François Jullien (2022))</v>
      </c>
    </row>
    <row r="401" ht="15.75" customHeight="1">
      <c r="A401" s="1">
        <v>2841.0</v>
      </c>
      <c r="B401" s="3" t="s">
        <v>549</v>
      </c>
      <c r="C401" s="3" t="s">
        <v>490</v>
      </c>
      <c r="D401" s="3" t="s">
        <v>6</v>
      </c>
      <c r="E401" s="3" t="str">
        <f>IFERROR(__xludf.DUMMYFUNCTION("GOOGLETRANSLATE(C401)"),"Defence Attachés Briefed on Regional Security, RDF Operations -   ")</f>
        <v>Defence Attachés Briefed on Regional Security, RDF Operations -   </v>
      </c>
    </row>
    <row r="402" ht="15.75" customHeight="1">
      <c r="A402" s="1">
        <v>2864.0</v>
      </c>
      <c r="B402" s="3" t="s">
        <v>550</v>
      </c>
      <c r="C402" s="3" t="s">
        <v>551</v>
      </c>
      <c r="D402" s="3" t="s">
        <v>6</v>
      </c>
      <c r="E402" s="3" t="str">
        <f>IFERROR(__xludf.DUMMYFUNCTION("GOOGLETRANSLATE(C402)")," The time for the lies of Kagame that you spread is over. There is no more shadow on war than Kagame E ...")</f>
        <v> The time for the lies of Kagame that you spread is over. There is no more shadow on war than Kagame E ...</v>
      </c>
    </row>
    <row r="403" ht="15.75" customHeight="1">
      <c r="A403" s="1">
        <v>2866.0</v>
      </c>
      <c r="B403" s="3" t="s">
        <v>552</v>
      </c>
      <c r="C403" s="3" t="s">
        <v>553</v>
      </c>
      <c r="D403" s="3" t="s">
        <v>6</v>
      </c>
      <c r="E403" s="3" t="str">
        <f>IFERROR(__xludf.DUMMYFUNCTION("GOOGLETRANSLATE(C403)"),"Umukamate 🐻 has just got hold of a certain Murekezi Suedi, follow my gaze. M23-RDF-UDF.
This con believe that the special Russian operation is the MM thing that fights Bunagana.
He will be sentenced to death. It doesn't joke there. Sorry for her family"&amp;", it's a mess")</f>
        <v>Umukamate 🐻 has just got hold of a certain Murekezi Suedi, follow my gaze. M23-RDF-UDF.
This con believe that the special Russian operation is the MM thing that fights Bunagana.
He will be sentenced to death. It doesn't joke there. Sorry for her family, it's a mess</v>
      </c>
    </row>
    <row r="404" ht="15.75" customHeight="1">
      <c r="A404" s="1">
        <v>2879.0</v>
      </c>
      <c r="B404" s="3" t="s">
        <v>554</v>
      </c>
      <c r="C404" s="3" t="s">
        <v>555</v>
      </c>
      <c r="D404" s="3" t="s">
        <v>6</v>
      </c>
      <c r="E404" s="3" t="str">
        <f>IFERROR(__xludf.DUMMYFUNCTION("GOOGLETRANSLATE(C404)"),"The time for the lies of Kagame that you spread is over. There is no more shadow on the war that Kagame has maintained in since he had overthrown pastor Bizimungu. The group of terrorists of is a branch of with the mission of destabilizing the Kivu.")</f>
        <v>The time for the lies of Kagame that you spread is over. There is no more shadow on the war that Kagame has maintained in since he had overthrown pastor Bizimungu. The group of terrorists of is a branch of with the mission of destabilizing the Kivu.</v>
      </c>
    </row>
    <row r="405" ht="15.75" customHeight="1">
      <c r="A405" s="1">
        <v>2882.0</v>
      </c>
      <c r="B405" s="3" t="s">
        <v>556</v>
      </c>
      <c r="C405" s="3" t="s">
        <v>557</v>
      </c>
      <c r="D405" s="3" t="s">
        <v>6</v>
      </c>
      <c r="E405" s="3" t="str">
        <f>IFERROR(__xludf.DUMMYFUNCTION("GOOGLETRANSLATE(C405)"),"Economic war?
The two main customs in North Kivu inaccessible. Route Butembo-Beni-Kasindi cut by Attacs…")</f>
        <v>Economic war?
The two main customs in North Kivu inaccessible. Route Butembo-Beni-Kasindi cut by Attacs…</v>
      </c>
    </row>
    <row r="406" ht="15.75" customHeight="1">
      <c r="A406" s="1">
        <v>2886.0</v>
      </c>
      <c r="B406" s="3" t="s">
        <v>558</v>
      </c>
      <c r="C406" s="3" t="s">
        <v>559</v>
      </c>
      <c r="D406" s="3" t="s">
        <v>25</v>
      </c>
      <c r="E406" s="3" t="str">
        <f>IFERROR(__xludf.DUMMYFUNCTION("GOOGLETRANSLATE(C406)"),"Being the first in Indonesia, of course, RDF waste treatment technology is very attractive to regional leaders in Indonesia because it is able to process waste into coal equivalent fuels.
")</f>
        <v>Being the first in Indonesia, of course, RDF waste treatment technology is very attractive to regional leaders in Indonesia because it is able to process waste into coal equivalent fuels.
</v>
      </c>
    </row>
    <row r="407" ht="15.75" customHeight="1">
      <c r="A407" s="1">
        <v>2887.0</v>
      </c>
      <c r="B407" s="3" t="s">
        <v>560</v>
      </c>
      <c r="C407" s="3" t="s">
        <v>561</v>
      </c>
      <c r="D407" s="3" t="s">
        <v>25</v>
      </c>
      <c r="E407" s="3" t="str">
        <f>IFERROR(__xludf.DUMMYFUNCTION("GOOGLETRANSLATE(C407)"),"Being the first in Indonesia, of course, RDF waste treatment technology is very attractive to regional leaders in Indonesia because it is able to process waste into coal equivalent fuels.
")</f>
        <v>Being the first in Indonesia, of course, RDF waste treatment technology is very attractive to regional leaders in Indonesia because it is able to process waste into coal equivalent fuels.
</v>
      </c>
    </row>
    <row r="408" ht="15.75" customHeight="1">
      <c r="A408" s="1">
        <v>2901.0</v>
      </c>
      <c r="B408" s="3" t="s">
        <v>562</v>
      </c>
      <c r="C408" s="3" t="s">
        <v>563</v>
      </c>
      <c r="D408" s="3" t="s">
        <v>6</v>
      </c>
      <c r="E408" s="3" t="str">
        <f>IFERROR(__xludf.DUMMYFUNCTION("GOOGLETRANSLATE(C408)"),"  eeestcable I have confidence. Will take them back and chase them ...")</f>
        <v>  eeestcable I have confidence. Will take them back and chase them ...</v>
      </c>
    </row>
    <row r="409" ht="15.75" customHeight="1">
      <c r="A409" s="1">
        <v>2912.0</v>
      </c>
      <c r="B409" s="3" t="s">
        <v>564</v>
      </c>
      <c r="C409" s="3" t="s">
        <v>565</v>
      </c>
      <c r="D409" s="3" t="s">
        <v>6</v>
      </c>
      <c r="E409" s="3" t="str">
        <f>IFERROR(__xludf.DUMMYFUNCTION("GOOGLETRANSLATE(C409)")," A month ago, the day to the day the city of Bunagana escapes control of what wanted to cross in Rwanda and every day, he tries to attack the M23, they lose a locality here is an army wants to compete in the DRFs.")</f>
        <v> A month ago, the day to the day the city of Bunagana escapes control of what wanted to cross in Rwanda and every day, he tries to attack the M23, they lose a locality here is an army wants to compete in the DRFs.</v>
      </c>
    </row>
    <row r="410" ht="15.75" customHeight="1">
      <c r="A410" s="1">
        <v>2928.0</v>
      </c>
      <c r="B410" s="3" t="s">
        <v>545</v>
      </c>
      <c r="C410" s="3" t="s">
        <v>546</v>
      </c>
      <c r="D410" s="3" t="s">
        <v>6</v>
      </c>
      <c r="E410" s="3" t="str">
        <f>IFERROR(__xludf.DUMMYFUNCTION("GOOGLETRANSLATE(C410)"),"  Soon will have been a month since the city of Bunagana is under the occupation of the M23/RDF, underlines")</f>
        <v>  Soon will have been a month since the city of Bunagana is under the occupation of the M23/RDF, underlines</v>
      </c>
    </row>
    <row r="411" ht="15.75" customHeight="1">
      <c r="A411" s="1">
        <v>2941.0</v>
      </c>
      <c r="B411" s="3" t="s">
        <v>566</v>
      </c>
      <c r="C411" s="3" t="s">
        <v>567</v>
      </c>
      <c r="D411" s="3" t="s">
        <v>6</v>
      </c>
      <c r="E411" s="3" t="str">
        <f>IFERROR(__xludf.DUMMYFUNCTION("GOOGLETRANSLATE(C411)"),"Monsieur let's talk like adults, no need to threaten because we know that it is only you wish and it's been a long time that you do this. For vs informing certain FDRL were (continuing to be) welcomed and were integrated into RDF ...")</f>
        <v>Monsieur let's talk like adults, no need to threaten because we know that it is only you wish and it's been a long time that you do this. For vs informing certain FDRL were (continuing to be) welcomed and were integrated into RDF ...</v>
      </c>
    </row>
    <row r="412" ht="15.75" customHeight="1">
      <c r="A412" s="1">
        <v>2942.0</v>
      </c>
      <c r="B412" s="3" t="s">
        <v>562</v>
      </c>
      <c r="C412" s="3" t="s">
        <v>563</v>
      </c>
      <c r="D412" s="3" t="s">
        <v>6</v>
      </c>
      <c r="E412" s="3" t="str">
        <f>IFERROR(__xludf.DUMMYFUNCTION("GOOGLETRANSLATE(C412)"),"  eeestcable I have confidence. Will take them back and chase them ...")</f>
        <v>  eeestcable I have confidence. Will take them back and chase them ...</v>
      </c>
    </row>
    <row r="413" ht="15.75" customHeight="1">
      <c r="A413" s="1">
        <v>2971.0</v>
      </c>
      <c r="B413" s="3" t="s">
        <v>568</v>
      </c>
      <c r="C413" s="3" t="s">
        <v>569</v>
      </c>
      <c r="D413" s="3" t="s">
        <v>6</v>
      </c>
      <c r="E413" s="3" t="str">
        <f>IFERROR(__xludf.DUMMYFUNCTION("GOOGLETRANSLATE(C413)"),"Do you think the FDLR are right to fight? I mean Auto Defens ... if they are massacred women and children.
Unfortunately for you, the people behind who you hide, disowned you and refuse to be annexed to the RDF/M23 terrorists and are behind FARDC")</f>
        <v>Do you think the FDLR are right to fight? I mean Auto Defens ... if they are massacred women and children.
Unfortunately for you, the people behind who you hide, disowned you and refuse to be annexed to the RDF/M23 terrorists and are behind FARDC</v>
      </c>
    </row>
    <row r="414" ht="15.75" customHeight="1">
      <c r="A414" s="1">
        <v>2976.0</v>
      </c>
      <c r="B414" s="3" t="s">
        <v>570</v>
      </c>
      <c r="C414" s="3" t="s">
        <v>571</v>
      </c>
      <c r="D414" s="3" t="s">
        <v>6</v>
      </c>
      <c r="E414" s="3" t="str">
        <f>IFERROR(__xludf.DUMMYFUNCTION("GOOGLETRANSLATE(C414)"),"All rebel leaders have only one common point: member of the RDP and RDF then rebels.")</f>
        <v>All rebel leaders have only one common point: member of the RDP and RDF then rebels.</v>
      </c>
    </row>
    <row r="415" ht="15.75" customHeight="1">
      <c r="A415" s="1">
        <v>2981.0</v>
      </c>
      <c r="B415" s="3" t="s">
        <v>572</v>
      </c>
      <c r="C415" s="3" t="s">
        <v>573</v>
      </c>
      <c r="D415" s="3" t="s">
        <v>6</v>
      </c>
      <c r="E415" s="3" t="str">
        <f>IFERROR(__xludf.DUMMYFUNCTION("GOOGLETRANSLATE(C415)"),"The presence of the DRF in Congo is only lies used by politicians just to win voters !!")</f>
        <v>The presence of the DRF in Congo is only lies used by politicians just to win voters !!</v>
      </c>
    </row>
    <row r="416" ht="15.75" customHeight="1">
      <c r="A416" s="1">
        <v>2984.0</v>
      </c>
      <c r="B416" s="3" t="s">
        <v>574</v>
      </c>
      <c r="C416" s="3" t="s">
        <v>575</v>
      </c>
      <c r="D416" s="3" t="s">
        <v>6</v>
      </c>
      <c r="E416" s="3" t="str">
        <f>IFERROR(__xludf.DUMMYFUNCTION("GOOGLETRANSLATE(C416)"),"We are not going to talk about Mobutu 25 years later and put everything on the back of the FDLR while you finance and maintain rebel groups and it is known to everyone. Your RDFs once again kill with us.
You have to sit to destabilize Burundi with the sam"&amp;"e lie, stop that")</f>
        <v>We are not going to talk about Mobutu 25 years later and put everything on the back of the FDLR while you finance and maintain rebel groups and it is known to everyone. Your RDFs once again kill with us.
You have to sit to destabilize Burundi with the same lie, stop that</v>
      </c>
    </row>
    <row r="417" ht="15.75" customHeight="1">
      <c r="A417" s="1">
        <v>2987.0</v>
      </c>
      <c r="B417" s="3" t="s">
        <v>576</v>
      </c>
      <c r="C417" s="3" t="s">
        <v>577</v>
      </c>
      <c r="D417" s="3" t="s">
        <v>25</v>
      </c>
      <c r="E417" s="3" t="str">
        <f>IFERROR(__xludf.DUMMYFUNCTION("GOOGLETRANSLATE(C417)"),"HARYA NGO BUKANANI GET HAPPY SWOGOMAN SPECIAL TALKS TO RDF / M23 KNDOM !!!")</f>
        <v>HARYA NGO BUKANANI GET HAPPY SWOGOMAN SPECIAL TALKS TO RDF / M23 KNDOM !!!</v>
      </c>
    </row>
    <row r="418" ht="15.75" customHeight="1">
      <c r="A418" s="1">
        <v>2993.0</v>
      </c>
      <c r="B418" s="3" t="s">
        <v>562</v>
      </c>
      <c r="C418" s="3" t="s">
        <v>563</v>
      </c>
      <c r="D418" s="3" t="s">
        <v>6</v>
      </c>
      <c r="E418" s="3" t="str">
        <f>IFERROR(__xludf.DUMMYFUNCTION("GOOGLETRANSLATE(C418)"),"  eeestcable I have confidence. Will take them back and chase them ...")</f>
        <v>  eeestcable I have confidence. Will take them back and chase them ...</v>
      </c>
    </row>
    <row r="419" ht="15.75" customHeight="1">
      <c r="A419" s="1">
        <v>2996.0</v>
      </c>
      <c r="B419" s="3" t="s">
        <v>578</v>
      </c>
      <c r="C419" s="3" t="s">
        <v>579</v>
      </c>
      <c r="D419" s="3" t="s">
        <v>25</v>
      </c>
      <c r="E419" s="3" t="str">
        <f>IFERROR(__xludf.DUMMYFUNCTION("GOOGLETRANSLATE(C419)"),"The analyst of the RPF extremity is Zero, such a purpose of disabling RDF / M23 terror? The rest is not going on 🤷🏾♀️")</f>
        <v>The analyst of the RPF extremity is Zero, such a purpose of disabling RDF / M23 terror? The rest is not going on 🤷🏾♀️</v>
      </c>
    </row>
    <row r="420" ht="15.75" customHeight="1">
      <c r="A420" s="1">
        <v>3014.0</v>
      </c>
      <c r="B420" s="3" t="s">
        <v>580</v>
      </c>
      <c r="C420" s="3" t="s">
        <v>581</v>
      </c>
      <c r="D420" s="3" t="s">
        <v>6</v>
      </c>
      <c r="E420" s="3" t="str">
        <f>IFERROR(__xludf.DUMMYFUNCTION("GOOGLETRANSLATE(C420)"),"  Our FARDC is strong, just the big ways that lack it. The FARDC faces not only ...")</f>
        <v>  Our FARDC is strong, just the big ways that lack it. The FARDC faces not only ...</v>
      </c>
    </row>
    <row r="421" ht="15.75" customHeight="1">
      <c r="A421" s="1">
        <v>3017.0</v>
      </c>
      <c r="B421" s="3" t="s">
        <v>582</v>
      </c>
      <c r="C421" s="3" t="s">
        <v>583</v>
      </c>
      <c r="D421" s="3" t="s">
        <v>6</v>
      </c>
      <c r="E421" s="3" t="str">
        <f>IFERROR(__xludf.DUMMYFUNCTION("GOOGLETRANSLATE(C421)")," We hope that the commander who gave the Bunangana troops to withdraw without engaging in the fight against the M23 and his RDF ally pursued to military justice for high treason.")</f>
        <v> We hope that the commander who gave the Bunangana troops to withdraw without engaging in the fight against the M23 and his RDF ally pursued to military justice for high treason.</v>
      </c>
    </row>
    <row r="422" ht="15.75" customHeight="1">
      <c r="A422" s="1">
        <v>3020.0</v>
      </c>
      <c r="B422" s="3" t="s">
        <v>584</v>
      </c>
      <c r="C422" s="3" t="s">
        <v>585</v>
      </c>
      <c r="D422" s="3" t="s">
        <v>6</v>
      </c>
      <c r="E422" s="3" t="str">
        <f>IFERROR(__xludf.DUMMYFUNCTION("GOOGLETRANSLATE(C422)")," Our FARDC is strong, just the big ways that lack it. The FARDC faces not only the RDF under M23 but also to the UPDF the Ugandan army, included the ADF and the local groups.")</f>
        <v> Our FARDC is strong, just the big ways that lack it. The FARDC faces not only the RDF under M23 but also to the UPDF the Ugandan army, included the ADF and the local groups.</v>
      </c>
    </row>
    <row r="423" ht="15.75" customHeight="1">
      <c r="A423" s="1">
        <v>3026.0</v>
      </c>
      <c r="B423" s="3" t="s">
        <v>586</v>
      </c>
      <c r="C423" s="3" t="s">
        <v>587</v>
      </c>
      <c r="D423" s="3" t="s">
        <v>6</v>
      </c>
      <c r="E423" s="3" t="str">
        <f>IFERROR(__xludf.DUMMYFUNCTION("GOOGLETRANSLATE(C423)")," eeestcable I have confidence. Will take them back and chase them there. It is the land of the ancestors. The question is why did they not take over this locality? You have to give them the means. Otherwise ya high treason🇨🇩")</f>
        <v> eeestcable I have confidence. Will take them back and chase them there. It is the land of the ancestors. The question is why did they not take over this locality? You have to give them the means. Otherwise ya high treason🇨🇩</v>
      </c>
    </row>
    <row r="424" ht="15.75" customHeight="1">
      <c r="A424" s="1">
        <v>3027.0</v>
      </c>
      <c r="B424" s="3" t="s">
        <v>588</v>
      </c>
      <c r="C424" s="3" t="s">
        <v>589</v>
      </c>
      <c r="D424" s="3" t="s">
        <v>6</v>
      </c>
      <c r="E424" s="3" t="str">
        <f>IFERROR(__xludf.DUMMYFUNCTION("GOOGLETRANSLATE(C424)"),"   Well yes even in what you have put there Westerners therefore stop you give too much importance as this DRF were alone in front of the army of the Zaire at the time. Rather, thank the Congolese population who had cooperated.
You have tried several but "&amp;"you failed")</f>
        <v>   Well yes even in what you have put there Westerners therefore stop you give too much importance as this DRF were alone in front of the army of the Zaire at the time. Rather, thank the Congolese population who had cooperated.
You have tried several but you failed</v>
      </c>
    </row>
    <row r="425" ht="15.75" customHeight="1">
      <c r="A425" s="1">
        <v>3034.0</v>
      </c>
      <c r="B425" s="3" t="s">
        <v>590</v>
      </c>
      <c r="C425" s="3" t="s">
        <v>591</v>
      </c>
      <c r="D425" s="3" t="s">
        <v>6</v>
      </c>
      <c r="E425" s="3" t="str">
        <f>IFERROR(__xludf.DUMMYFUNCTION("GOOGLETRANSLATE(C425)"),"Genocide in Rwanda: towards other convictions?")</f>
        <v>Genocide in Rwanda: towards other convictions?</v>
      </c>
    </row>
    <row r="426" ht="15.75" customHeight="1">
      <c r="A426" s="1">
        <v>3042.0</v>
      </c>
      <c r="B426" s="3" t="s">
        <v>190</v>
      </c>
      <c r="C426" s="3" t="s">
        <v>191</v>
      </c>
      <c r="D426" s="3" t="s">
        <v>25</v>
      </c>
      <c r="E426" s="3" t="str">
        <f>IFERROR(__xludf.DUMMYFUNCTION("GOOGLETRANSLATE(C426)"),"Is this Rank Afhande wearing them calling it? ❤️❤️❤️❤️")</f>
        <v>Is this Rank Afhande wearing them calling it? ❤️❤️❤️❤️</v>
      </c>
    </row>
    <row r="427" ht="15.75" customHeight="1">
      <c r="A427" s="1">
        <v>3059.0</v>
      </c>
      <c r="B427" s="3" t="s">
        <v>592</v>
      </c>
      <c r="C427" s="3" t="s">
        <v>593</v>
      </c>
      <c r="D427" s="3" t="s">
        <v>6</v>
      </c>
      <c r="E427" s="3" t="str">
        <f>IFERROR(__xludf.DUMMYFUNCTION("GOOGLETRANSLATE(C427)")," The world knows and does not care
Congolese people behind take charge
That FARDC eliminates on our soil then will neutralize at
This is the only option for peace in the DRC &amp; amp; them
  ")</f>
        <v> The world knows and does not care
Congolese people behind take charge
That FARDC eliminates on our soil then will neutralize at
This is the only option for peace in the DRC &amp; amp; them
  </v>
      </c>
    </row>
    <row r="428" ht="15.75" customHeight="1">
      <c r="A428" s="1">
        <v>3062.0</v>
      </c>
      <c r="B428" s="3" t="s">
        <v>594</v>
      </c>
      <c r="C428" s="3" t="s">
        <v>595</v>
      </c>
      <c r="D428" s="3" t="s">
        <v>25</v>
      </c>
      <c r="E428" s="3" t="str">
        <f>IFERROR(__xludf.DUMMYFUNCTION("GOOGLETRANSLATE(C428)"),"RDF is Mbx KND will have 30 sailors and speak empty")</f>
        <v>RDF is Mbx KND will have 30 sailors and speak empty</v>
      </c>
    </row>
    <row r="429" ht="15.75" customHeight="1">
      <c r="A429" s="1">
        <v>3075.0</v>
      </c>
      <c r="B429" s="3" t="s">
        <v>596</v>
      </c>
      <c r="C429" s="3" t="s">
        <v>597</v>
      </c>
      <c r="D429" s="3" t="s">
        <v>6</v>
      </c>
      <c r="E429" s="3" t="str">
        <f>IFERROR(__xludf.DUMMYFUNCTION("GOOGLETRANSLATE(C429)"),"      I don't defend anyone, there is no DRF in the DRC.
You cannot prove the opposite even if you have tried
Your incapacity is undeniable: you have 140 rebellions
Your collaboration with FDLR is undeniable: you have integrated them into the army")</f>
        <v>      I don't defend anyone, there is no DRF in the DRC.
You cannot prove the opposite even if you have tried
Your incapacity is undeniable: you have 140 rebellions
Your collaboration with FDLR is undeniable: you have integrated them into the army</v>
      </c>
    </row>
    <row r="430" ht="15.75" customHeight="1">
      <c r="A430" s="1">
        <v>3100.0</v>
      </c>
      <c r="B430" s="3" t="s">
        <v>306</v>
      </c>
      <c r="C430" s="3" t="s">
        <v>307</v>
      </c>
      <c r="D430" s="3" t="s">
        <v>6</v>
      </c>
      <c r="E430" s="3" t="str">
        <f>IFERROR(__xludf.DUMMYFUNCTION("GOOGLETRANSLATE(C430)"),"Dear Congolese brothers! The best way to fight -inkanyi is constantly and without economic, and if ...")</f>
        <v>Dear Congolese brothers! The best way to fight -inkanyi is constantly and without economic, and if ...</v>
      </c>
    </row>
    <row r="431" ht="15.75" customHeight="1">
      <c r="A431" s="1">
        <v>3183.0</v>
      </c>
      <c r="B431" s="3" t="s">
        <v>598</v>
      </c>
      <c r="C431" s="3" t="s">
        <v>599</v>
      </c>
      <c r="D431" s="3" t="s">
        <v>25</v>
      </c>
      <c r="E431" s="3" t="str">
        <f>IFERROR(__xludf.DUMMYFUNCTION("GOOGLETRANSLATE(C431)"),"is RDF Spokekesperson called Brig Gen Rounard Rwivanga")</f>
        <v>is RDF Spokekesperson called Brig Gen Rounard Rwivanga</v>
      </c>
    </row>
    <row r="432" ht="15.75" customHeight="1">
      <c r="A432" s="1">
        <v>3187.0</v>
      </c>
      <c r="B432" s="3" t="s">
        <v>190</v>
      </c>
      <c r="C432" s="3" t="s">
        <v>191</v>
      </c>
      <c r="D432" s="3" t="s">
        <v>25</v>
      </c>
      <c r="E432" s="3" t="str">
        <f>IFERROR(__xludf.DUMMYFUNCTION("GOOGLETRANSLATE(C432)"),"Is this Rank Afhande wearing them calling it? ❤️❤️❤️❤️")</f>
        <v>Is this Rank Afhande wearing them calling it? ❤️❤️❤️❤️</v>
      </c>
    </row>
    <row r="433" ht="15.75" customHeight="1">
      <c r="A433" s="1">
        <v>3194.0</v>
      </c>
      <c r="B433" s="3" t="s">
        <v>600</v>
      </c>
      <c r="C433" s="3" t="s">
        <v>601</v>
      </c>
      <c r="D433" s="3" t="s">
        <v>6</v>
      </c>
      <c r="E433" s="3" t="str">
        <f>IFERROR(__xludf.DUMMYFUNCTION("GOOGLETRANSLATE(C433)"),"  And you have forgotten your RDF and M23 army group on the list")</f>
        <v>  And you have forgotten your RDF and M23 army group on the list</v>
      </c>
    </row>
    <row r="434" ht="15.75" customHeight="1">
      <c r="A434" s="1">
        <v>3227.0</v>
      </c>
      <c r="B434" s="3" t="s">
        <v>602</v>
      </c>
      <c r="C434" s="3" t="s">
        <v>603</v>
      </c>
      <c r="D434" s="3" t="s">
        <v>6</v>
      </c>
      <c r="E434" s="3" t="str">
        <f>IFERROR(__xludf.DUMMYFUNCTION("GOOGLETRANSLATE(C434)"),"RDF/M23 ""Makenga, leader of invasions operations east of the Congo"" in a deep sleep.")</f>
        <v>RDF/M23 "Makenga, leader of invasions operations east of the Congo" in a deep sleep.</v>
      </c>
    </row>
    <row r="435" ht="15.75" customHeight="1">
      <c r="A435" s="1">
        <v>3239.0</v>
      </c>
      <c r="B435" s="3" t="s">
        <v>604</v>
      </c>
      <c r="C435" s="3" t="s">
        <v>605</v>
      </c>
      <c r="D435" s="3" t="s">
        <v>6</v>
      </c>
      <c r="E435" s="3" t="str">
        <f>IFERROR(__xludf.DUMMYFUNCTION("GOOGLETRANSLATE(C435)"),"😭😭😭 What is what is missing our army to invade the hiding places of its attackers? And chasing the Rwandan soldiers of the M23 DRF once and for all? Question .")</f>
        <v>😭😭😭 What is what is missing our army to invade the hiding places of its attackers? And chasing the Rwandan soldiers of the M23 DRF once and for all? Question .</v>
      </c>
    </row>
    <row r="436" ht="15.75" customHeight="1">
      <c r="A436" s="1">
        <v>3243.0</v>
      </c>
      <c r="B436" s="3" t="s">
        <v>606</v>
      </c>
      <c r="C436" s="3" t="s">
        <v>607</v>
      </c>
      <c r="D436" s="3" t="s">
        <v>6</v>
      </c>
      <c r="E436" s="3" t="str">
        <f>IFERROR(__xludf.DUMMYFUNCTION("GOOGLETRANSLATE(C436)")," Soon will have been a month since the city of Bunagana is under the occupation of the M23/RDF, underlines the institutions of the country all seem to normalize this situation, he deplores.")</f>
        <v> Soon will have been a month since the city of Bunagana is under the occupation of the M23/RDF, underlines the institutions of the country all seem to normalize this situation, he deplores.</v>
      </c>
    </row>
    <row r="437" ht="15.75" customHeight="1">
      <c r="A437" s="1">
        <v>3251.0</v>
      </c>
      <c r="B437" s="3" t="s">
        <v>190</v>
      </c>
      <c r="C437" s="3" t="s">
        <v>191</v>
      </c>
      <c r="D437" s="3" t="s">
        <v>25</v>
      </c>
      <c r="E437" s="3" t="str">
        <f>IFERROR(__xludf.DUMMYFUNCTION("GOOGLETRANSLATE(C437)"),"Is this Rank Afhande wearing them calling it? ❤️❤️❤️❤️")</f>
        <v>Is this Rank Afhande wearing them calling it? ❤️❤️❤️❤️</v>
      </c>
    </row>
    <row r="438" ht="15.75" customHeight="1">
      <c r="A438" s="1">
        <v>3264.0</v>
      </c>
      <c r="B438" s="3" t="s">
        <v>608</v>
      </c>
      <c r="C438" s="3" t="s">
        <v>609</v>
      </c>
      <c r="D438" s="3" t="s">
        <v>6</v>
      </c>
      <c r="E438" s="3" t="str">
        <f>IFERROR(__xludf.DUMMYFUNCTION("GOOGLETRANSLATE(C438)"),"  Our people fled the barbarism of their invaders, rapists, terrorist RDF")</f>
        <v>  Our people fled the barbarism of their invaders, rapists, terrorist RDF</v>
      </c>
    </row>
    <row r="439" ht="15.75" customHeight="1">
      <c r="A439" s="1">
        <v>3265.0</v>
      </c>
      <c r="B439" s="3" t="s">
        <v>491</v>
      </c>
      <c r="C439" s="3" t="s">
        <v>492</v>
      </c>
      <c r="D439" s="3" t="s">
        <v>25</v>
      </c>
      <c r="E439" s="3" t="str">
        <f>IFERROR(__xludf.DUMMYFUNCTION("GOOGLETRANSLATE(C439)"),"Understand the number of Rwandan military pilots.")</f>
        <v>Understand the number of Rwandan military pilots.</v>
      </c>
    </row>
    <row r="440" ht="15.75" customHeight="1">
      <c r="A440" s="1">
        <v>3312.0</v>
      </c>
      <c r="B440" s="3" t="s">
        <v>610</v>
      </c>
      <c r="C440" s="3" t="s">
        <v>611</v>
      </c>
      <c r="D440" s="3" t="s">
        <v>6</v>
      </c>
      <c r="E440" s="3" t="str">
        <f>IFERROR(__xludf.DUMMYFUNCTION("GOOGLETRANSLATE(C440)"),"Ivorian soldiers, tensions between Bamako and Abidjan")</f>
        <v>Ivorian soldiers, tensions between Bamako and Abidjan</v>
      </c>
    </row>
    <row r="441" ht="15.75" customHeight="1">
      <c r="A441" s="1">
        <v>3319.0</v>
      </c>
      <c r="B441" s="3" t="s">
        <v>612</v>
      </c>
      <c r="C441" s="3" t="s">
        <v>613</v>
      </c>
      <c r="D441" s="3" t="s">
        <v>25</v>
      </c>
      <c r="E441" s="3" t="str">
        <f>IFERROR(__xludf.DUMMYFUNCTION("GOOGLETRANSLATE(C441)"),"Hahaha you make me funniestly I told you I was a refugee, haha ​​me in the country and I would sleep as if I had to think about my family and developing my country")</f>
        <v>Hahaha you make me funniestly I told you I was a refugee, haha ​​me in the country and I would sleep as if I had to think about my family and developing my country</v>
      </c>
    </row>
    <row r="442" ht="15.75" customHeight="1">
      <c r="A442" s="1">
        <v>3338.0</v>
      </c>
      <c r="B442" s="3" t="s">
        <v>614</v>
      </c>
      <c r="C442" s="3" t="s">
        <v>615</v>
      </c>
      <c r="D442" s="3" t="s">
        <v>6</v>
      </c>
      <c r="E442" s="3" t="str">
        <f>IFERROR(__xludf.DUMMYFUNCTION("GOOGLETRANSLATE(C442)"),"  Who says m23 says RDF")</f>
        <v>  Who says m23 says RDF</v>
      </c>
    </row>
    <row r="443" ht="15.75" customHeight="1">
      <c r="A443" s="1">
        <v>3358.0</v>
      </c>
      <c r="B443" s="3" t="s">
        <v>190</v>
      </c>
      <c r="C443" s="3" t="s">
        <v>191</v>
      </c>
      <c r="D443" s="3" t="s">
        <v>25</v>
      </c>
      <c r="E443" s="3" t="str">
        <f>IFERROR(__xludf.DUMMYFUNCTION("GOOGLETRANSLATE(C443)"),"Is this Rank Afhande wearing them calling it? ❤️❤️❤️❤️")</f>
        <v>Is this Rank Afhande wearing them calling it? ❤️❤️❤️❤️</v>
      </c>
    </row>
    <row r="444" ht="15.75" customHeight="1">
      <c r="A444" s="1">
        <v>3400.0</v>
      </c>
      <c r="B444" s="3" t="s">
        <v>190</v>
      </c>
      <c r="C444" s="3" t="s">
        <v>191</v>
      </c>
      <c r="D444" s="3" t="s">
        <v>25</v>
      </c>
      <c r="E444" s="3" t="str">
        <f>IFERROR(__xludf.DUMMYFUNCTION("GOOGLETRANSLATE(C444)"),"Is this Rank Afhande wearing them calling it? ❤️❤️❤️❤️")</f>
        <v>Is this Rank Afhande wearing them calling it? ❤️❤️❤️❤️</v>
      </c>
    </row>
    <row r="445" ht="15.75" customHeight="1">
      <c r="A445" s="1">
        <v>3402.0</v>
      </c>
      <c r="B445" s="3" t="s">
        <v>190</v>
      </c>
      <c r="C445" s="3" t="s">
        <v>191</v>
      </c>
      <c r="D445" s="3" t="s">
        <v>25</v>
      </c>
      <c r="E445" s="3" t="str">
        <f>IFERROR(__xludf.DUMMYFUNCTION("GOOGLETRANSLATE(C445)"),"Is this Rank Afhande wearing them calling it? ❤️❤️❤️❤️")</f>
        <v>Is this Rank Afhande wearing them calling it? ❤️❤️❤️❤️</v>
      </c>
    </row>
    <row r="446" ht="15.75" customHeight="1">
      <c r="A446" s="1">
        <v>3422.0</v>
      </c>
      <c r="B446" s="3" t="s">
        <v>190</v>
      </c>
      <c r="C446" s="3" t="s">
        <v>191</v>
      </c>
      <c r="D446" s="3" t="s">
        <v>25</v>
      </c>
      <c r="E446" s="3" t="str">
        <f>IFERROR(__xludf.DUMMYFUNCTION("GOOGLETRANSLATE(C446)"),"Is this Rank Afhande wearing them calling it? ❤️❤️❤️❤️")</f>
        <v>Is this Rank Afhande wearing them calling it? ❤️❤️❤️❤️</v>
      </c>
    </row>
    <row r="447" ht="15.75" customHeight="1">
      <c r="A447" s="1">
        <v>3432.0</v>
      </c>
      <c r="B447" s="3" t="s">
        <v>616</v>
      </c>
      <c r="C447" s="3" t="s">
        <v>617</v>
      </c>
      <c r="D447" s="3" t="s">
        <v>6</v>
      </c>
      <c r="E447" s="3" t="str">
        <f>IFERROR(__xludf.DUMMYFUNCTION("GOOGLETRANSLATE(C447)"),"Here is the Rwandan armed forces spokesman")</f>
        <v>Here is the Rwandan armed forces spokesman</v>
      </c>
    </row>
    <row r="448" ht="15.75" customHeight="1">
      <c r="A448" s="1">
        <v>3445.0</v>
      </c>
      <c r="B448" s="3" t="s">
        <v>388</v>
      </c>
      <c r="C448" s="3" t="s">
        <v>389</v>
      </c>
      <c r="D448" s="3" t="s">
        <v>6</v>
      </c>
      <c r="E448" s="3" t="str">
        <f>IFERROR(__xludf.DUMMYFUNCTION("GOOGLETRANSLATE(C448)"),"🆕The title ""Responsible for training systems"" is re -registed at the RNCP by decision of the Director General of France ...")</f>
        <v>🆕The title "Responsible for training systems" is re -registed at the RNCP by decision of the Director General of France ...</v>
      </c>
    </row>
    <row r="449" ht="15.75" customHeight="1">
      <c r="A449" s="1">
        <v>3446.0</v>
      </c>
      <c r="B449" s="3" t="s">
        <v>190</v>
      </c>
      <c r="C449" s="3" t="s">
        <v>191</v>
      </c>
      <c r="D449" s="3" t="s">
        <v>25</v>
      </c>
      <c r="E449" s="3" t="str">
        <f>IFERROR(__xludf.DUMMYFUNCTION("GOOGLETRANSLATE(C449)"),"Is this Rank Afhande wearing them calling it? ❤️❤️❤️❤️")</f>
        <v>Is this Rank Afhande wearing them calling it? ❤️❤️❤️❤️</v>
      </c>
    </row>
    <row r="450" ht="15.75" customHeight="1">
      <c r="A450" s="1">
        <v>3447.0</v>
      </c>
      <c r="B450" s="3" t="s">
        <v>190</v>
      </c>
      <c r="C450" s="3" t="s">
        <v>191</v>
      </c>
      <c r="D450" s="3" t="s">
        <v>25</v>
      </c>
      <c r="E450" s="3" t="str">
        <f>IFERROR(__xludf.DUMMYFUNCTION("GOOGLETRANSLATE(C450)"),"Is this Rank Afhande wearing them calling it? ❤️❤️❤️❤️")</f>
        <v>Is this Rank Afhande wearing them calling it? ❤️❤️❤️❤️</v>
      </c>
    </row>
    <row r="451" ht="15.75" customHeight="1">
      <c r="A451" s="1">
        <v>3487.0</v>
      </c>
      <c r="B451" s="3" t="s">
        <v>190</v>
      </c>
      <c r="C451" s="3" t="s">
        <v>191</v>
      </c>
      <c r="D451" s="3" t="s">
        <v>25</v>
      </c>
      <c r="E451" s="3" t="str">
        <f>IFERROR(__xludf.DUMMYFUNCTION("GOOGLETRANSLATE(C451)"),"Is this Rank Afhande wearing them calling it? ❤️❤️❤️❤️")</f>
        <v>Is this Rank Afhande wearing them calling it? ❤️❤️❤️❤️</v>
      </c>
    </row>
    <row r="452" ht="15.75" customHeight="1">
      <c r="A452" s="1">
        <v>3499.0</v>
      </c>
      <c r="B452" s="3" t="s">
        <v>473</v>
      </c>
      <c r="C452" s="3" t="s">
        <v>474</v>
      </c>
      <c r="D452" s="3" t="s">
        <v>6</v>
      </c>
      <c r="E452" s="3" t="str">
        <f>IFERROR(__xludf.DUMMYFUNCTION("GOOGLETRANSLATE(C452)"),"  The technical term
It is ""achuvering"".
And not the ""erelative""
NOVLANG ...")</f>
        <v>  The technical term
It is "achuvering".
And not the "erelative"
NOVLANG ...</v>
      </c>
    </row>
    <row r="453" ht="15.75" customHeight="1">
      <c r="A453" s="1">
        <v>3501.0</v>
      </c>
      <c r="B453" s="3" t="s">
        <v>618</v>
      </c>
      <c r="C453" s="3" t="s">
        <v>619</v>
      </c>
      <c r="D453" s="3" t="s">
        <v>6</v>
      </c>
      <c r="E453" s="3" t="str">
        <f>IFERROR(__xludf.DUMMYFUNCTION("GOOGLETRANSLATE(C453)")," The technical term
It is ""achuvering"".
And not the ""erelative""
Novlangue 🤯
that has been repeated for 1 month 😫
News of the diet of the 🇫🇷")</f>
        <v> The technical term
It is "achuvering".
And not the "erelative"
Novlangue 🤯
that has been repeated for 1 month 😫
News of the diet of the 🇫🇷</v>
      </c>
    </row>
    <row r="454" ht="15.75" customHeight="1">
      <c r="A454" s="1">
        <v>3515.0</v>
      </c>
      <c r="B454" s="3" t="s">
        <v>190</v>
      </c>
      <c r="C454" s="3" t="s">
        <v>191</v>
      </c>
      <c r="D454" s="3" t="s">
        <v>25</v>
      </c>
      <c r="E454" s="3" t="str">
        <f>IFERROR(__xludf.DUMMYFUNCTION("GOOGLETRANSLATE(C454)"),"Is this Rank Afhande wearing them calling it? ❤️❤️❤️❤️")</f>
        <v>Is this Rank Afhande wearing them calling it? ❤️❤️❤️❤️</v>
      </c>
    </row>
    <row r="455" ht="15.75" customHeight="1">
      <c r="A455" s="1">
        <v>3527.0</v>
      </c>
      <c r="B455" s="3" t="s">
        <v>190</v>
      </c>
      <c r="C455" s="3" t="s">
        <v>191</v>
      </c>
      <c r="D455" s="3" t="s">
        <v>25</v>
      </c>
      <c r="E455" s="3" t="str">
        <f>IFERROR(__xludf.DUMMYFUNCTION("GOOGLETRANSLATE(C455)"),"Is this Rank Afhande wearing them calling it? ❤️❤️❤️❤️")</f>
        <v>Is this Rank Afhande wearing them calling it? ❤️❤️❤️❤️</v>
      </c>
    </row>
    <row r="456" ht="15.75" customHeight="1">
      <c r="A456" s="1">
        <v>3536.0</v>
      </c>
      <c r="B456" s="3" t="s">
        <v>610</v>
      </c>
      <c r="C456" s="3" t="s">
        <v>611</v>
      </c>
      <c r="D456" s="3" t="s">
        <v>6</v>
      </c>
      <c r="E456" s="3" t="str">
        <f>IFERROR(__xludf.DUMMYFUNCTION("GOOGLETRANSLATE(C456)"),"Ivorian soldiers, tensions between Bamako and Abidjan")</f>
        <v>Ivorian soldiers, tensions between Bamako and Abidjan</v>
      </c>
    </row>
    <row r="457" ht="15.75" customHeight="1">
      <c r="A457" s="1">
        <v>3540.0</v>
      </c>
      <c r="B457" s="3" t="s">
        <v>620</v>
      </c>
      <c r="C457" s="3" t="s">
        <v>621</v>
      </c>
      <c r="D457" s="3" t="s">
        <v>6</v>
      </c>
      <c r="E457" s="3" t="str">
        <f>IFERROR(__xludf.DUMMYFUNCTION("GOOGLETRANSLATE(C457)")," You are in 🇫🇷 😌 antifascist 😊")</f>
        <v> You are in 🇫🇷 😌 antifascist 😊</v>
      </c>
    </row>
    <row r="458" ht="15.75" customHeight="1">
      <c r="A458" s="1">
        <v>3545.0</v>
      </c>
      <c r="B458" s="3" t="s">
        <v>622</v>
      </c>
      <c r="C458" s="3" t="s">
        <v>611</v>
      </c>
      <c r="D458" s="3" t="s">
        <v>6</v>
      </c>
      <c r="E458" s="3" t="str">
        <f>IFERROR(__xludf.DUMMYFUNCTION("GOOGLETRANSLATE(C458)"),"Ivorian soldiers, tensions between Bamako and Abidjan")</f>
        <v>Ivorian soldiers, tensions between Bamako and Abidjan</v>
      </c>
    </row>
    <row r="459" ht="15.75" customHeight="1">
      <c r="A459" s="1">
        <v>3548.0</v>
      </c>
      <c r="B459" s="3" t="s">
        <v>623</v>
      </c>
      <c r="C459" s="3" t="s">
        <v>624</v>
      </c>
      <c r="D459" s="3" t="s">
        <v>6</v>
      </c>
      <c r="E459" s="3" t="str">
        <f>IFERROR(__xludf.DUMMYFUNCTION("GOOGLETRANSLATE(C459)"),"The DRF and the UPDF are in Bunagana")</f>
        <v>The DRF and the UPDF are in Bunagana</v>
      </c>
    </row>
    <row r="460" ht="15.75" customHeight="1">
      <c r="A460" s="1">
        <v>3563.0</v>
      </c>
      <c r="B460" s="3" t="s">
        <v>190</v>
      </c>
      <c r="C460" s="3" t="s">
        <v>191</v>
      </c>
      <c r="D460" s="3" t="s">
        <v>25</v>
      </c>
      <c r="E460" s="3" t="str">
        <f>IFERROR(__xludf.DUMMYFUNCTION("GOOGLETRANSLATE(C460)"),"Is this Rank Afhande wearing them calling it? ❤️❤️❤️❤️")</f>
        <v>Is this Rank Afhande wearing them calling it? ❤️❤️❤️❤️</v>
      </c>
    </row>
    <row r="461" ht="15.75" customHeight="1">
      <c r="A461" s="1">
        <v>3583.0</v>
      </c>
      <c r="B461" s="3" t="s">
        <v>491</v>
      </c>
      <c r="C461" s="3" t="s">
        <v>492</v>
      </c>
      <c r="D461" s="3" t="s">
        <v>25</v>
      </c>
      <c r="E461" s="3" t="str">
        <f>IFERROR(__xludf.DUMMYFUNCTION("GOOGLETRANSLATE(C461)"),"Understand the number of Rwandan military pilots.")</f>
        <v>Understand the number of Rwandan military pilots.</v>
      </c>
    </row>
    <row r="462" ht="15.75" customHeight="1">
      <c r="A462" s="1">
        <v>3586.0</v>
      </c>
      <c r="B462" s="3" t="s">
        <v>190</v>
      </c>
      <c r="C462" s="3" t="s">
        <v>191</v>
      </c>
      <c r="D462" s="3" t="s">
        <v>25</v>
      </c>
      <c r="E462" s="3" t="str">
        <f>IFERROR(__xludf.DUMMYFUNCTION("GOOGLETRANSLATE(C462)"),"Is this Rank Afhande wearing them calling it? ❤️❤️❤️❤️")</f>
        <v>Is this Rank Afhande wearing them calling it? ❤️❤️❤️❤️</v>
      </c>
    </row>
    <row r="463" ht="15.75" customHeight="1">
      <c r="A463" s="1">
        <v>3590.0</v>
      </c>
      <c r="B463" s="3" t="s">
        <v>625</v>
      </c>
      <c r="C463" s="3" t="s">
        <v>626</v>
      </c>
      <c r="D463" s="3" t="s">
        <v>6</v>
      </c>
      <c r="E463" s="3" t="str">
        <f>IFERROR(__xludf.DUMMYFUNCTION("GOOGLETRANSLATE(C463)")," Kigali's current campaign consists in diverting the eyes and radars turned on Kagame; the FARDC have evidence that these are the special RDF units which are in Rutshuru, in Bunagana!")</f>
        <v> Kigali's current campaign consists in diverting the eyes and radars turned on Kagame; the FARDC have evidence that these are the special RDF units which are in Rutshuru, in Bunagana!</v>
      </c>
    </row>
    <row r="464" ht="15.75" customHeight="1">
      <c r="A464" s="1">
        <v>3592.0</v>
      </c>
      <c r="B464" s="3" t="s">
        <v>627</v>
      </c>
      <c r="C464" s="3" t="s">
        <v>628</v>
      </c>
      <c r="D464" s="3" t="s">
        <v>25</v>
      </c>
      <c r="E464" s="3" t="str">
        <f>IFERROR(__xludf.DUMMYFUNCTION("GOOGLETRANSLATE(C464)"),"Wallah RDF guys are so amazing 🤣🤣🤣🤣🤣🤣🤣 You see the old man in a place where he is a tool called the Ngwiki")</f>
        <v>Wallah RDF guys are so amazing 🤣🤣🤣🤣🤣🤣🤣 You see the old man in a place where he is a tool called the Ngwiki</v>
      </c>
    </row>
    <row r="465" ht="15.75" customHeight="1">
      <c r="A465" s="1">
        <v>3596.0</v>
      </c>
      <c r="B465" s="3" t="s">
        <v>629</v>
      </c>
      <c r="C465" s="3" t="s">
        <v>630</v>
      </c>
      <c r="D465" s="3" t="s">
        <v>6</v>
      </c>
      <c r="E465" s="3" t="str">
        <f>IFERROR(__xludf.DUMMYFUNCTION("GOOGLETRANSLATE(C465)"),"🆕The title ""Responsible for training systems"" is re -registed at the RNCP by decision of the Director General of France Skills dated July 1, 2022.
New training session from November 14, 2022 to find out more
 ")</f>
        <v>🆕The title "Responsible for training systems" is re -registed at the RNCP by decision of the Director General of France Skills dated July 1, 2022.
New training session from November 14, 2022 to find out more
 </v>
      </c>
    </row>
    <row r="466" ht="15.75" customHeight="1">
      <c r="A466" s="1">
        <v>3605.0</v>
      </c>
      <c r="B466" s="3" t="s">
        <v>631</v>
      </c>
      <c r="C466" s="3" t="s">
        <v>632</v>
      </c>
      <c r="D466" s="3" t="s">
        <v>6</v>
      </c>
      <c r="E466" s="3" t="str">
        <f>IFERROR(__xludf.DUMMYFUNCTION("GOOGLETRANSLATE(C466)")," The technical term
It is achuvering.
And not the ""erelative""
Novlangue
that has been repeated for 1 month
News of diet in 🇫🇷
(Rep. Democratic of France)")</f>
        <v> The technical term
It is achuvering.
And not the "erelative"
Novlangue
that has been repeated for 1 month
News of diet in 🇫🇷
(Rep. Democratic of France)</v>
      </c>
    </row>
    <row r="467" ht="15.75" customHeight="1">
      <c r="A467" s="1">
        <v>3607.0</v>
      </c>
      <c r="B467" s="3" t="s">
        <v>633</v>
      </c>
      <c r="C467" s="3" t="s">
        <v>634</v>
      </c>
      <c r="D467" s="3" t="s">
        <v>6</v>
      </c>
      <c r="E467" s="3" t="str">
        <f>IFERROR(__xludf.DUMMYFUNCTION("GOOGLETRANSLATE(C467)"),"Recentment within the FARDC and RDF, Kinshasa and Kigali are they preparing for war?")</f>
        <v>Recentment within the FARDC and RDF, Kinshasa and Kigali are they preparing for war?</v>
      </c>
    </row>
    <row r="468" ht="15.75" customHeight="1">
      <c r="A468" s="1">
        <v>3622.0</v>
      </c>
      <c r="B468" s="3" t="s">
        <v>635</v>
      </c>
      <c r="C468" s="3" t="s">
        <v>636</v>
      </c>
      <c r="D468" s="3" t="s">
        <v>6</v>
      </c>
      <c r="E468" s="3" t="str">
        <f>IFERROR(__xludf.DUMMYFUNCTION("GOOGLETRANSLATE(C468)"),"To take up the territory, we must launch the offensives.
Now until then, the FARDC make that defend the positions that ...")</f>
        <v>To take up the territory, we must launch the offensives.
Now until then, the FARDC make that defend the positions that ...</v>
      </c>
    </row>
    <row r="469" ht="15.75" customHeight="1">
      <c r="A469" s="1">
        <v>3623.0</v>
      </c>
      <c r="B469" s="3" t="s">
        <v>190</v>
      </c>
      <c r="C469" s="3" t="s">
        <v>191</v>
      </c>
      <c r="D469" s="3" t="s">
        <v>25</v>
      </c>
      <c r="E469" s="3" t="str">
        <f>IFERROR(__xludf.DUMMYFUNCTION("GOOGLETRANSLATE(C469)"),"Is this Rank Afhande wearing them calling it? ❤️❤️❤️❤️")</f>
        <v>Is this Rank Afhande wearing them calling it? ❤️❤️❤️❤️</v>
      </c>
    </row>
    <row r="470" ht="15.75" customHeight="1">
      <c r="A470" s="1">
        <v>3627.0</v>
      </c>
      <c r="B470" s="3" t="s">
        <v>637</v>
      </c>
      <c r="C470" s="3" t="s">
        <v>638</v>
      </c>
      <c r="D470" s="3" t="s">
        <v>6</v>
      </c>
      <c r="E470" s="3" t="str">
        <f>IFERROR(__xludf.DUMMYFUNCTION("GOOGLETRANSLATE(C470)"),"To take up the territory, we must launch the offensives.
However, until then, the FARDC make that defend the positions they hold against the disguised RDF attacks M23.
There must be the desire to reconquer and the offensives for doing this.
That the new c"&amp;"ommand act")</f>
        <v>To take up the territory, we must launch the offensives.
However, until then, the FARDC make that defend the positions they hold against the disguised RDF attacks M23.
There must be the desire to reconquer and the offensives for doing this.
That the new command act</v>
      </c>
    </row>
    <row r="471" ht="15.75" customHeight="1">
      <c r="A471" s="1">
        <v>3639.0</v>
      </c>
      <c r="B471" s="3" t="s">
        <v>639</v>
      </c>
      <c r="C471" s="3" t="s">
        <v>640</v>
      </c>
      <c r="D471" s="3" t="s">
        <v>6</v>
      </c>
      <c r="E471" s="3" t="str">
        <f>IFERROR(__xludf.DUMMYFUNCTION("GOOGLETRANSLATE(C471)"),"Xinxing group sells gear to, to, to the.")</f>
        <v>Xinxing group sells gear to, to, to the.</v>
      </c>
    </row>
    <row r="472" ht="15.75" customHeight="1">
      <c r="A472" s="1">
        <v>3640.0</v>
      </c>
      <c r="B472" s="3" t="s">
        <v>641</v>
      </c>
      <c r="C472" s="3" t="s">
        <v>642</v>
      </c>
      <c r="D472" s="3" t="s">
        <v>6</v>
      </c>
      <c r="E472" s="3" t="str">
        <f>IFERROR(__xludf.DUMMYFUNCTION("GOOGLETRANSLATE(C472)"),"Killings in Beni-Ituri (ADF and Allies), Occupation War in Rutshuru (RDF/M23). As long as the Eastern Communities Compare ...")</f>
        <v>Killings in Beni-Ituri (ADF and Allies), Occupation War in Rutshuru (RDF/M23). As long as the Eastern Communities Compare ...</v>
      </c>
    </row>
    <row r="473" ht="15.75" customHeight="1">
      <c r="A473" s="1">
        <v>3645.0</v>
      </c>
      <c r="B473" s="3" t="s">
        <v>643</v>
      </c>
      <c r="C473" s="3" t="s">
        <v>644</v>
      </c>
      <c r="D473" s="3" t="s">
        <v>25</v>
      </c>
      <c r="E473" s="3" t="str">
        <f>IFERROR(__xludf.DUMMYFUNCTION("GOOGLETRANSLATE(C473)"),"What are the electricity via? Gadiolah used to be RDF?")</f>
        <v>What are the electricity via? Gadiolah used to be RDF?</v>
      </c>
    </row>
    <row r="474" ht="15.75" customHeight="1">
      <c r="A474" s="1">
        <v>3646.0</v>
      </c>
      <c r="B474" s="3" t="s">
        <v>645</v>
      </c>
      <c r="C474" s="3" t="s">
        <v>646</v>
      </c>
      <c r="D474" s="3" t="s">
        <v>6</v>
      </c>
      <c r="E474" s="3" t="str">
        <f>IFERROR(__xludf.DUMMYFUNCTION("GOOGLETRANSLATE(C474)"),"Mr, we are fighting against M23, RDF and UPDF. But you will always fall and reinforce in your respective countries")</f>
        <v>Mr, we are fighting against M23, RDF and UPDF. But you will always fall and reinforce in your respective countries</v>
      </c>
    </row>
    <row r="475" ht="15.75" customHeight="1">
      <c r="A475" s="1">
        <v>3650.0</v>
      </c>
      <c r="B475" s="3" t="s">
        <v>190</v>
      </c>
      <c r="C475" s="3" t="s">
        <v>191</v>
      </c>
      <c r="D475" s="3" t="s">
        <v>25</v>
      </c>
      <c r="E475" s="3" t="str">
        <f>IFERROR(__xludf.DUMMYFUNCTION("GOOGLETRANSLATE(C475)"),"Is this Rank Afhande wearing them calling it? ❤️❤️❤️❤️")</f>
        <v>Is this Rank Afhande wearing them calling it? ❤️❤️❤️❤️</v>
      </c>
    </row>
    <row r="476" ht="15.75" customHeight="1">
      <c r="A476" s="1">
        <v>3665.0</v>
      </c>
      <c r="B476" s="3" t="s">
        <v>190</v>
      </c>
      <c r="C476" s="3" t="s">
        <v>191</v>
      </c>
      <c r="D476" s="3" t="s">
        <v>25</v>
      </c>
      <c r="E476" s="3" t="str">
        <f>IFERROR(__xludf.DUMMYFUNCTION("GOOGLETRANSLATE(C476)"),"Is this Rank Afhande wearing them calling it? ❤️❤️❤️❤️")</f>
        <v>Is this Rank Afhande wearing them calling it? ❤️❤️❤️❤️</v>
      </c>
    </row>
    <row r="477" ht="15.75" customHeight="1">
      <c r="A477" s="1">
        <v>3667.0</v>
      </c>
      <c r="B477" s="3" t="s">
        <v>641</v>
      </c>
      <c r="C477" s="3" t="s">
        <v>642</v>
      </c>
      <c r="D477" s="3" t="s">
        <v>6</v>
      </c>
      <c r="E477" s="3" t="str">
        <f>IFERROR(__xludf.DUMMYFUNCTION("GOOGLETRANSLATE(C477)"),"Killings in Beni-Ituri (ADF and Allies), Occupation War in Rutshuru (RDF/M23). As long as the Eastern Communities Compare ...")</f>
        <v>Killings in Beni-Ituri (ADF and Allies), Occupation War in Rutshuru (RDF/M23). As long as the Eastern Communities Compare ...</v>
      </c>
    </row>
    <row r="478" ht="15.75" customHeight="1">
      <c r="A478" s="1">
        <v>3671.0</v>
      </c>
      <c r="B478" s="3" t="s">
        <v>647</v>
      </c>
      <c r="C478" s="3" t="s">
        <v>648</v>
      </c>
      <c r="D478" s="3" t="s">
        <v>6</v>
      </c>
      <c r="E478" s="3" t="str">
        <f>IFERROR(__xludf.DUMMYFUNCTION("GOOGLETRANSLATE(C478)"),"Bunaganda tjrs under the control of the RDF-M23 What is the decision of the presidency? Bozo Loba Nini? The military option against Rwanda?")</f>
        <v>Bunaganda tjrs under the control of the RDF-M23 What is the decision of the presidency? Bozo Loba Nini? The military option against Rwanda?</v>
      </c>
    </row>
    <row r="479" ht="15.75" customHeight="1">
      <c r="A479" s="1">
        <v>3673.0</v>
      </c>
      <c r="B479" s="3" t="s">
        <v>641</v>
      </c>
      <c r="C479" s="3" t="s">
        <v>642</v>
      </c>
      <c r="D479" s="3" t="s">
        <v>6</v>
      </c>
      <c r="E479" s="3" t="str">
        <f>IFERROR(__xludf.DUMMYFUNCTION("GOOGLETRANSLATE(C479)"),"Killings in Beni-Ituri (ADF and Allies), Occupation War in Rutshuru (RDF/M23). As long as the Eastern Communities Compare ...")</f>
        <v>Killings in Beni-Ituri (ADF and Allies), Occupation War in Rutshuru (RDF/M23). As long as the Eastern Communities Compare ...</v>
      </c>
    </row>
    <row r="480" ht="15.75" customHeight="1">
      <c r="A480" s="1">
        <v>3679.0</v>
      </c>
      <c r="B480" s="3" t="s">
        <v>641</v>
      </c>
      <c r="C480" s="3" t="s">
        <v>642</v>
      </c>
      <c r="D480" s="3" t="s">
        <v>6</v>
      </c>
      <c r="E480" s="3" t="str">
        <f>IFERROR(__xludf.DUMMYFUNCTION("GOOGLETRANSLATE(C480)"),"Killings in Beni-Ituri (ADF and Allies), Occupation War in Rutshuru (RDF/M23). As long as the Eastern Communities Compare ...")</f>
        <v>Killings in Beni-Ituri (ADF and Allies), Occupation War in Rutshuru (RDF/M23). As long as the Eastern Communities Compare ...</v>
      </c>
    </row>
    <row r="481" ht="15.75" customHeight="1">
      <c r="A481" s="1">
        <v>3689.0</v>
      </c>
      <c r="B481" s="3" t="s">
        <v>649</v>
      </c>
      <c r="C481" s="3" t="s">
        <v>650</v>
      </c>
      <c r="D481" s="3" t="s">
        <v>25</v>
      </c>
      <c r="E481" s="3" t="str">
        <f>IFERROR(__xludf.DUMMYFUNCTION("GOOGLETRANSLATE(C481)"),"RFD technology is able to process waste into coal equivalent fuel.")</f>
        <v>RFD technology is able to process waste into coal equivalent fuel.</v>
      </c>
    </row>
    <row r="482" ht="15.75" customHeight="1">
      <c r="A482" s="1">
        <v>3690.0</v>
      </c>
      <c r="B482" s="3" t="s">
        <v>641</v>
      </c>
      <c r="C482" s="3" t="s">
        <v>642</v>
      </c>
      <c r="D482" s="3" t="s">
        <v>6</v>
      </c>
      <c r="E482" s="3" t="str">
        <f>IFERROR(__xludf.DUMMYFUNCTION("GOOGLETRANSLATE(C482)"),"Killings in Beni-Ituri (ADF and Allies), Occupation War in Rutshuru (RDF/M23). As long as the Eastern Communities Compare ...")</f>
        <v>Killings in Beni-Ituri (ADF and Allies), Occupation War in Rutshuru (RDF/M23). As long as the Eastern Communities Compare ...</v>
      </c>
    </row>
    <row r="483" ht="15.75" customHeight="1">
      <c r="A483" s="1">
        <v>3691.0</v>
      </c>
      <c r="B483" s="3" t="s">
        <v>190</v>
      </c>
      <c r="C483" s="3" t="s">
        <v>191</v>
      </c>
      <c r="D483" s="3" t="s">
        <v>25</v>
      </c>
      <c r="E483" s="3" t="str">
        <f>IFERROR(__xludf.DUMMYFUNCTION("GOOGLETRANSLATE(C483)"),"Is this Rank Afhande wearing them calling it? ❤️❤️❤️❤️")</f>
        <v>Is this Rank Afhande wearing them calling it? ❤️❤️❤️❤️</v>
      </c>
    </row>
    <row r="484" ht="15.75" customHeight="1">
      <c r="A484" s="1">
        <v>3692.0</v>
      </c>
      <c r="B484" s="3" t="s">
        <v>651</v>
      </c>
      <c r="C484" s="3" t="s">
        <v>652</v>
      </c>
      <c r="D484" s="3" t="s">
        <v>6</v>
      </c>
      <c r="E484" s="3" t="str">
        <f>IFERROR(__xludf.DUMMYFUNCTION("GOOGLETRANSLATE(C484)"),"The same men who operate as ADF are the same people who make up the M23/RDF - UPDF. They haunt stifling them by engaging several fronts at a time.")</f>
        <v>The same men who operate as ADF are the same people who make up the M23/RDF - UPDF. They haunt stifling them by engaging several fronts at a time.</v>
      </c>
    </row>
    <row r="485" ht="15.75" customHeight="1">
      <c r="A485" s="1">
        <v>3695.0</v>
      </c>
      <c r="B485" s="3" t="s">
        <v>653</v>
      </c>
      <c r="C485" s="3" t="s">
        <v>654</v>
      </c>
      <c r="D485" s="3" t="s">
        <v>6</v>
      </c>
      <c r="E485" s="3" t="str">
        <f>IFERROR(__xludf.DUMMYFUNCTION("GOOGLETRANSLATE(C485)"),"Observe that face a multiple front: against the ADF in Beni, against the Codeco in Ituri, against the M23/RDF and their UPDF allies in Rutshuru and Bunagana. Despite their under equipment, they do everything to defend the homeland. They deserve our encour"&amp;"agement")</f>
        <v>Observe that face a multiple front: against the ADF in Beni, against the Codeco in Ituri, against the M23/RDF and their UPDF allies in Rutshuru and Bunagana. Despite their under equipment, they do everything to defend the homeland. They deserve our encouragement</v>
      </c>
    </row>
    <row r="486" ht="15.75" customHeight="1">
      <c r="A486" s="1">
        <v>3696.0</v>
      </c>
      <c r="B486" s="3" t="s">
        <v>655</v>
      </c>
      <c r="C486" s="3" t="s">
        <v>656</v>
      </c>
      <c r="D486" s="3" t="s">
        <v>6</v>
      </c>
      <c r="E486" s="3" t="str">
        <f>IFERROR(__xludf.DUMMYFUNCTION("GOOGLETRANSLATE(C486)")," Observe that face a multiple front: against the ADF in Beni, against the Codeco in Ituri, against the M23/RDF and their UPDF allies in Rutshuru and Bunagana. Despite their under equipment, they do everything to defend the homeland. They deserve our encou"&amp;"ragement")</f>
        <v> Observe that face a multiple front: against the ADF in Beni, against the Codeco in Ituri, against the M23/RDF and their UPDF allies in Rutshuru and Bunagana. Despite their under equipment, they do everything to defend the homeland. They deserve our encouragement</v>
      </c>
    </row>
    <row r="487" ht="15.75" customHeight="1">
      <c r="A487" s="1">
        <v>3697.0</v>
      </c>
      <c r="B487" s="3" t="s">
        <v>657</v>
      </c>
      <c r="C487" s="3" t="s">
        <v>658</v>
      </c>
      <c r="D487" s="3" t="s">
        <v>6</v>
      </c>
      <c r="E487" s="3" t="str">
        <f>IFERROR(__xludf.DUMMYFUNCTION("GOOGLETRANSLATE(C487)"),"Observe that face a multiple front: against the ADF in Beni, against the Codeco in Ituri, against the M23/RDF and their UPDF allies in Rutshuru and Bunagana. Despite their under equipment, they do everything to defend the homeland. They deserve our encour"&amp;"agement")</f>
        <v>Observe that face a multiple front: against the ADF in Beni, against the Codeco in Ituri, against the M23/RDF and their UPDF allies in Rutshuru and Bunagana. Despite their under equipment, they do everything to defend the homeland. They deserve our encouragement</v>
      </c>
    </row>
    <row r="488" ht="15.75" customHeight="1">
      <c r="A488" s="1">
        <v>3703.0</v>
      </c>
      <c r="B488" s="3" t="s">
        <v>659</v>
      </c>
      <c r="C488" s="3" t="s">
        <v>660</v>
      </c>
      <c r="D488" s="3" t="s">
        <v>25</v>
      </c>
      <c r="E488" s="3" t="str">
        <f>IFERROR(__xludf.DUMMYFUNCTION("GOOGLETRANSLATE(C488)")," 🤧🤧 You will die with your bad spirit of Congo 👹 FARDC is in a bad mood until rdf ku Front will end up hearing the news")</f>
        <v> 🤧🤧 You will die with your bad spirit of Congo 👹 FARDC is in a bad mood until rdf ku Front will end up hearing the news</v>
      </c>
    </row>
    <row r="489" ht="15.75" customHeight="1">
      <c r="A489" s="1">
        <v>3704.0</v>
      </c>
      <c r="B489" s="3" t="s">
        <v>190</v>
      </c>
      <c r="C489" s="3" t="s">
        <v>191</v>
      </c>
      <c r="D489" s="3" t="s">
        <v>25</v>
      </c>
      <c r="E489" s="3" t="str">
        <f>IFERROR(__xludf.DUMMYFUNCTION("GOOGLETRANSLATE(C489)"),"Is this Rank Afhande wearing them calling it? ❤️❤️❤️❤️")</f>
        <v>Is this Rank Afhande wearing them calling it? ❤️❤️❤️❤️</v>
      </c>
    </row>
    <row r="490" ht="15.75" customHeight="1">
      <c r="A490" s="1">
        <v>3710.0</v>
      </c>
      <c r="B490" s="3" t="s">
        <v>190</v>
      </c>
      <c r="C490" s="3" t="s">
        <v>191</v>
      </c>
      <c r="D490" s="3" t="s">
        <v>25</v>
      </c>
      <c r="E490" s="3" t="str">
        <f>IFERROR(__xludf.DUMMYFUNCTION("GOOGLETRANSLATE(C490)"),"Is this Rank Afhande wearing them calling it? ❤️❤️❤️❤️")</f>
        <v>Is this Rank Afhande wearing them calling it? ❤️❤️❤️❤️</v>
      </c>
    </row>
    <row r="491" ht="15.75" customHeight="1">
      <c r="A491" s="1">
        <v>3715.0</v>
      </c>
      <c r="B491" s="3" t="s">
        <v>661</v>
      </c>
      <c r="C491" s="3" t="s">
        <v>662</v>
      </c>
      <c r="D491" s="3" t="s">
        <v>25</v>
      </c>
      <c r="E491" s="3" t="str">
        <f>IFERROR(__xludf.DUMMYFUNCTION("GOOGLETRANSLATE(C491)")," Is this the result of RDF?")</f>
        <v> Is this the result of RDF?</v>
      </c>
    </row>
    <row r="492" ht="15.75" customHeight="1">
      <c r="A492" s="1">
        <v>3716.0</v>
      </c>
      <c r="B492" s="3" t="s">
        <v>190</v>
      </c>
      <c r="C492" s="3" t="s">
        <v>191</v>
      </c>
      <c r="D492" s="3" t="s">
        <v>25</v>
      </c>
      <c r="E492" s="3" t="str">
        <f>IFERROR(__xludf.DUMMYFUNCTION("GOOGLETRANSLATE(C492)"),"Is this Rank Afhande wearing them calling it? ❤️❤️❤️❤️")</f>
        <v>Is this Rank Afhande wearing them calling it? ❤️❤️❤️❤️</v>
      </c>
    </row>
    <row r="493" ht="15.75" customHeight="1">
      <c r="A493" s="1">
        <v>3719.0</v>
      </c>
      <c r="B493" s="3" t="s">
        <v>190</v>
      </c>
      <c r="C493" s="3" t="s">
        <v>191</v>
      </c>
      <c r="D493" s="3" t="s">
        <v>25</v>
      </c>
      <c r="E493" s="3" t="str">
        <f>IFERROR(__xludf.DUMMYFUNCTION("GOOGLETRANSLATE(C493)"),"Is this Rank Afhande wearing them calling it? ❤️❤️❤️❤️")</f>
        <v>Is this Rank Afhande wearing them calling it? ❤️❤️❤️❤️</v>
      </c>
    </row>
    <row r="494" ht="15.75" customHeight="1">
      <c r="A494" s="1">
        <v>3720.0</v>
      </c>
      <c r="B494" s="3" t="s">
        <v>663</v>
      </c>
      <c r="C494" s="3" t="s">
        <v>664</v>
      </c>
      <c r="D494" s="3" t="s">
        <v>6</v>
      </c>
      <c r="E494" s="3" t="str">
        <f>IFERROR(__xludf.DUMMYFUNCTION("GOOGLETRANSLATE(C494)"),": The last parts to shop before the end of the sales 😰😰😰
Scouts
")</f>
        <v>: The last parts to shop before the end of the sales 😰😰😰
Scouts
</v>
      </c>
    </row>
    <row r="495" ht="15.75" customHeight="1">
      <c r="A495" s="1">
        <v>3735.0</v>
      </c>
      <c r="B495" s="3" t="s">
        <v>190</v>
      </c>
      <c r="C495" s="3" t="s">
        <v>191</v>
      </c>
      <c r="D495" s="3" t="s">
        <v>25</v>
      </c>
      <c r="E495" s="3" t="str">
        <f>IFERROR(__xludf.DUMMYFUNCTION("GOOGLETRANSLATE(C495)"),"Is this Rank Afhande wearing them calling it? ❤️❤️❤️❤️")</f>
        <v>Is this Rank Afhande wearing them calling it? ❤️❤️❤️❤️</v>
      </c>
    </row>
    <row r="496" ht="15.75" customHeight="1">
      <c r="A496" s="1">
        <v>3736.0</v>
      </c>
      <c r="B496" s="3" t="s">
        <v>665</v>
      </c>
      <c r="C496" s="3" t="s">
        <v>666</v>
      </c>
      <c r="D496" s="3" t="s">
        <v>25</v>
      </c>
      <c r="E496" s="3" t="str">
        <f>IFERROR(__xludf.DUMMYFUNCTION("GOOGLETRANSLATE(C496)")," What does it mean to make the RDF RDF's RDF? This is Fake Account who also does not find us MAIS who are killed in Congo.")</f>
        <v> What does it mean to make the RDF RDF's RDF? This is Fake Account who also does not find us MAIS who are killed in Congo.</v>
      </c>
    </row>
    <row r="497" ht="15.75" customHeight="1">
      <c r="A497" s="1">
        <v>3742.0</v>
      </c>
      <c r="B497" s="3" t="s">
        <v>491</v>
      </c>
      <c r="C497" s="3" t="s">
        <v>492</v>
      </c>
      <c r="D497" s="3" t="s">
        <v>25</v>
      </c>
      <c r="E497" s="3" t="str">
        <f>IFERROR(__xludf.DUMMYFUNCTION("GOOGLETRANSLATE(C497)"),"Understand the number of Rwandan military pilots.")</f>
        <v>Understand the number of Rwandan military pilots.</v>
      </c>
    </row>
    <row r="498" ht="15.75" customHeight="1">
      <c r="A498" s="1">
        <v>3744.0</v>
      </c>
      <c r="B498" s="3" t="s">
        <v>190</v>
      </c>
      <c r="C498" s="3" t="s">
        <v>191</v>
      </c>
      <c r="D498" s="3" t="s">
        <v>25</v>
      </c>
      <c r="E498" s="3" t="str">
        <f>IFERROR(__xludf.DUMMYFUNCTION("GOOGLETRANSLATE(C498)"),"Is this Rank Afhande wearing them calling it? ❤️❤️❤️❤️")</f>
        <v>Is this Rank Afhande wearing them calling it? ❤️❤️❤️❤️</v>
      </c>
    </row>
    <row r="499" ht="15.75" customHeight="1">
      <c r="A499" s="1">
        <v>3763.0</v>
      </c>
      <c r="B499" s="3" t="s">
        <v>667</v>
      </c>
      <c r="C499" s="3" t="s">
        <v>667</v>
      </c>
      <c r="D499" s="3" t="s">
        <v>25</v>
      </c>
      <c r="E499" s="3" t="str">
        <f>IFERROR(__xludf.DUMMYFUNCTION("GOOGLETRANSLATE(C499)"),"RDF's wife is the best side of the world. Rankba is worth it pee")</f>
        <v>RDF's wife is the best side of the world. Rankba is worth it pee</v>
      </c>
    </row>
    <row r="500" ht="15.75" customHeight="1">
      <c r="A500" s="1">
        <v>3764.0</v>
      </c>
      <c r="B500" s="3" t="s">
        <v>668</v>
      </c>
      <c r="C500" s="3" t="s">
        <v>669</v>
      </c>
      <c r="D500" s="3" t="s">
        <v>6</v>
      </c>
      <c r="E500" s="3" t="str">
        <f>IFERROR(__xludf.DUMMYFUNCTION("GOOGLETRANSLATE(C500)"),"On the SMT publishes the unified vaccine nomenclature (Nuva), version 1.0.343. It contains 917 vaccine codes, 293 valences, 50 disease codes and 4,831 external codes. Posted in RDF/OWL format ➜")</f>
        <v>On the SMT publishes the unified vaccine nomenclature (Nuva), version 1.0.343. It contains 917 vaccine codes, 293 valences, 50 disease codes and 4,831 external codes. Posted in RDF/OWL format ➜</v>
      </c>
    </row>
    <row r="501" ht="15.75" customHeight="1">
      <c r="A501" s="1">
        <v>3765.0</v>
      </c>
      <c r="B501" s="3" t="s">
        <v>641</v>
      </c>
      <c r="C501" s="3" t="s">
        <v>642</v>
      </c>
      <c r="D501" s="3" t="s">
        <v>6</v>
      </c>
      <c r="E501" s="3" t="str">
        <f>IFERROR(__xludf.DUMMYFUNCTION("GOOGLETRANSLATE(C501)"),"Killings in Beni-Ituri (ADF and Allies), Occupation War in Rutshuru (RDF/M23). As long as the Eastern Communities Compare ...")</f>
        <v>Killings in Beni-Ituri (ADF and Allies), Occupation War in Rutshuru (RDF/M23). As long as the Eastern Communities Compare ...</v>
      </c>
    </row>
    <row r="502" ht="15.75" customHeight="1">
      <c r="A502" s="1">
        <v>3769.0</v>
      </c>
      <c r="B502" s="3" t="s">
        <v>670</v>
      </c>
      <c r="C502" s="3" t="s">
        <v>670</v>
      </c>
      <c r="D502" s="3" t="s">
        <v>25</v>
      </c>
      <c r="E502" s="3" t="str">
        <f>IFERROR(__xludf.DUMMYFUNCTION("GOOGLETRANSLATE(C502)"),"Does anyone know about RDF?")</f>
        <v>Does anyone know about RDF?</v>
      </c>
    </row>
    <row r="503" ht="15.75" customHeight="1">
      <c r="A503" s="1">
        <v>3773.0</v>
      </c>
      <c r="B503" s="3" t="s">
        <v>190</v>
      </c>
      <c r="C503" s="3" t="s">
        <v>191</v>
      </c>
      <c r="D503" s="3" t="s">
        <v>25</v>
      </c>
      <c r="E503" s="3" t="str">
        <f>IFERROR(__xludf.DUMMYFUNCTION("GOOGLETRANSLATE(C503)"),"Is this Rank Afhande wearing them calling it? ❤️❤️❤️❤️")</f>
        <v>Is this Rank Afhande wearing them calling it? ❤️❤️❤️❤️</v>
      </c>
    </row>
    <row r="504" ht="15.75" customHeight="1">
      <c r="A504" s="1">
        <v>3777.0</v>
      </c>
      <c r="B504" s="3" t="s">
        <v>190</v>
      </c>
      <c r="C504" s="3" t="s">
        <v>191</v>
      </c>
      <c r="D504" s="3" t="s">
        <v>25</v>
      </c>
      <c r="E504" s="3" t="str">
        <f>IFERROR(__xludf.DUMMYFUNCTION("GOOGLETRANSLATE(C504)"),"Is this Rank Afhande wearing them calling it? ❤️❤️❤️❤️")</f>
        <v>Is this Rank Afhande wearing them calling it? ❤️❤️❤️❤️</v>
      </c>
    </row>
    <row r="505" ht="15.75" customHeight="1">
      <c r="A505" s="1">
        <v>3792.0</v>
      </c>
      <c r="B505" s="3" t="s">
        <v>190</v>
      </c>
      <c r="C505" s="3" t="s">
        <v>191</v>
      </c>
      <c r="D505" s="3" t="s">
        <v>25</v>
      </c>
      <c r="E505" s="3" t="str">
        <f>IFERROR(__xludf.DUMMYFUNCTION("GOOGLETRANSLATE(C505)"),"Is this Rank Afhande wearing them calling it? ❤️❤️❤️❤️")</f>
        <v>Is this Rank Afhande wearing them calling it? ❤️❤️❤️❤️</v>
      </c>
    </row>
    <row r="506" ht="15.75" customHeight="1">
      <c r="A506" s="1">
        <v>3796.0</v>
      </c>
      <c r="B506" s="3" t="s">
        <v>641</v>
      </c>
      <c r="C506" s="3" t="s">
        <v>642</v>
      </c>
      <c r="D506" s="3" t="s">
        <v>6</v>
      </c>
      <c r="E506" s="3" t="str">
        <f>IFERROR(__xludf.DUMMYFUNCTION("GOOGLETRANSLATE(C506)"),"Killings in Beni-Ituri (ADF and Allies), Occupation War in Rutshuru (RDF/M23). As long as the Eastern Communities Compare ...")</f>
        <v>Killings in Beni-Ituri (ADF and Allies), Occupation War in Rutshuru (RDF/M23). As long as the Eastern Communities Compare ...</v>
      </c>
    </row>
    <row r="507" ht="15.75" customHeight="1">
      <c r="A507" s="1">
        <v>3797.0</v>
      </c>
      <c r="B507" s="3" t="s">
        <v>190</v>
      </c>
      <c r="C507" s="3" t="s">
        <v>191</v>
      </c>
      <c r="D507" s="3" t="s">
        <v>25</v>
      </c>
      <c r="E507" s="3" t="str">
        <f>IFERROR(__xludf.DUMMYFUNCTION("GOOGLETRANSLATE(C507)"),"Is this Rank Afhande wearing them calling it? ❤️❤️❤️❤️")</f>
        <v>Is this Rank Afhande wearing them calling it? ❤️❤️❤️❤️</v>
      </c>
    </row>
    <row r="508" ht="15.75" customHeight="1">
      <c r="A508" s="1">
        <v>3800.0</v>
      </c>
      <c r="B508" s="3" t="s">
        <v>641</v>
      </c>
      <c r="C508" s="3" t="s">
        <v>642</v>
      </c>
      <c r="D508" s="3" t="s">
        <v>6</v>
      </c>
      <c r="E508" s="3" t="str">
        <f>IFERROR(__xludf.DUMMYFUNCTION("GOOGLETRANSLATE(C508)"),"Killings in Beni-Ituri (ADF and Allies), Occupation War in Rutshuru (RDF/M23). As long as the Eastern Communities Compare ...")</f>
        <v>Killings in Beni-Ituri (ADF and Allies), Occupation War in Rutshuru (RDF/M23). As long as the Eastern Communities Compare ...</v>
      </c>
    </row>
    <row r="509" ht="15.75" customHeight="1">
      <c r="A509" s="1">
        <v>3811.0</v>
      </c>
      <c r="B509" s="3" t="s">
        <v>671</v>
      </c>
      <c r="C509" s="3" t="s">
        <v>672</v>
      </c>
      <c r="D509" s="3" t="s">
        <v>6</v>
      </c>
      <c r="E509" s="3" t="str">
        <f>IFERROR(__xludf.DUMMYFUNCTION("GOOGLETRANSLATE(C509)")," : Two weapons for snipers recovered from the hands of pars during the clashes this weekend at ...")</f>
        <v> : Two weapons for snipers recovered from the hands of pars during the clashes this weekend at ...</v>
      </c>
    </row>
    <row r="510" ht="15.75" customHeight="1">
      <c r="A510" s="1">
        <v>3812.0</v>
      </c>
      <c r="B510" s="3" t="s">
        <v>190</v>
      </c>
      <c r="C510" s="3" t="s">
        <v>191</v>
      </c>
      <c r="D510" s="3" t="s">
        <v>25</v>
      </c>
      <c r="E510" s="3" t="str">
        <f>IFERROR(__xludf.DUMMYFUNCTION("GOOGLETRANSLATE(C510)"),"Is this Rank Afhande wearing them calling it? ❤️❤️❤️❤️")</f>
        <v>Is this Rank Afhande wearing them calling it? ❤️❤️❤️❤️</v>
      </c>
    </row>
    <row r="511" ht="15.75" customHeight="1">
      <c r="A511" s="1">
        <v>3818.0</v>
      </c>
      <c r="B511" s="3" t="s">
        <v>641</v>
      </c>
      <c r="C511" s="3" t="s">
        <v>642</v>
      </c>
      <c r="D511" s="3" t="s">
        <v>6</v>
      </c>
      <c r="E511" s="3" t="str">
        <f>IFERROR(__xludf.DUMMYFUNCTION("GOOGLETRANSLATE(C511)"),"Killings in Beni-Ituri (ADF and Allies), Occupation War in Rutshuru (RDF/M23). As long as the Eastern Communities Compare ...")</f>
        <v>Killings in Beni-Ituri (ADF and Allies), Occupation War in Rutshuru (RDF/M23). As long as the Eastern Communities Compare ...</v>
      </c>
    </row>
    <row r="512" ht="15.75" customHeight="1">
      <c r="A512" s="1">
        <v>3821.0</v>
      </c>
      <c r="B512" s="3" t="s">
        <v>190</v>
      </c>
      <c r="C512" s="3" t="s">
        <v>191</v>
      </c>
      <c r="D512" s="3" t="s">
        <v>25</v>
      </c>
      <c r="E512" s="3" t="str">
        <f>IFERROR(__xludf.DUMMYFUNCTION("GOOGLETRANSLATE(C512)"),"Is this Rank Afhande wearing them calling it? ❤️❤️❤️❤️")</f>
        <v>Is this Rank Afhande wearing them calling it? ❤️❤️❤️❤️</v>
      </c>
    </row>
    <row r="513" ht="15.75" customHeight="1">
      <c r="A513" s="1">
        <v>3824.0</v>
      </c>
      <c r="B513" s="3" t="s">
        <v>190</v>
      </c>
      <c r="C513" s="3" t="s">
        <v>191</v>
      </c>
      <c r="D513" s="3" t="s">
        <v>25</v>
      </c>
      <c r="E513" s="3" t="str">
        <f>IFERROR(__xludf.DUMMYFUNCTION("GOOGLETRANSLATE(C513)"),"Is this Rank Afhande wearing them calling it? ❤️❤️❤️❤️")</f>
        <v>Is this Rank Afhande wearing them calling it? ❤️❤️❤️❤️</v>
      </c>
    </row>
    <row r="514" ht="15.75" customHeight="1">
      <c r="A514" s="1">
        <v>3825.0</v>
      </c>
      <c r="B514" s="3" t="s">
        <v>190</v>
      </c>
      <c r="C514" s="3" t="s">
        <v>191</v>
      </c>
      <c r="D514" s="3" t="s">
        <v>25</v>
      </c>
      <c r="E514" s="3" t="str">
        <f>IFERROR(__xludf.DUMMYFUNCTION("GOOGLETRANSLATE(C514)"),"Is this Rank Afhande wearing them calling it? ❤️❤️❤️❤️")</f>
        <v>Is this Rank Afhande wearing them calling it? ❤️❤️❤️❤️</v>
      </c>
    </row>
    <row r="515" ht="15.75" customHeight="1">
      <c r="A515" s="1">
        <v>3828.0</v>
      </c>
      <c r="B515" s="3" t="s">
        <v>641</v>
      </c>
      <c r="C515" s="3" t="s">
        <v>642</v>
      </c>
      <c r="D515" s="3" t="s">
        <v>6</v>
      </c>
      <c r="E515" s="3" t="str">
        <f>IFERROR(__xludf.DUMMYFUNCTION("GOOGLETRANSLATE(C515)"),"Killings in Beni-Ituri (ADF and Allies), Occupation War in Rutshuru (RDF/M23). As long as the Eastern Communities Compare ...")</f>
        <v>Killings in Beni-Ituri (ADF and Allies), Occupation War in Rutshuru (RDF/M23). As long as the Eastern Communities Compare ...</v>
      </c>
    </row>
    <row r="516" ht="15.75" customHeight="1">
      <c r="A516" s="1">
        <v>3829.0</v>
      </c>
      <c r="B516" s="3" t="s">
        <v>673</v>
      </c>
      <c r="C516" s="3" t="s">
        <v>674</v>
      </c>
      <c r="D516" s="3" t="s">
        <v>6</v>
      </c>
      <c r="E516" s="3" t="str">
        <f>IFERROR(__xludf.DUMMYFUNCTION("GOOGLETRANSLATE(C516)"),"Killings in Beni-Ituri (ADF and Allies), Occupation War in Rutshuru (RDF/M23). As long as the Eastern communities will not understand that Uganda and Rwanda are playing distraction, crying will not stop. We appropriate the mechanisms of popular security.")</f>
        <v>Killings in Beni-Ituri (ADF and Allies), Occupation War in Rutshuru (RDF/M23). As long as the Eastern communities will not understand that Uganda and Rwanda are playing distraction, crying will not stop. We appropriate the mechanisms of popular security.</v>
      </c>
    </row>
    <row r="517" ht="15.75" customHeight="1">
      <c r="A517" s="1">
        <v>3843.0</v>
      </c>
      <c r="B517" s="3" t="s">
        <v>190</v>
      </c>
      <c r="C517" s="3" t="s">
        <v>191</v>
      </c>
      <c r="D517" s="3" t="s">
        <v>25</v>
      </c>
      <c r="E517" s="3" t="str">
        <f>IFERROR(__xludf.DUMMYFUNCTION("GOOGLETRANSLATE(C517)"),"Is this Rank Afhande wearing them calling it? ❤️❤️❤️❤️")</f>
        <v>Is this Rank Afhande wearing them calling it? ❤️❤️❤️❤️</v>
      </c>
    </row>
    <row r="518" ht="15.75" customHeight="1">
      <c r="A518" s="1">
        <v>3848.0</v>
      </c>
      <c r="B518" s="3" t="s">
        <v>491</v>
      </c>
      <c r="C518" s="3" t="s">
        <v>492</v>
      </c>
      <c r="D518" s="3" t="s">
        <v>25</v>
      </c>
      <c r="E518" s="3" t="str">
        <f>IFERROR(__xludf.DUMMYFUNCTION("GOOGLETRANSLATE(C518)"),"Understand the number of Rwandan military pilots.")</f>
        <v>Understand the number of Rwandan military pilots.</v>
      </c>
    </row>
    <row r="519" ht="15.75" customHeight="1">
      <c r="A519" s="1">
        <v>3868.0</v>
      </c>
      <c r="B519" s="3" t="s">
        <v>491</v>
      </c>
      <c r="C519" s="3" t="s">
        <v>492</v>
      </c>
      <c r="D519" s="3" t="s">
        <v>25</v>
      </c>
      <c r="E519" s="3" t="str">
        <f>IFERROR(__xludf.DUMMYFUNCTION("GOOGLETRANSLATE(C519)"),"Understand the number of Rwandan military pilots.")</f>
        <v>Understand the number of Rwandan military pilots.</v>
      </c>
    </row>
    <row r="520" ht="15.75" customHeight="1">
      <c r="A520" s="1">
        <v>3869.0</v>
      </c>
      <c r="B520" s="3" t="s">
        <v>190</v>
      </c>
      <c r="C520" s="3" t="s">
        <v>191</v>
      </c>
      <c r="D520" s="3" t="s">
        <v>25</v>
      </c>
      <c r="E520" s="3" t="str">
        <f>IFERROR(__xludf.DUMMYFUNCTION("GOOGLETRANSLATE(C520)"),"Is this Rank Afhande wearing them calling it? ❤️❤️❤️❤️")</f>
        <v>Is this Rank Afhande wearing them calling it? ❤️❤️❤️❤️</v>
      </c>
    </row>
    <row r="521" ht="15.75" customHeight="1">
      <c r="A521" s="1">
        <v>3885.0</v>
      </c>
      <c r="B521" s="3" t="s">
        <v>675</v>
      </c>
      <c r="C521" s="3" t="s">
        <v>676</v>
      </c>
      <c r="D521" s="3" t="s">
        <v>6</v>
      </c>
      <c r="E521" s="3" t="str">
        <f>IFERROR(__xludf.DUMMYFUNCTION("GOOGLETRANSLATE(C521)"),"      
The RDFs start to run out of steam, withdraw, too much reverse, injured and loss in life, the grimaces are not enough, the FARDC Eloko ya makasi")</f>
        <v>      
The RDFs start to run out of steam, withdraw, too much reverse, injured and loss in life, the grimaces are not enough, the FARDC Eloko ya makasi</v>
      </c>
    </row>
    <row r="522" ht="15.75" customHeight="1">
      <c r="A522" s="1">
        <v>3896.0</v>
      </c>
      <c r="B522" s="3" t="s">
        <v>677</v>
      </c>
      <c r="C522" s="3" t="s">
        <v>678</v>
      </c>
      <c r="D522" s="3" t="s">
        <v>25</v>
      </c>
      <c r="E522" s="3" t="str">
        <f>IFERROR(__xludf.DUMMYFUNCTION("GOOGLETRANSLATE(C522)"),"Spokesperson 💪🏾
 Our Shield 🛡")</f>
        <v>Spokesperson 💪🏾
 Our Shield 🛡</v>
      </c>
    </row>
    <row r="523" ht="15.75" customHeight="1">
      <c r="A523" s="1">
        <v>3916.0</v>
      </c>
      <c r="B523" s="3" t="s">
        <v>190</v>
      </c>
      <c r="C523" s="3" t="s">
        <v>191</v>
      </c>
      <c r="D523" s="3" t="s">
        <v>25</v>
      </c>
      <c r="E523" s="3" t="str">
        <f>IFERROR(__xludf.DUMMYFUNCTION("GOOGLETRANSLATE(C523)"),"Is this Rank Afhande wearing them calling it? ❤️❤️❤️❤️")</f>
        <v>Is this Rank Afhande wearing them calling it? ❤️❤️❤️❤️</v>
      </c>
    </row>
    <row r="524" ht="15.75" customHeight="1">
      <c r="A524" s="1">
        <v>3920.0</v>
      </c>
      <c r="B524" s="3" t="s">
        <v>190</v>
      </c>
      <c r="C524" s="3" t="s">
        <v>191</v>
      </c>
      <c r="D524" s="3" t="s">
        <v>25</v>
      </c>
      <c r="E524" s="3" t="str">
        <f>IFERROR(__xludf.DUMMYFUNCTION("GOOGLETRANSLATE(C524)"),"Is this Rank Afhande wearing them calling it? ❤️❤️❤️❤️")</f>
        <v>Is this Rank Afhande wearing them calling it? ❤️❤️❤️❤️</v>
      </c>
    </row>
    <row r="525" ht="15.75" customHeight="1">
      <c r="A525" s="1">
        <v>3928.0</v>
      </c>
      <c r="B525" s="3" t="s">
        <v>190</v>
      </c>
      <c r="C525" s="3" t="s">
        <v>191</v>
      </c>
      <c r="D525" s="3" t="s">
        <v>25</v>
      </c>
      <c r="E525" s="3" t="str">
        <f>IFERROR(__xludf.DUMMYFUNCTION("GOOGLETRANSLATE(C525)"),"Is this Rank Afhande wearing them calling it? ❤️❤️❤️❤️")</f>
        <v>Is this Rank Afhande wearing them calling it? ❤️❤️❤️❤️</v>
      </c>
    </row>
    <row r="526" ht="15.75" customHeight="1">
      <c r="A526" s="1">
        <v>3930.0</v>
      </c>
      <c r="B526" s="3" t="s">
        <v>679</v>
      </c>
      <c r="C526" s="3" t="s">
        <v>680</v>
      </c>
      <c r="D526" s="3" t="s">
        <v>25</v>
      </c>
      <c r="E526" s="3" t="str">
        <f>IFERROR(__xludf.DUMMYFUNCTION("GOOGLETRANSLATE(C526)"),"General Conglatulation Sir We Love RDF in Nyabagabe Men is why Rwanda is safe")</f>
        <v>General Conglatulation Sir We Love RDF in Nyabagabe Men is why Rwanda is safe</v>
      </c>
    </row>
    <row r="527" ht="15.75" customHeight="1">
      <c r="A527" s="1">
        <v>3938.0</v>
      </c>
      <c r="B527" s="3" t="s">
        <v>190</v>
      </c>
      <c r="C527" s="3" t="s">
        <v>191</v>
      </c>
      <c r="D527" s="3" t="s">
        <v>25</v>
      </c>
      <c r="E527" s="3" t="str">
        <f>IFERROR(__xludf.DUMMYFUNCTION("GOOGLETRANSLATE(C527)"),"Is this Rank Afhande wearing them calling it? ❤️❤️❤️❤️")</f>
        <v>Is this Rank Afhande wearing them calling it? ❤️❤️❤️❤️</v>
      </c>
    </row>
    <row r="528" ht="15.75" customHeight="1">
      <c r="A528" s="1">
        <v>3949.0</v>
      </c>
      <c r="B528" s="3" t="s">
        <v>190</v>
      </c>
      <c r="C528" s="3" t="s">
        <v>191</v>
      </c>
      <c r="D528" s="3" t="s">
        <v>25</v>
      </c>
      <c r="E528" s="3" t="str">
        <f>IFERROR(__xludf.DUMMYFUNCTION("GOOGLETRANSLATE(C528)"),"Is this Rank Afhande wearing them calling it? ❤️❤️❤️❤️")</f>
        <v>Is this Rank Afhande wearing them calling it? ❤️❤️❤️❤️</v>
      </c>
    </row>
    <row r="529" ht="15.75" customHeight="1">
      <c r="A529" s="1">
        <v>4017.0</v>
      </c>
      <c r="B529" s="3" t="s">
        <v>190</v>
      </c>
      <c r="C529" s="3" t="s">
        <v>191</v>
      </c>
      <c r="D529" s="3" t="s">
        <v>25</v>
      </c>
      <c r="E529" s="3" t="str">
        <f>IFERROR(__xludf.DUMMYFUNCTION("GOOGLETRANSLATE(C529)"),"Is this Rank Afhande wearing them calling it? ❤️❤️❤️❤️")</f>
        <v>Is this Rank Afhande wearing them calling it? ❤️❤️❤️❤️</v>
      </c>
    </row>
    <row r="530" ht="15.75" customHeight="1">
      <c r="A530" s="1">
        <v>4045.0</v>
      </c>
      <c r="B530" s="3" t="s">
        <v>190</v>
      </c>
      <c r="C530" s="3" t="s">
        <v>191</v>
      </c>
      <c r="D530" s="3" t="s">
        <v>25</v>
      </c>
      <c r="E530" s="3" t="str">
        <f>IFERROR(__xludf.DUMMYFUNCTION("GOOGLETRANSLATE(C530)"),"Is this Rank Afhande wearing them calling it? ❤️❤️❤️❤️")</f>
        <v>Is this Rank Afhande wearing them calling it? ❤️❤️❤️❤️</v>
      </c>
    </row>
    <row r="531" ht="15.75" customHeight="1">
      <c r="A531" s="1">
        <v>4077.0</v>
      </c>
      <c r="B531" s="3" t="s">
        <v>681</v>
      </c>
      <c r="C531" s="3" t="s">
        <v>682</v>
      </c>
      <c r="D531" s="3" t="s">
        <v>25</v>
      </c>
      <c r="E531" s="3" t="str">
        <f>IFERROR(__xludf.DUMMYFUNCTION("GOOGLETRANSLATE(C531)")," There is already a burning technology here. FEB yesterday happened to be at the Bantargebang TPA, the new RDF Plant. But indeed the amount that can be burned is limited every day, more garbage comes in than that is burned. Not to mention air pollution, s"&amp;"o it's not a good solution either")</f>
        <v> There is already a burning technology here. FEB yesterday happened to be at the Bantargebang TPA, the new RDF Plant. But indeed the amount that can be burned is limited every day, more garbage comes in than that is burned. Not to mention air pollution, so it's not a good solution either</v>
      </c>
    </row>
    <row r="532" ht="15.75" customHeight="1">
      <c r="A532" s="1">
        <v>4084.0</v>
      </c>
      <c r="B532" s="3" t="s">
        <v>683</v>
      </c>
      <c r="C532" s="3" t="s">
        <v>684</v>
      </c>
      <c r="D532" s="3" t="s">
        <v>25</v>
      </c>
      <c r="E532" s="3" t="str">
        <f>IFERROR(__xludf.DUMMYFUNCTION("GOOGLETRANSLATE(C532)"),"It all foolishly safely the rest of the rear! Am I thinking about the technical machines that do not work without security? If you don't understand the value of our security we have begun by selling them to those who do this in harmony with you? Ubuse Rdf"&amp;" is going Center Africa and India")</f>
        <v>It all foolishly safely the rest of the rear! Am I thinking about the technical machines that do not work without security? If you don't understand the value of our security we have begun by selling them to those who do this in harmony with you? Ubuse Rdf is going Center Africa and India</v>
      </c>
    </row>
    <row r="533" ht="15.75" customHeight="1">
      <c r="A533" s="1">
        <v>4114.0</v>
      </c>
      <c r="B533" s="3" t="s">
        <v>190</v>
      </c>
      <c r="C533" s="3" t="s">
        <v>191</v>
      </c>
      <c r="D533" s="3" t="s">
        <v>25</v>
      </c>
      <c r="E533" s="3" t="str">
        <f>IFERROR(__xludf.DUMMYFUNCTION("GOOGLETRANSLATE(C533)"),"Is this Rank Afhande wearing them calling it? ❤️❤️❤️❤️")</f>
        <v>Is this Rank Afhande wearing them calling it? ❤️❤️❤️❤️</v>
      </c>
    </row>
    <row r="534" ht="15.75" customHeight="1">
      <c r="A534" s="1">
        <v>4157.0</v>
      </c>
      <c r="B534" s="3" t="s">
        <v>190</v>
      </c>
      <c r="C534" s="3" t="s">
        <v>191</v>
      </c>
      <c r="D534" s="3" t="s">
        <v>25</v>
      </c>
      <c r="E534" s="3" t="str">
        <f>IFERROR(__xludf.DUMMYFUNCTION("GOOGLETRANSLATE(C534)"),"Is this Rank Afhande wearing them calling it? ❤️❤️❤️❤️")</f>
        <v>Is this Rank Afhande wearing them calling it? ❤️❤️❤️❤️</v>
      </c>
    </row>
    <row r="535" ht="15.75" customHeight="1">
      <c r="A535" s="1">
        <v>4160.0</v>
      </c>
      <c r="B535" s="3" t="s">
        <v>685</v>
      </c>
      <c r="C535" s="3" t="s">
        <v>686</v>
      </c>
      <c r="D535" s="3" t="s">
        <v>6</v>
      </c>
      <c r="E535" s="3" t="str">
        <f>IFERROR(__xludf.DUMMYFUNCTION("GOOGLETRANSLATE(C535)")," When and where they made heavy losses under the DRF-M23? Who controls Bunagana, Rutshuru and Rumangabo? It was Rwanda who lost the CM? As long as screaming by political amateurs and military adventurers, unable to recover this cm , advocate and propagate"&amp;" hatred in Rwanda")</f>
        <v> When and where they made heavy losses under the DRF-M23? Who controls Bunagana, Rutshuru and Rumangabo? It was Rwanda who lost the CM? As long as screaming by political amateurs and military adventurers, unable to recover this cm , advocate and propagate hatred in Rwanda</v>
      </c>
    </row>
    <row r="536" ht="15.75" customHeight="1">
      <c r="A536" s="1">
        <v>4239.0</v>
      </c>
      <c r="B536" s="3" t="s">
        <v>687</v>
      </c>
      <c r="C536" s="3" t="s">
        <v>688</v>
      </c>
      <c r="D536" s="3" t="s">
        <v>6</v>
      </c>
      <c r="E536" s="3" t="str">
        <f>IFERROR(__xludf.DUMMYFUNCTION("GOOGLETRANSLATE(C536)")," FARDC have subjected to the DRF-M23 heavy losses, Kagame cried, he will make several change in his entourage because his safety is in games, we can deceive a person several times but not a thousand people several times, if the 🇷🇼 wants the war, he will"&amp;" have it,")</f>
        <v> FARDC have subjected to the DRF-M23 heavy losses, Kagame cried, he will make several change in his entourage because his safety is in games, we can deceive a person several times but not a thousand people several times, if the 🇷🇼 wants the war, he will have it,</v>
      </c>
    </row>
    <row r="537" ht="15.75" customHeight="1">
      <c r="A537" s="1">
        <v>4288.0</v>
      </c>
      <c r="B537" s="3" t="s">
        <v>190</v>
      </c>
      <c r="C537" s="3" t="s">
        <v>191</v>
      </c>
      <c r="D537" s="3" t="s">
        <v>25</v>
      </c>
      <c r="E537" s="3" t="str">
        <f>IFERROR(__xludf.DUMMYFUNCTION("GOOGLETRANSLATE(C537)"),"Is this Rank Afhande wearing them calling it? ❤️❤️❤️❤️")</f>
        <v>Is this Rank Afhande wearing them calling it? ❤️❤️❤️❤️</v>
      </c>
    </row>
    <row r="538" ht="15.75" customHeight="1">
      <c r="A538" s="1">
        <v>4290.0</v>
      </c>
      <c r="B538" s="3" t="s">
        <v>190</v>
      </c>
      <c r="C538" s="3" t="s">
        <v>191</v>
      </c>
      <c r="D538" s="3" t="s">
        <v>25</v>
      </c>
      <c r="E538" s="3" t="str">
        <f>IFERROR(__xludf.DUMMYFUNCTION("GOOGLETRANSLATE(C538)"),"Is this Rank Afhande wearing them calling it? ❤️❤️❤️❤️")</f>
        <v>Is this Rank Afhande wearing them calling it? ❤️❤️❤️❤️</v>
      </c>
    </row>
    <row r="539" ht="15.75" customHeight="1">
      <c r="A539" s="1">
        <v>4463.0</v>
      </c>
      <c r="B539" s="3" t="s">
        <v>689</v>
      </c>
      <c r="C539" s="3" t="s">
        <v>690</v>
      </c>
      <c r="D539" s="3" t="s">
        <v>6</v>
      </c>
      <c r="E539" s="3" t="str">
        <f>IFERROR(__xludf.DUMMYFUNCTION("GOOGLETRANSLATE(C539)")," It is still very bizarre to vote important texts at 1 a.m. or 2 a.m.
The diet of the 🇫🇷 🤯😫…")</f>
        <v> It is still very bizarre to vote important texts at 1 a.m. or 2 a.m.
The diet of the 🇫🇷 🤯😫…</v>
      </c>
    </row>
    <row r="540" ht="15.75" customHeight="1">
      <c r="A540" s="1">
        <v>4597.0</v>
      </c>
      <c r="B540" s="3" t="s">
        <v>190</v>
      </c>
      <c r="C540" s="3" t="s">
        <v>191</v>
      </c>
      <c r="D540" s="3" t="s">
        <v>25</v>
      </c>
      <c r="E540" s="3" t="str">
        <f>IFERROR(__xludf.DUMMYFUNCTION("GOOGLETRANSLATE(C540)"),"Is this Rank Afhande wearing them calling it? ❤️❤️❤️❤️")</f>
        <v>Is this Rank Afhande wearing them calling it? ❤️❤️❤️❤️</v>
      </c>
    </row>
    <row r="541" ht="15.75" customHeight="1">
      <c r="A541" s="1">
        <v>4761.0</v>
      </c>
      <c r="B541" s="3" t="s">
        <v>691</v>
      </c>
      <c r="C541" s="3" t="s">
        <v>692</v>
      </c>
      <c r="D541" s="3" t="s">
        <v>6</v>
      </c>
      <c r="E541" s="3" t="str">
        <f>IFERROR(__xludf.DUMMYFUNCTION("GOOGLETRANSLATE(C541)"),"It is still very bizarre to vote important texts at 1 a.m. or 2 a.m.
The regime of 🇫🇷 🤯😫
It would surprise me that it happens like that in the emocraciesuropéenopéstandards that surround us.")</f>
        <v>It is still very bizarre to vote important texts at 1 a.m. or 2 a.m.
The regime of 🇫🇷 🤯😫
It would surprise me that it happens like that in the emocraciesuropéenopéstandards that surround us.</v>
      </c>
    </row>
    <row r="542" ht="15.75" customHeight="1">
      <c r="A542" s="1">
        <v>4775.0</v>
      </c>
      <c r="B542" s="3" t="s">
        <v>693</v>
      </c>
      <c r="C542" s="3" t="s">
        <v>694</v>
      </c>
      <c r="D542" s="3" t="s">
        <v>6</v>
      </c>
      <c r="E542" s="3" t="str">
        <f>IFERROR(__xludf.DUMMYFUNCTION("GOOGLETRANSLATE(C542)")," The technical term
It is achuvering.
And not the ""erelative""
Novlangue
that re ...")</f>
        <v> The technical term
It is achuvering.
And not the "erelative"
Novlangue
that re ...</v>
      </c>
    </row>
    <row r="543" ht="15.75" customHeight="1">
      <c r="A543" s="1">
        <v>4822.0</v>
      </c>
      <c r="B543" s="3" t="s">
        <v>695</v>
      </c>
      <c r="C543" s="3" t="s">
        <v>696</v>
      </c>
      <c r="D543" s="3" t="s">
        <v>6</v>
      </c>
      <c r="E543" s="3" t="str">
        <f>IFERROR(__xludf.DUMMYFUNCTION("GOOGLETRANSLATE(C543)"),"         It will never happen. RDF M23 does not advent in its area. They are afraid of these valiant commando")</f>
        <v>         It will never happen. RDF M23 does not advent in its area. They are afraid of these valiant commando</v>
      </c>
    </row>
    <row r="544" ht="15.75" customHeight="1">
      <c r="A544" s="1">
        <v>4916.0</v>
      </c>
      <c r="B544" s="3" t="s">
        <v>697</v>
      </c>
      <c r="C544" s="3" t="s">
        <v>698</v>
      </c>
      <c r="D544" s="3" t="s">
        <v>25</v>
      </c>
      <c r="E544" s="3" t="str">
        <f>IFERROR(__xludf.DUMMYFUNCTION("GOOGLETRANSLATE(C544)"),"..A challenge from allah's khalifa; Al-MAHDI
Imam Mahdi nasser Mohammed Al-Yamqni
06 - Shaban - 1443 ah
09 - March - 2 ...")</f>
        <v>..A challenge from allah's khalifa; Al-MAHDI
Imam Mahdi nasser Mohammed Al-Yamqni
06 - Shaban - 1443 ah
09 - March - 2 ...</v>
      </c>
    </row>
    <row r="545" ht="15.75" customHeight="1">
      <c r="A545" s="1">
        <v>4931.0</v>
      </c>
      <c r="B545" s="3" t="s">
        <v>190</v>
      </c>
      <c r="C545" s="3" t="s">
        <v>191</v>
      </c>
      <c r="D545" s="3" t="s">
        <v>25</v>
      </c>
      <c r="E545" s="3" t="str">
        <f>IFERROR(__xludf.DUMMYFUNCTION("GOOGLETRANSLATE(C545)"),"Is this Rank Afhande wearing them calling it? ❤️❤️❤️❤️")</f>
        <v>Is this Rank Afhande wearing them calling it? ❤️❤️❤️❤️</v>
      </c>
    </row>
    <row r="546" ht="15.75" customHeight="1">
      <c r="A546" s="1">
        <v>4964.0</v>
      </c>
      <c r="B546" s="3" t="s">
        <v>127</v>
      </c>
      <c r="C546" s="3" t="s">
        <v>128</v>
      </c>
      <c r="D546" s="3" t="s">
        <v>6</v>
      </c>
      <c r="E546" s="3" t="str">
        <f>IFERROR(__xludf.DUMMYFUNCTION("GOOGLETRANSLATE(C546)"),"The volume is too high!
 always trains to win 🇷🇼🇷🇼")</f>
        <v>The volume is too high!
 always trains to win 🇷🇼🇷🇼</v>
      </c>
    </row>
    <row r="547" ht="15.75" customHeight="1">
      <c r="A547" s="1">
        <v>4980.0</v>
      </c>
      <c r="B547" s="3" t="s">
        <v>190</v>
      </c>
      <c r="C547" s="3" t="s">
        <v>191</v>
      </c>
      <c r="D547" s="3" t="s">
        <v>25</v>
      </c>
      <c r="E547" s="3" t="str">
        <f>IFERROR(__xludf.DUMMYFUNCTION("GOOGLETRANSLATE(C547)"),"Is this Rank Afhande wearing them calling it? ❤️❤️❤️❤️")</f>
        <v>Is this Rank Afhande wearing them calling it? ❤️❤️❤️❤️</v>
      </c>
    </row>
    <row r="548" ht="15.75" customHeight="1">
      <c r="A548" s="1">
        <v>5052.0</v>
      </c>
      <c r="B548" s="3" t="s">
        <v>699</v>
      </c>
      <c r="C548" s="3" t="s">
        <v>700</v>
      </c>
      <c r="D548" s="3" t="s">
        <v>6</v>
      </c>
      <c r="E548" s="3" t="str">
        <f>IFERROR(__xludf.DUMMYFUNCTION("GOOGLETRANSLATE(C548)")," ... IMANA is not FDLR.
FDLR is not a tribe. But rather this nomenclature is Hutu. So my question is this: are there not Hutu soldiers in the RDF ????? If so then accepts that he is Rwandan military. If not, what a shame to have a single Tutsi army")</f>
        <v> ... IMANA is not FDLR.
FDLR is not a tribe. But rather this nomenclature is Hutu. So my question is this: are there not Hutu soldiers in the RDF ????? If so then accepts that he is Rwandan military. If not, what a shame to have a single Tutsi army</v>
      </c>
    </row>
    <row r="549" ht="15.75" customHeight="1">
      <c r="A549" s="1">
        <v>5275.0</v>
      </c>
      <c r="B549" s="3" t="s">
        <v>701</v>
      </c>
      <c r="C549" s="3" t="s">
        <v>702</v>
      </c>
      <c r="D549" s="3" t="s">
        <v>6</v>
      </c>
      <c r="E549" s="3" t="str">
        <f>IFERROR(__xludf.DUMMYFUNCTION("GOOGLETRANSLATE(C549)"),"The technical term
It is achuvering.
And not the ""erelative""
Novlangue
that has been repeated for 1 month
News of diet in 🇫🇷")</f>
        <v>The technical term
It is achuvering.
And not the "erelative"
Novlangue
that has been repeated for 1 month
News of diet in 🇫🇷</v>
      </c>
    </row>
    <row r="550" ht="15.75" customHeight="1">
      <c r="A550" s="1">
        <v>5331.0</v>
      </c>
      <c r="B550" s="3" t="s">
        <v>491</v>
      </c>
      <c r="C550" s="3" t="s">
        <v>492</v>
      </c>
      <c r="D550" s="3" t="s">
        <v>25</v>
      </c>
      <c r="E550" s="3" t="str">
        <f>IFERROR(__xludf.DUMMYFUNCTION("GOOGLETRANSLATE(C550)"),"Understand the number of Rwandan military pilots.")</f>
        <v>Understand the number of Rwandan military pilots.</v>
      </c>
    </row>
    <row r="551" ht="15.75" customHeight="1">
      <c r="A551" s="1">
        <v>5441.0</v>
      </c>
      <c r="B551" s="3" t="s">
        <v>703</v>
      </c>
      <c r="C551" s="3" t="s">
        <v>704</v>
      </c>
      <c r="D551" s="3" t="s">
        <v>6</v>
      </c>
      <c r="E551" s="3" t="str">
        <f>IFERROR(__xludf.DUMMYFUNCTION("GOOGLETRANSLATE(C551)"),"    These Ugandan military vehicles that make shuttles bring food to KI in 7 parts controlled by the DRF? It is time to ask Uganda who has never closed this border position to clarify its position.")</f>
        <v>    These Ugandan military vehicles that make shuttles bring food to KI in 7 parts controlled by the DRF? It is time to ask Uganda who has never closed this border position to clarify its position.</v>
      </c>
    </row>
    <row r="552" ht="15.75" customHeight="1">
      <c r="A552" s="1">
        <v>5469.0</v>
      </c>
      <c r="B552" s="3" t="s">
        <v>190</v>
      </c>
      <c r="C552" s="3" t="s">
        <v>191</v>
      </c>
      <c r="D552" s="3" t="s">
        <v>25</v>
      </c>
      <c r="E552" s="3" t="str">
        <f>IFERROR(__xludf.DUMMYFUNCTION("GOOGLETRANSLATE(C552)"),"Is this Rank Afhande wearing them calling it? ❤️❤️❤️❤️")</f>
        <v>Is this Rank Afhande wearing them calling it? ❤️❤️❤️❤️</v>
      </c>
    </row>
    <row r="553" ht="15.75" customHeight="1">
      <c r="A553" s="1">
        <v>5473.0</v>
      </c>
      <c r="B553" s="3" t="s">
        <v>705</v>
      </c>
      <c r="C553" s="3" t="s">
        <v>706</v>
      </c>
      <c r="D553" s="3" t="s">
        <v>6</v>
      </c>
      <c r="E553" s="3" t="str">
        <f>IFERROR(__xludf.DUMMYFUNCTION("GOOGLETRANSLATE(C553)"),"The meeting of presidents, Félix Tshisekedi and Paul Kagame of Rwanda, should lead to an essential resolution on the immediate withdrawal of the DRF🇷🇼 fighters, C- at -D M23. But to make 1 compromise with Kagame, you have to be careful
 ")</f>
        <v>The meeting of presidents, Félix Tshisekedi and Paul Kagame of Rwanda, should lead to an essential resolution on the immediate withdrawal of the DRF🇷🇼 fighters, C- at -D M23. But to make 1 compromise with Kagame, you have to be careful
 </v>
      </c>
    </row>
    <row r="554" ht="15.75" customHeight="1">
      <c r="A554" s="1">
        <v>5507.0</v>
      </c>
      <c r="B554" s="3" t="s">
        <v>707</v>
      </c>
      <c r="C554" s="3" t="s">
        <v>708</v>
      </c>
      <c r="D554" s="3" t="s">
        <v>6</v>
      </c>
      <c r="E554" s="3" t="str">
        <f>IFERROR(__xludf.DUMMYFUNCTION("GOOGLETRANSLATE(C554)"),"The diet of 🇫🇷 is looking for conformists for.
On 300,000+ secondary teachers, I see that 2 teachers scream on Twittr on the ée
5 or 6 less frequently.")</f>
        <v>The diet of 🇫🇷 is looking for conformists for.
On 300,000+ secondary teachers, I see that 2 teachers scream on Twittr on the ée
5 or 6 less frequently.</v>
      </c>
    </row>
    <row r="555" ht="15.75" customHeight="1">
      <c r="A555" s="1">
        <v>5544.0</v>
      </c>
      <c r="B555" s="3" t="s">
        <v>709</v>
      </c>
      <c r="C555" s="3" t="s">
        <v>710</v>
      </c>
      <c r="D555" s="3" t="s">
        <v>6</v>
      </c>
      <c r="E555" s="3" t="str">
        <f>IFERROR(__xludf.DUMMYFUNCTION("GOOGLETRANSLATE(C555)"),"Oil and Gas Multinational Total is Making A Mess in Mozambique.
The dissidents of &amp; amp; , prisoners in camps of ...")</f>
        <v>Oil and Gas Multinational Total is Making A Mess in Mozambique.
The dissidents of &amp; amp; , prisoners in camps of ...</v>
      </c>
    </row>
    <row r="556" ht="15.75" customHeight="1">
      <c r="A556" s="1">
        <v>5563.0</v>
      </c>
      <c r="B556" s="3" t="s">
        <v>190</v>
      </c>
      <c r="C556" s="3" t="s">
        <v>191</v>
      </c>
      <c r="D556" s="3" t="s">
        <v>25</v>
      </c>
      <c r="E556" s="3" t="str">
        <f>IFERROR(__xludf.DUMMYFUNCTION("GOOGLETRANSLATE(C556)"),"Is this Rank Afhande wearing them calling it? ❤️❤️❤️❤️")</f>
        <v>Is this Rank Afhande wearing them calling it? ❤️❤️❤️❤️</v>
      </c>
    </row>
    <row r="557" ht="15.75" customHeight="1">
      <c r="A557" s="1">
        <v>5589.0</v>
      </c>
      <c r="B557" s="3" t="s">
        <v>306</v>
      </c>
      <c r="C557" s="3" t="s">
        <v>307</v>
      </c>
      <c r="D557" s="3" t="s">
        <v>6</v>
      </c>
      <c r="E557" s="3" t="str">
        <f>IFERROR(__xludf.DUMMYFUNCTION("GOOGLETRANSLATE(C557)"),"Dear Congolese brothers! The best way to fight -inkanyi is constantly and without economic, and if ...")</f>
        <v>Dear Congolese brothers! The best way to fight -inkanyi is constantly and without economic, and if ...</v>
      </c>
    </row>
    <row r="558" ht="15.75" customHeight="1">
      <c r="A558" s="1">
        <v>5601.0</v>
      </c>
      <c r="B558" s="3" t="s">
        <v>677</v>
      </c>
      <c r="C558" s="3" t="s">
        <v>678</v>
      </c>
      <c r="D558" s="3" t="s">
        <v>25</v>
      </c>
      <c r="E558" s="3" t="str">
        <f>IFERROR(__xludf.DUMMYFUNCTION("GOOGLETRANSLATE(C558)"),"Spokesperson 💪🏾
 Our Shield 🛡")</f>
        <v>Spokesperson 💪🏾
 Our Shield 🛡</v>
      </c>
    </row>
    <row r="559" ht="15.75" customHeight="1">
      <c r="A559" s="1">
        <v>5610.0</v>
      </c>
      <c r="B559" s="3" t="s">
        <v>491</v>
      </c>
      <c r="C559" s="3" t="s">
        <v>492</v>
      </c>
      <c r="D559" s="3" t="s">
        <v>25</v>
      </c>
      <c r="E559" s="3" t="str">
        <f>IFERROR(__xludf.DUMMYFUNCTION("GOOGLETRANSLATE(C559)"),"Understand the number of Rwandan military pilots.")</f>
        <v>Understand the number of Rwandan military pilots.</v>
      </c>
    </row>
    <row r="560" ht="15.75" customHeight="1">
      <c r="A560" s="1">
        <v>5650.0</v>
      </c>
      <c r="B560" s="3" t="s">
        <v>491</v>
      </c>
      <c r="C560" s="3" t="s">
        <v>492</v>
      </c>
      <c r="D560" s="3" t="s">
        <v>25</v>
      </c>
      <c r="E560" s="3" t="str">
        <f>IFERROR(__xludf.DUMMYFUNCTION("GOOGLETRANSLATE(C560)"),"Understand the number of Rwandan military pilots.")</f>
        <v>Understand the number of Rwandan military pilots.</v>
      </c>
    </row>
    <row r="561" ht="15.75" customHeight="1">
      <c r="A561" s="1">
        <v>5681.0</v>
      </c>
      <c r="B561" s="3" t="s">
        <v>711</v>
      </c>
      <c r="C561" s="3" t="s">
        <v>712</v>
      </c>
      <c r="D561" s="3" t="s">
        <v>6</v>
      </c>
      <c r="E561" s="3" t="str">
        <f>IFERROR(__xludf.DUMMYFUNCTION("GOOGLETRANSLATE(C561)"),"Already 400 recusals and soldiers from the DRF under cover of the M23 are dead. This war will be the last for.
Continuous ...")</f>
        <v>Already 400 recusals and soldiers from the DRF under cover of the M23 are dead. This war will be the last for.
Continuous ...</v>
      </c>
    </row>
    <row r="562" ht="15.75" customHeight="1">
      <c r="A562" s="1">
        <v>5690.0</v>
      </c>
      <c r="B562" s="3" t="s">
        <v>713</v>
      </c>
      <c r="C562" s="3" t="s">
        <v>714</v>
      </c>
      <c r="D562" s="3" t="s">
        <v>25</v>
      </c>
      <c r="E562" s="3" t="str">
        <f>IFERROR(__xludf.DUMMYFUNCTION("GOOGLETRANSLATE(C562)"),"New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563" ht="15.75" customHeight="1">
      <c r="A563" s="1">
        <v>5695.0</v>
      </c>
      <c r="B563" s="3" t="s">
        <v>491</v>
      </c>
      <c r="C563" s="3" t="s">
        <v>492</v>
      </c>
      <c r="D563" s="3" t="s">
        <v>25</v>
      </c>
      <c r="E563" s="3" t="str">
        <f>IFERROR(__xludf.DUMMYFUNCTION("GOOGLETRANSLATE(C563)"),"Understand the number of Rwandan military pilots.")</f>
        <v>Understand the number of Rwandan military pilots.</v>
      </c>
    </row>
    <row r="564" ht="15.75" customHeight="1">
      <c r="A564" s="1">
        <v>5708.0</v>
      </c>
      <c r="B564" s="3" t="s">
        <v>491</v>
      </c>
      <c r="C564" s="3" t="s">
        <v>492</v>
      </c>
      <c r="D564" s="3" t="s">
        <v>25</v>
      </c>
      <c r="E564" s="3" t="str">
        <f>IFERROR(__xludf.DUMMYFUNCTION("GOOGLETRANSLATE(C564)"),"Understand the number of Rwandan military pilots.")</f>
        <v>Understand the number of Rwandan military pilots.</v>
      </c>
    </row>
    <row r="565" ht="15.75" customHeight="1">
      <c r="A565" s="1">
        <v>5729.0</v>
      </c>
      <c r="B565" s="3" t="s">
        <v>715</v>
      </c>
      <c r="C565" s="3" t="s">
        <v>492</v>
      </c>
      <c r="D565" s="3" t="s">
        <v>25</v>
      </c>
      <c r="E565" s="3" t="str">
        <f>IFERROR(__xludf.DUMMYFUNCTION("GOOGLETRANSLATE(C565)"),"Understand the number of Rwandan military pilots.")</f>
        <v>Understand the number of Rwandan military pilots.</v>
      </c>
    </row>
    <row r="566" ht="15.75" customHeight="1">
      <c r="A566" s="1">
        <v>5755.0</v>
      </c>
      <c r="B566" s="3" t="s">
        <v>716</v>
      </c>
      <c r="C566" s="3" t="s">
        <v>717</v>
      </c>
      <c r="D566" s="3" t="s">
        <v>25</v>
      </c>
      <c r="E566" s="3" t="str">
        <f>IFERROR(__xludf.DUMMYFUNCTION("GOOGLETRANSLATE(C566)"),"   This young man and an expert knows his job well and the history of Rwanda I don't know why not know him. All of the RPA's RPA when RPA were my friends and his colleagues")</f>
        <v>   This young man and an expert knows his job well and the history of Rwanda I don't know why not know him. All of the RPA's RPA when RPA were my friends and his colleagues</v>
      </c>
    </row>
    <row r="567" ht="15.75" customHeight="1">
      <c r="A567" s="1">
        <v>5779.0</v>
      </c>
      <c r="B567" s="3" t="s">
        <v>190</v>
      </c>
      <c r="C567" s="3" t="s">
        <v>191</v>
      </c>
      <c r="D567" s="3" t="s">
        <v>25</v>
      </c>
      <c r="E567" s="3" t="str">
        <f>IFERROR(__xludf.DUMMYFUNCTION("GOOGLETRANSLATE(C567)"),"Is this Rank Afhande wearing them calling it? ❤️❤️❤️❤️")</f>
        <v>Is this Rank Afhande wearing them calling it? ❤️❤️❤️❤️</v>
      </c>
    </row>
    <row r="568" ht="15.75" customHeight="1">
      <c r="A568" s="1">
        <v>5827.0</v>
      </c>
      <c r="B568" s="3" t="s">
        <v>677</v>
      </c>
      <c r="C568" s="3" t="s">
        <v>678</v>
      </c>
      <c r="D568" s="3" t="s">
        <v>25</v>
      </c>
      <c r="E568" s="3" t="str">
        <f>IFERROR(__xludf.DUMMYFUNCTION("GOOGLETRANSLATE(C568)"),"Spokesperson 💪🏾
 Our Shield 🛡")</f>
        <v>Spokesperson 💪🏾
 Our Shield 🛡</v>
      </c>
    </row>
    <row r="569" ht="15.75" customHeight="1">
      <c r="A569" s="1">
        <v>5830.0</v>
      </c>
      <c r="B569" s="3" t="s">
        <v>718</v>
      </c>
      <c r="C569" s="3" t="s">
        <v>678</v>
      </c>
      <c r="D569" s="3" t="s">
        <v>25</v>
      </c>
      <c r="E569" s="3" t="str">
        <f>IFERROR(__xludf.DUMMYFUNCTION("GOOGLETRANSLATE(C569)"),"Spokesperson 💪🏾
 Our Shield 🛡")</f>
        <v>Spokesperson 💪🏾
 Our Shield 🛡</v>
      </c>
    </row>
    <row r="570" ht="15.75" customHeight="1">
      <c r="A570" s="1">
        <v>5849.0</v>
      </c>
      <c r="B570" s="3" t="s">
        <v>190</v>
      </c>
      <c r="C570" s="3" t="s">
        <v>191</v>
      </c>
      <c r="D570" s="3" t="s">
        <v>25</v>
      </c>
      <c r="E570" s="3" t="str">
        <f>IFERROR(__xludf.DUMMYFUNCTION("GOOGLETRANSLATE(C570)"),"Is this Rank Afhande wearing them calling it? ❤️❤️❤️❤️")</f>
        <v>Is this Rank Afhande wearing them calling it? ❤️❤️❤️❤️</v>
      </c>
    </row>
    <row r="571" ht="15.75" customHeight="1">
      <c r="A571" s="1">
        <v>5874.0</v>
      </c>
      <c r="B571" s="3" t="s">
        <v>719</v>
      </c>
      <c r="C571" s="3" t="s">
        <v>720</v>
      </c>
      <c r="D571" s="3" t="s">
        <v>25</v>
      </c>
      <c r="E571" s="3" t="str">
        <f>IFERROR(__xludf.DUMMYFUNCTION("GOOGLETRANSLATE(C571)"),"Spokeperson, Brig Gen Ronald Rwivanga")</f>
        <v>Spokeperson, Brig Gen Ronald Rwivanga</v>
      </c>
    </row>
    <row r="572" ht="15.75" customHeight="1">
      <c r="A572" s="1">
        <v>5877.0</v>
      </c>
      <c r="B572" s="3" t="s">
        <v>721</v>
      </c>
      <c r="C572" s="3" t="s">
        <v>722</v>
      </c>
      <c r="D572" s="3" t="s">
        <v>6</v>
      </c>
      <c r="E572" s="3" t="str">
        <f>IFERROR(__xludf.DUMMYFUNCTION("GOOGLETRANSLATE(C572)")," RDF started withdrawal")</f>
        <v> RDF started withdrawal</v>
      </c>
    </row>
    <row r="573" ht="15.75" customHeight="1">
      <c r="A573" s="1">
        <v>5881.0</v>
      </c>
      <c r="B573" s="3" t="s">
        <v>723</v>
      </c>
      <c r="C573" s="3" t="s">
        <v>724</v>
      </c>
      <c r="D573" s="3" t="s">
        <v>6</v>
      </c>
      <c r="E573" s="3" t="str">
        <f>IFERROR(__xludf.DUMMYFUNCTION("GOOGLETRANSLATE(C573)"),"RDF started withdrawal")</f>
        <v>RDF started withdrawal</v>
      </c>
    </row>
    <row r="574" ht="15.75" customHeight="1">
      <c r="A574" s="1">
        <v>5901.0</v>
      </c>
      <c r="B574" s="3" t="s">
        <v>190</v>
      </c>
      <c r="C574" s="3" t="s">
        <v>191</v>
      </c>
      <c r="D574" s="3" t="s">
        <v>25</v>
      </c>
      <c r="E574" s="3" t="str">
        <f>IFERROR(__xludf.DUMMYFUNCTION("GOOGLETRANSLATE(C574)"),"Is this Rank Afhande wearing them calling it? ❤️❤️❤️❤️")</f>
        <v>Is this Rank Afhande wearing them calling it? ❤️❤️❤️❤️</v>
      </c>
    </row>
    <row r="575" ht="15.75" customHeight="1">
      <c r="A575" s="1">
        <v>5916.0</v>
      </c>
      <c r="B575" s="3" t="s">
        <v>725</v>
      </c>
      <c r="C575" s="3" t="s">
        <v>726</v>
      </c>
      <c r="D575" s="3" t="s">
        <v>6</v>
      </c>
      <c r="E575" s="3" t="str">
        <f>IFERROR(__xludf.DUMMYFUNCTION("GOOGLETRANSLATE(C575)"),"           That they come to fight here in Rutshuru to hunt the DRF and M23 rather than emptied their strengths for nothing.")</f>
        <v>           That they come to fight here in Rutshuru to hunt the DRF and M23 rather than emptied their strengths for nothing.</v>
      </c>
    </row>
    <row r="576" ht="15.75" customHeight="1">
      <c r="A576" s="1">
        <v>5943.0</v>
      </c>
      <c r="B576" s="3" t="s">
        <v>190</v>
      </c>
      <c r="C576" s="3" t="s">
        <v>191</v>
      </c>
      <c r="D576" s="3" t="s">
        <v>25</v>
      </c>
      <c r="E576" s="3" t="str">
        <f>IFERROR(__xludf.DUMMYFUNCTION("GOOGLETRANSLATE(C576)"),"Is this Rank Afhande wearing them calling it? ❤️❤️❤️❤️")</f>
        <v>Is this Rank Afhande wearing them calling it? ❤️❤️❤️❤️</v>
      </c>
    </row>
    <row r="577" ht="15.75" customHeight="1">
      <c r="A577" s="1">
        <v>5957.0</v>
      </c>
      <c r="B577" s="3" t="s">
        <v>727</v>
      </c>
      <c r="C577" s="3" t="s">
        <v>728</v>
      </c>
      <c r="D577" s="3" t="s">
        <v>25</v>
      </c>
      <c r="E577" s="3" t="str">
        <f>IFERROR(__xludf.DUMMYFUNCTION("GOOGLETRANSLATE(C577)"),"We are preparing to celebrate. Praise RDF on unevent-inception activities continue to serve Rwandans safe ...")</f>
        <v>We are preparing to celebrate. Praise RDF on unevent-inception activities continue to serve Rwandans safe ...</v>
      </c>
    </row>
    <row r="578" ht="15.75" customHeight="1">
      <c r="A578" s="1">
        <v>6082.0</v>
      </c>
      <c r="B578" s="3" t="s">
        <v>190</v>
      </c>
      <c r="C578" s="3" t="s">
        <v>191</v>
      </c>
      <c r="D578" s="3" t="s">
        <v>25</v>
      </c>
      <c r="E578" s="3" t="str">
        <f>IFERROR(__xludf.DUMMYFUNCTION("GOOGLETRANSLATE(C578)"),"Is this Rank Afhande wearing them calling it? ❤️❤️❤️❤️")</f>
        <v>Is this Rank Afhande wearing them calling it? ❤️❤️❤️❤️</v>
      </c>
    </row>
    <row r="579" ht="15.75" customHeight="1">
      <c r="A579" s="1">
        <v>6092.0</v>
      </c>
      <c r="B579" s="3" t="s">
        <v>7</v>
      </c>
      <c r="C579" s="3" t="s">
        <v>8</v>
      </c>
      <c r="D579" s="3" t="s">
        <v>6</v>
      </c>
      <c r="E579" s="3" t="str">
        <f>IFERROR(__xludf.DUMMYFUNCTION("GOOGLETRANSLATE(C579)"),"🤑 Discover how to find a profitable training idea and create it in 30 days! Free training!
Click on the ...")</f>
        <v>🤑 Discover how to find a profitable training idea and create it in 30 days! Free training!
Click on the ...</v>
      </c>
    </row>
    <row r="580" ht="15.75" customHeight="1">
      <c r="A580" s="1">
        <v>6093.0</v>
      </c>
      <c r="B580" s="3" t="s">
        <v>729</v>
      </c>
      <c r="C580" s="3" t="s">
        <v>191</v>
      </c>
      <c r="D580" s="3" t="s">
        <v>25</v>
      </c>
      <c r="E580" s="3" t="str">
        <f>IFERROR(__xludf.DUMMYFUNCTION("GOOGLETRANSLATE(C580)"),"Is this Rank Afhande wearing them calling it? ❤️❤️❤️❤️")</f>
        <v>Is this Rank Afhande wearing them calling it? ❤️❤️❤️❤️</v>
      </c>
    </row>
    <row r="581" ht="15.75" customHeight="1">
      <c r="A581" s="1">
        <v>6166.0</v>
      </c>
      <c r="B581" s="3" t="s">
        <v>730</v>
      </c>
      <c r="C581" s="3" t="s">
        <v>731</v>
      </c>
      <c r="D581" s="3" t="s">
        <v>6</v>
      </c>
      <c r="E581" s="3" t="str">
        <f>IFERROR(__xludf.DUMMYFUNCTION("GOOGLETRANSLATE(C581)"),"DRC: 27 M23/RDF rebels killed, weapons and military effects made in Rwanda recovered, all about the offensive of ...")</f>
        <v>DRC: 27 M23/RDF rebels killed, weapons and military effects made in Rwanda recovered, all about the offensive of ...</v>
      </c>
    </row>
    <row r="582" ht="15.75" customHeight="1">
      <c r="A582" s="1">
        <v>6272.0</v>
      </c>
      <c r="B582" s="3" t="s">
        <v>732</v>
      </c>
      <c r="C582" s="3" t="s">
        <v>733</v>
      </c>
      <c r="D582" s="3" t="s">
        <v>6</v>
      </c>
      <c r="E582" s="3" t="str">
        <f>IFERROR(__xludf.DUMMYFUNCTION("GOOGLETRANSLATE(C582)")," Economic war?
The two main customs in North Kivu inaccessible. Butembo-Beni-Kasindi road…")</f>
        <v> Economic war?
The two main customs in North Kivu inaccessible. Butembo-Beni-Kasindi road…</v>
      </c>
    </row>
    <row r="583" ht="15.75" customHeight="1">
      <c r="A583" s="1">
        <v>6285.0</v>
      </c>
      <c r="B583" s="3" t="s">
        <v>734</v>
      </c>
      <c r="C583" s="3" t="s">
        <v>735</v>
      </c>
      <c r="D583" s="3" t="s">
        <v>6</v>
      </c>
      <c r="E583" s="3" t="str">
        <f>IFERROR(__xludf.DUMMYFUNCTION("GOOGLETRANSLATE(C583)")," He fled with ADF, if the message does not contain Rwanda, RDF or M23, that does not interest the Congolese !! 😀😀")</f>
        <v> He fled with ADF, if the message does not contain Rwanda, RDF or M23, that does not interest the Congolese !! 😀😀</v>
      </c>
    </row>
    <row r="584" ht="15.75" customHeight="1">
      <c r="A584" s="1">
        <v>6330.0</v>
      </c>
      <c r="B584" s="3" t="s">
        <v>736</v>
      </c>
      <c r="C584" s="3" t="s">
        <v>39</v>
      </c>
      <c r="D584" s="3" t="s">
        <v>6</v>
      </c>
      <c r="E584" s="3" t="str">
        <f>IFERROR(__xludf.DUMMYFUNCTION("GOOGLETRANSLATE(C584)"),"         …")</f>
        <v>         …</v>
      </c>
    </row>
    <row r="585" ht="15.75" customHeight="1">
      <c r="A585" s="1">
        <v>6373.0</v>
      </c>
      <c r="B585" s="3" t="s">
        <v>737</v>
      </c>
      <c r="C585" s="3" t="s">
        <v>738</v>
      </c>
      <c r="D585" s="3" t="s">
        <v>6</v>
      </c>
      <c r="E585" s="3" t="str">
        <f>IFERROR(__xludf.DUMMYFUNCTION("GOOGLETRANSLATE(C585)")," And curiously, the bodies of all these 400 soldiers, without exception, are repatriated by the DRFs!
No ...")</f>
        <v> And curiously, the bodies of all these 400 soldiers, without exception, are repatriated by the DRFs!
No ...</v>
      </c>
    </row>
    <row r="586" ht="15.75" customHeight="1">
      <c r="A586" s="1">
        <v>6393.0</v>
      </c>
      <c r="B586" s="3" t="s">
        <v>739</v>
      </c>
      <c r="C586" s="3" t="s">
        <v>739</v>
      </c>
      <c r="D586" s="3" t="s">
        <v>6</v>
      </c>
      <c r="E586" s="3" t="str">
        <f>IFERROR(__xludf.DUMMYFUNCTION("GOOGLETRANSLATE(C586)"),"DRC: affair ""national and provincial deputies in conjunction with the RDF/M23"". The list of names would be transmitted to justice at least what remains of it. To these days: nothing. Announcement effects or administrative heaviness? God and the angels i"&amp;"n heaven are surprised.")</f>
        <v>DRC: affair "national and provincial deputies in conjunction with the RDF/M23". The list of names would be transmitted to justice at least what remains of it. To these days: nothing. Announcement effects or administrative heaviness? God and the angels in heaven are surprised.</v>
      </c>
    </row>
    <row r="587" ht="15.75" customHeight="1">
      <c r="A587" s="1">
        <v>6407.0</v>
      </c>
      <c r="B587" s="3" t="s">
        <v>740</v>
      </c>
      <c r="C587" s="3" t="s">
        <v>741</v>
      </c>
      <c r="D587" s="3" t="s">
        <v>6</v>
      </c>
      <c r="E587" s="3" t="str">
        <f>IFERROR(__xludf.DUMMYFUNCTION("GOOGLETRANSLATE(C587)"),"Already 400 recusals and soldiers from the DRF under cover of the M23 are dead. This war will be the last for.
Let us continue to denounce.
 ")</f>
        <v>Already 400 recusals and soldiers from the DRF under cover of the M23 are dead. This war will be the last for.
Let us continue to denounce.
 </v>
      </c>
    </row>
    <row r="588" ht="15.75" customHeight="1">
      <c r="A588" s="1">
        <v>6408.0</v>
      </c>
      <c r="B588" s="3" t="s">
        <v>742</v>
      </c>
      <c r="C588" s="3" t="s">
        <v>743</v>
      </c>
      <c r="D588" s="3" t="s">
        <v>6</v>
      </c>
      <c r="E588" s="3" t="str">
        <f>IFERROR(__xludf.DUMMYFUNCTION("GOOGLETRANSLATE(C588)"),"          The cannons of diplomacy are sometimes slow, but good to exploit. With the ceasefire decreed to attack the positions of M23-RDF it is to fall into a trap: they must leave the positions occupied, our territory.
The DRC is not weak. And Rwanda in "&amp;"heaven.")</f>
        <v>          The cannons of diplomacy are sometimes slow, but good to exploit. With the ceasefire decreed to attack the positions of M23-RDF it is to fall into a trap: they must leave the positions occupied, our territory.
The DRC is not weak. And Rwanda in heaven.</v>
      </c>
    </row>
    <row r="589" ht="15.75" customHeight="1">
      <c r="A589" s="1">
        <v>6414.0</v>
      </c>
      <c r="B589" s="3" t="s">
        <v>744</v>
      </c>
      <c r="C589" s="3" t="s">
        <v>745</v>
      </c>
      <c r="D589" s="3" t="s">
        <v>25</v>
      </c>
      <c r="E589" s="3" t="str">
        <f>IFERROR(__xludf.DUMMYFUNCTION("GOOGLETRANSLATE(C589)"),"Brig Gen R. Rwivanga, RDF Spokegesperson.👌
This man may be quiet in real life.🙌")</f>
        <v>Brig Gen R. Rwivanga, RDF Spokegesperson.👌
This man may be quiet in real life.🙌</v>
      </c>
    </row>
    <row r="590" ht="15.75" customHeight="1">
      <c r="A590" s="1">
        <v>6647.0</v>
      </c>
      <c r="B590" s="3" t="s">
        <v>556</v>
      </c>
      <c r="C590" s="3" t="s">
        <v>557</v>
      </c>
      <c r="D590" s="3" t="s">
        <v>6</v>
      </c>
      <c r="E590" s="3" t="str">
        <f>IFERROR(__xludf.DUMMYFUNCTION("GOOGLETRANSLATE(C590)"),"Economic war?
The two main customs in North Kivu inaccessible. Route Butembo-Beni-Kasindi cut by Attacs…")</f>
        <v>Economic war?
The two main customs in North Kivu inaccessible. Route Butembo-Beni-Kasindi cut by Attacs…</v>
      </c>
    </row>
    <row r="591" ht="15.75" customHeight="1">
      <c r="A591" s="1">
        <v>6973.0</v>
      </c>
      <c r="B591" s="3" t="s">
        <v>306</v>
      </c>
      <c r="C591" s="3" t="s">
        <v>307</v>
      </c>
      <c r="D591" s="3" t="s">
        <v>6</v>
      </c>
      <c r="E591" s="3" t="str">
        <f>IFERROR(__xludf.DUMMYFUNCTION("GOOGLETRANSLATE(C591)"),"Dear Congolese brothers! The best way to fight -inkanyi is constantly and without economic, and if ...")</f>
        <v>Dear Congolese brothers! The best way to fight -inkanyi is constantly and without economic, and if ...</v>
      </c>
    </row>
    <row r="592" ht="15.75" customHeight="1">
      <c r="A592" s="1">
        <v>7007.0</v>
      </c>
      <c r="B592" s="3" t="s">
        <v>306</v>
      </c>
      <c r="C592" s="3" t="s">
        <v>307</v>
      </c>
      <c r="D592" s="3" t="s">
        <v>6</v>
      </c>
      <c r="E592" s="3" t="str">
        <f>IFERROR(__xludf.DUMMYFUNCTION("GOOGLETRANSLATE(C592)"),"Dear Congolese brothers! The best way to fight -inkanyi is constantly and without economic, and if ...")</f>
        <v>Dear Congolese brothers! The best way to fight -inkanyi is constantly and without economic, and if ...</v>
      </c>
    </row>
    <row r="593" ht="15.75" customHeight="1">
      <c r="A593" s="1">
        <v>7020.0</v>
      </c>
      <c r="B593" s="3" t="s">
        <v>306</v>
      </c>
      <c r="C593" s="3" t="s">
        <v>307</v>
      </c>
      <c r="D593" s="3" t="s">
        <v>6</v>
      </c>
      <c r="E593" s="3" t="str">
        <f>IFERROR(__xludf.DUMMYFUNCTION("GOOGLETRANSLATE(C593)"),"Dear Congolese brothers! The best way to fight -inkanyi is constantly and without economic, and if ...")</f>
        <v>Dear Congolese brothers! The best way to fight -inkanyi is constantly and without economic, and if ...</v>
      </c>
    </row>
    <row r="594" ht="15.75" customHeight="1">
      <c r="A594" s="1">
        <v>7251.0</v>
      </c>
      <c r="B594" s="3" t="s">
        <v>541</v>
      </c>
      <c r="C594" s="3" t="s">
        <v>542</v>
      </c>
      <c r="D594" s="3" t="s">
        <v>6</v>
      </c>
      <c r="E594" s="3" t="str">
        <f>IFERROR(__xludf.DUMMYFUNCTION("GOOGLETRANSLATE(C594)"),"DRC🛑🛑: Several million dollars and minerals evaporate to the customs of Bunagana. Under occupation of terrorists M ...")</f>
        <v>DRC🛑🛑: Several million dollars and minerals evaporate to the customs of Bunagana. Under occupation of terrorists M ...</v>
      </c>
    </row>
    <row r="595" ht="15.75" customHeight="1">
      <c r="A595" s="1">
        <v>7261.0</v>
      </c>
      <c r="B595" s="3" t="s">
        <v>746</v>
      </c>
      <c r="C595" s="3" t="s">
        <v>747</v>
      </c>
      <c r="D595" s="3" t="s">
        <v>6</v>
      </c>
      <c r="E595" s="3" t="str">
        <f>IFERROR(__xludf.DUMMYFUNCTION("GOOGLETRANSLATE(C595)"),"          Handling! This is how we deceived by taking military uniforms and saying that is RDF. These images are ADF in inturi! You don't know about it!")</f>
        <v>          Handling! This is how we deceived by taking military uniforms and saying that is RDF. These images are ADF in inturi! You don't know about it!</v>
      </c>
    </row>
    <row r="596" ht="15.75" customHeight="1">
      <c r="A596" s="1">
        <v>7642.0</v>
      </c>
      <c r="B596" s="3" t="s">
        <v>748</v>
      </c>
      <c r="C596" s="3" t="s">
        <v>749</v>
      </c>
      <c r="D596" s="3" t="s">
        <v>6</v>
      </c>
      <c r="E596" s="3" t="str">
        <f>IFERROR(__xludf.DUMMYFUNCTION("GOOGLETRANSLATE(C596)"),"          You have to be amnesiac and frenzied so as not to understand that the so -called M23 terrorists are the branch of the famous RDF. Everything ends up ending up. !")</f>
        <v>          You have to be amnesiac and frenzied so as not to understand that the so -called M23 terrorists are the branch of the famous RDF. Everything ends up ending up. !</v>
      </c>
    </row>
    <row r="597" ht="15.75" customHeight="1">
      <c r="A597" s="1">
        <v>7906.0</v>
      </c>
      <c r="B597" s="3" t="s">
        <v>750</v>
      </c>
      <c r="C597" s="3" t="s">
        <v>751</v>
      </c>
      <c r="D597" s="3" t="s">
        <v>25</v>
      </c>
      <c r="E597" s="3" t="str">
        <f>IFERROR(__xludf.DUMMYFUNCTION("GOOGLETRANSLATE(C597)"),"He is Colonel Ruhinda, the Rwandan Hutu Rwandan Commander from Rdf who is fighting M23 in Rumangabo and Gisigari group. He is supported by his people in the Government of Kinshasa.")</f>
        <v>He is Colonel Ruhinda, the Rwandan Hutu Rwandan Commander from Rdf who is fighting M23 in Rumangabo and Gisigari group. He is supported by his people in the Government of Kinshasa.</v>
      </c>
    </row>
    <row r="598" ht="15.75" customHeight="1">
      <c r="A598" s="1">
        <v>7969.0</v>
      </c>
      <c r="B598" s="3" t="s">
        <v>463</v>
      </c>
      <c r="C598" s="3" t="s">
        <v>464</v>
      </c>
      <c r="D598" s="3" t="s">
        <v>6</v>
      </c>
      <c r="E598" s="3" t="str">
        <f>IFERROR(__xludf.DUMMYFUNCTION("GOOGLETRANSLATE(C598)"),"The meeting of the presidents, of the
DRC and Rwanda, should lead to an essential resolution.")</f>
        <v>The meeting of the presidents, of the
DRC and Rwanda, should lead to an essential resolution.</v>
      </c>
    </row>
    <row r="599" ht="15.75" customHeight="1">
      <c r="A599" s="1">
        <v>7993.0</v>
      </c>
      <c r="B599" s="3" t="s">
        <v>709</v>
      </c>
      <c r="C599" s="3" t="s">
        <v>710</v>
      </c>
      <c r="D599" s="3" t="s">
        <v>6</v>
      </c>
      <c r="E599" s="3" t="str">
        <f>IFERROR(__xludf.DUMMYFUNCTION("GOOGLETRANSLATE(C599)"),"Oil and Gas Multinational Total is Making A Mess in Mozambique.
The dissidents of &amp; amp; , prisoners in camps of ...")</f>
        <v>Oil and Gas Multinational Total is Making A Mess in Mozambique.
The dissidents of &amp; amp; , prisoners in camps of ...</v>
      </c>
    </row>
    <row r="600" ht="15.75" customHeight="1">
      <c r="A600" s="1">
        <v>8008.0</v>
      </c>
      <c r="B600" s="3" t="s">
        <v>713</v>
      </c>
      <c r="C600" s="3" t="s">
        <v>714</v>
      </c>
      <c r="D600" s="3" t="s">
        <v>25</v>
      </c>
      <c r="E600" s="3" t="str">
        <f>IFERROR(__xludf.DUMMYFUNCTION("GOOGLETRANSLATE(C600)"),"New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01" ht="15.75" customHeight="1">
      <c r="A601" s="1">
        <v>8034.0</v>
      </c>
      <c r="B601" s="3" t="s">
        <v>752</v>
      </c>
      <c r="C601" s="3" t="s">
        <v>753</v>
      </c>
      <c r="D601" s="3" t="s">
        <v>6</v>
      </c>
      <c r="E601" s="3" t="str">
        <f>IFERROR(__xludf.DUMMYFUNCTION("GOOGLETRANSLATE(C601)"),"         @…")</f>
        <v>         @…</v>
      </c>
    </row>
    <row r="602" ht="15.75" customHeight="1">
      <c r="A602" s="1">
        <v>8064.0</v>
      </c>
      <c r="B602" s="3" t="s">
        <v>754</v>
      </c>
      <c r="C602" s="3" t="s">
        <v>755</v>
      </c>
      <c r="D602" s="3" t="s">
        <v>6</v>
      </c>
      <c r="E602" s="3" t="str">
        <f>IFERROR(__xludf.DUMMYFUNCTION("GOOGLETRANSLATE(C602)")," How is it that no strips of these young Rwandan soldiers who fell north Kivu was given, L ...")</f>
        <v> How is it that no strips of these young Rwandan soldiers who fell north Kivu was given, L ...</v>
      </c>
    </row>
    <row r="603" ht="15.75" customHeight="1">
      <c r="A603" s="1">
        <v>8070.0</v>
      </c>
      <c r="B603" s="3" t="s">
        <v>756</v>
      </c>
      <c r="C603" s="3" t="s">
        <v>757</v>
      </c>
      <c r="D603" s="3" t="s">
        <v>6</v>
      </c>
      <c r="E603" s="3" t="str">
        <f>IFERROR(__xludf.DUMMYFUNCTION("GOOGLETRANSLATE(C603)"),"So for this idiot all soldier of DRF who died he fell to the North Kivu")</f>
        <v>So for this idiot all soldier of DRF who died he fell to the North Kivu</v>
      </c>
    </row>
    <row r="604" ht="15.75" customHeight="1">
      <c r="A604" s="1">
        <v>8150.0</v>
      </c>
      <c r="B604" s="3" t="s">
        <v>758</v>
      </c>
      <c r="C604" s="3" t="s">
        <v>759</v>
      </c>
      <c r="D604" s="3" t="s">
        <v>6</v>
      </c>
      <c r="E604" s="3" t="str">
        <f>IFERROR(__xludf.DUMMYFUNCTION("GOOGLETRANSLATE(C604)"),"  These acts are not will be unpunished, some will soon be tracked down by the ICC.
Priarant 30 years of assault but we are going towards the end of this serial diplomatic in the event of a failure we will act otherwise your commander -in -chief knows it "&amp;"very well M23/RDF.")</f>
        <v>  These acts are not will be unpunished, some will soon be tracked down by the ICC.
Priarant 30 years of assault but we are going towards the end of this serial diplomatic in the event of a failure we will act otherwise your commander -in -chief knows it very well M23/RDF.</v>
      </c>
    </row>
    <row r="605" ht="15.75" customHeight="1">
      <c r="A605" s="1">
        <v>8162.0</v>
      </c>
      <c r="B605" s="3" t="s">
        <v>146</v>
      </c>
      <c r="C605" s="3" t="s">
        <v>147</v>
      </c>
      <c r="D605" s="3" t="s">
        <v>6</v>
      </c>
      <c r="E605" s="3" t="str">
        <f>IFERROR(__xludf.DUMMYFUNCTION("GOOGLETRANSLATE(C605)"),"Claude BUTIN, retired judge:
The judges :
Are not independent.
Managed their career.
Are divel when polished ...")</f>
        <v>Claude BUTIN, retired judge:
The judges :
Are not independent.
Managed their career.
Are divel when polished ...</v>
      </c>
    </row>
    <row r="606" ht="15.75" customHeight="1">
      <c r="A606" s="1">
        <v>8173.0</v>
      </c>
      <c r="B606" s="3" t="s">
        <v>760</v>
      </c>
      <c r="C606" s="3" t="s">
        <v>761</v>
      </c>
      <c r="D606" s="3" t="s">
        <v>6</v>
      </c>
      <c r="E606" s="3" t="str">
        <f>IFERROR(__xludf.DUMMYFUNCTION("GOOGLETRANSLATE(C606)"),"Claude BUTIN, retired judge:
The judges :
Are not independent.
Managed their career.
Are diverted when politicians.
Claude BUTIN (2021) ""Never trust your country's justice""
 • 🇫🇷
ee")</f>
        <v>Claude BUTIN, retired judge:
The judges :
Are not independent.
Managed their career.
Are diverted when politicians.
Claude BUTIN (2021) "Never trust your country's justice"
 • 🇫🇷
ee</v>
      </c>
    </row>
    <row r="607" ht="15.75" customHeight="1">
      <c r="A607" s="1">
        <v>8185.0</v>
      </c>
      <c r="B607" s="3" t="s">
        <v>352</v>
      </c>
      <c r="C607" s="3" t="s">
        <v>353</v>
      </c>
      <c r="D607" s="3" t="s">
        <v>6</v>
      </c>
      <c r="E607" s="3" t="str">
        <f>IFERROR(__xludf.DUMMYFUNCTION("GOOGLETRANSLATE(C607)"),"It’s now clear that Kagame sent his soldiers to the DRC. We understand why he negotiated the ceasefire in the name of ...")</f>
        <v>It’s now clear that Kagame sent his soldiers to the DRC. We understand why he negotiated the ceasefire in the name of ...</v>
      </c>
    </row>
    <row r="608" ht="15.75" customHeight="1">
      <c r="A608" s="1">
        <v>8194.0</v>
      </c>
      <c r="B608" s="3" t="s">
        <v>752</v>
      </c>
      <c r="C608" s="3" t="s">
        <v>753</v>
      </c>
      <c r="D608" s="3" t="s">
        <v>6</v>
      </c>
      <c r="E608" s="3" t="str">
        <f>IFERROR(__xludf.DUMMYFUNCTION("GOOGLETRANSLATE(C608)"),"         @…")</f>
        <v>         @…</v>
      </c>
    </row>
    <row r="609" ht="15.75" customHeight="1">
      <c r="A609" s="1">
        <v>8196.0</v>
      </c>
      <c r="B609" s="3" t="s">
        <v>762</v>
      </c>
      <c r="C609" s="3" t="s">
        <v>757</v>
      </c>
      <c r="D609" s="3" t="s">
        <v>6</v>
      </c>
      <c r="E609" s="3" t="str">
        <f>IFERROR(__xludf.DUMMYFUNCTION("GOOGLETRANSLATE(C609)"),"So for this idiot all soldier of DRF who died he fell to the North Kivu")</f>
        <v>So for this idiot all soldier of DRF who died he fell to the North Kivu</v>
      </c>
    </row>
    <row r="610" ht="15.75" customHeight="1">
      <c r="A610" s="1">
        <v>8205.0</v>
      </c>
      <c r="B610" s="3" t="s">
        <v>763</v>
      </c>
      <c r="C610" s="3" t="s">
        <v>764</v>
      </c>
      <c r="D610" s="3" t="s">
        <v>6</v>
      </c>
      <c r="E610" s="3" t="str">
        <f>IFERROR(__xludf.DUMMYFUNCTION("GOOGLETRANSLATE(C610)"),"And curiously, the bodies of all these 400 soldiers, without exception, are repatriated by the DRFs!
None are recovered by the FARDC on the battlefield to be given to the enemy, as proof of its involvement in the war!
This string is a little big 😃!")</f>
        <v>And curiously, the bodies of all these 400 soldiers, without exception, are repatriated by the DRFs!
None are recovered by the FARDC on the battlefield to be given to the enemy, as proof of its involvement in the war!
This string is a little big 😃!</v>
      </c>
    </row>
    <row r="611" ht="15.75" customHeight="1">
      <c r="A611" s="1">
        <v>8208.0</v>
      </c>
      <c r="B611" s="3" t="s">
        <v>765</v>
      </c>
      <c r="C611" s="3" t="s">
        <v>766</v>
      </c>
      <c r="D611" s="3" t="s">
        <v>6</v>
      </c>
      <c r="E611" s="3" t="str">
        <f>IFERROR(__xludf.DUMMYFUNCTION("GOOGLETRANSLATE(C611)"),"Again proof of the incursions of the DRFs in the Congo. 👇")</f>
        <v>Again proof of the incursions of the DRFs in the Congo. 👇</v>
      </c>
    </row>
    <row r="612" ht="15.75" customHeight="1">
      <c r="A612" s="1">
        <v>8247.0</v>
      </c>
      <c r="B612" s="3" t="s">
        <v>767</v>
      </c>
      <c r="C612" s="3" t="s">
        <v>768</v>
      </c>
      <c r="D612" s="3" t="s">
        <v>6</v>
      </c>
      <c r="E612" s="3" t="str">
        <f>IFERROR(__xludf.DUMMYFUNCTION("GOOGLETRANSLATE(C612)"),"How is it that no body of these young Rwandan soldiers who fell north Kivu was given, during an official ceremony by the FARDC in the DRF? Everything we see here is just any parts, without any evidence on the cause or on the place of death.")</f>
        <v>How is it that no body of these young Rwandan soldiers who fell north Kivu was given, during an official ceremony by the FARDC in the DRF? Everything we see here is just any parts, without any evidence on the cause or on the place of death.</v>
      </c>
    </row>
    <row r="613" ht="15.75" customHeight="1">
      <c r="A613" s="1">
        <v>8258.0</v>
      </c>
      <c r="B613" s="3" t="s">
        <v>769</v>
      </c>
      <c r="C613" s="3" t="s">
        <v>770</v>
      </c>
      <c r="D613" s="3" t="s">
        <v>6</v>
      </c>
      <c r="E613" s="3" t="str">
        <f>IFERROR(__xludf.DUMMYFUNCTION("GOOGLETRANSLATE(C613)")," The 2019 commitments were the continuity of what had already been arrested for months before. If the Reconq ...")</f>
        <v> The 2019 commitments were the continuity of what had already been arrested for months before. If the Reconq ...</v>
      </c>
    </row>
    <row r="614" ht="15.75" customHeight="1">
      <c r="A614" s="1">
        <v>8289.0</v>
      </c>
      <c r="B614" s="3" t="s">
        <v>771</v>
      </c>
      <c r="C614" s="3" t="s">
        <v>772</v>
      </c>
      <c r="D614" s="3" t="s">
        <v>6</v>
      </c>
      <c r="E614" s="3" t="str">
        <f>IFERROR(__xludf.DUMMYFUNCTION("GOOGLETRANSLATE(C614)"),"    That this change brings us peace to the east long humiliated by the DRFs")</f>
        <v>    That this change brings us peace to the east long humiliated by the DRFs</v>
      </c>
    </row>
    <row r="615" ht="15.75" customHeight="1">
      <c r="A615" s="1">
        <v>8354.0</v>
      </c>
      <c r="B615" s="3" t="s">
        <v>119</v>
      </c>
      <c r="C615" s="3" t="s">
        <v>120</v>
      </c>
      <c r="D615" s="3" t="s">
        <v>6</v>
      </c>
      <c r="E615" s="3" t="str">
        <f>IFERROR(__xludf.DUMMYFUNCTION("GOOGLETRANSLATE(C615)"),"A Rwandan opponent found dead at.
 was found dead in his room, injured in the head and ...")</f>
        <v>A Rwandan opponent found dead at.
 was found dead in his room, injured in the head and ...</v>
      </c>
    </row>
    <row r="616" ht="15.75" customHeight="1">
      <c r="A616" s="1">
        <v>8357.0</v>
      </c>
      <c r="B616" s="3" t="s">
        <v>773</v>
      </c>
      <c r="C616" s="3" t="s">
        <v>774</v>
      </c>
      <c r="D616" s="3" t="s">
        <v>25</v>
      </c>
      <c r="E616" s="3" t="str">
        <f>IFERROR(__xludf.DUMMYFUNCTION("GOOGLETRANSLATE(C616)"),"KANAMUGURE THEOBALD BUTS TAX / TAXI to pay security officers (Police &amp; amp; RDF), but sorry about ...")</f>
        <v>KANAMUGURE THEOBALD BUTS TAX / TAXI to pay security officers (Police &amp; amp; RDF), but sorry about ...</v>
      </c>
    </row>
    <row r="617" ht="15.75" customHeight="1">
      <c r="A617" s="1">
        <v>8362.0</v>
      </c>
      <c r="B617" s="3" t="s">
        <v>775</v>
      </c>
      <c r="C617" s="3" t="s">
        <v>776</v>
      </c>
      <c r="D617" s="3" t="s">
        <v>25</v>
      </c>
      <c r="E617" s="3" t="str">
        <f>IFERROR(__xludf.DUMMYFUNCTION("GOOGLETRANSLATE(C617)"),"KANAMUGIRE Theobald offers tax / police &amp; amp; RDF), but sorry to be a citizen to break the forehead because he refuses Double Taxation! It's time for the people to fight. The Sri Lanka's people are a good example.
 ")</f>
        <v>KANAMUGIRE Theobald offers tax / police &amp; amp; RDF), but sorry to be a citizen to break the forehead because he refuses Double Taxation! It's time for the people to fight. The Sri Lanka's people are a good example.
 </v>
      </c>
    </row>
    <row r="618" ht="15.75" customHeight="1">
      <c r="A618" s="1">
        <v>8363.0</v>
      </c>
      <c r="B618" s="3" t="s">
        <v>777</v>
      </c>
      <c r="C618" s="3" t="s">
        <v>778</v>
      </c>
      <c r="D618" s="3" t="s">
        <v>6</v>
      </c>
      <c r="E618" s="3" t="str">
        <f>IFERROR(__xludf.DUMMYFUNCTION("GOOGLETRANSLATE(C618)"),"The 2019 commitments were the continuity of what had already been arrested for months before. If the reconquest of the occupied territories beats the wing (while the RDF/M23 does not advance also), it is more because of the infiltrations of which the coun"&amp;"try has been the victim for decades ...")</f>
        <v>The 2019 commitments were the continuity of what had already been arrested for months before. If the reconquest of the occupied territories beats the wing (while the RDF/M23 does not advance also), it is more because of the infiltrations of which the country has been the victim for decades ...</v>
      </c>
    </row>
    <row r="619" ht="15.75" customHeight="1">
      <c r="A619" s="1">
        <v>8368.0</v>
      </c>
      <c r="B619" s="3" t="s">
        <v>779</v>
      </c>
      <c r="C619" s="3" t="s">
        <v>780</v>
      </c>
      <c r="D619" s="3" t="s">
        <v>25</v>
      </c>
      <c r="E619" s="3" t="str">
        <f>IFERROR(__xludf.DUMMYFUNCTION("GOOGLETRANSLATE(C619)"),"Kagame likes to give bribe of bribery when preparing for war, when he wants to send RDF in a watered innovation will be highly paid or if there is a bad stump! 2014 Karusisi was Maj. 2022 Abaye Maj.gen 😳. His sister is CEO / BK. There are Junior Officers"&amp;" refused to upgrade KDI who they used")</f>
        <v>Kagame likes to give bribe of bribery when preparing for war, when he wants to send RDF in a watered innovation will be highly paid or if there is a bad stump! 2014 Karusisi was Maj. 2022 Abaye Maj.gen 😳. His sister is CEO / BK. There are Junior Officers refused to upgrade KDI who they used</v>
      </c>
    </row>
    <row r="620" ht="15.75" customHeight="1">
      <c r="A620" s="1">
        <v>8431.0</v>
      </c>
      <c r="B620" s="3" t="s">
        <v>709</v>
      </c>
      <c r="C620" s="3" t="s">
        <v>710</v>
      </c>
      <c r="D620" s="3" t="s">
        <v>6</v>
      </c>
      <c r="E620" s="3" t="str">
        <f>IFERROR(__xludf.DUMMYFUNCTION("GOOGLETRANSLATE(C620)"),"Oil and Gas Multinational Total is Making A Mess in Mozambique.
The dissidents of &amp; amp; , prisoners in camps of ...")</f>
        <v>Oil and Gas Multinational Total is Making A Mess in Mozambique.
The dissidents of &amp; amp; , prisoners in camps of ...</v>
      </c>
    </row>
    <row r="621" ht="15.75" customHeight="1">
      <c r="A621" s="1">
        <v>8432.0</v>
      </c>
      <c r="B621" s="3" t="s">
        <v>781</v>
      </c>
      <c r="C621" s="3" t="s">
        <v>782</v>
      </c>
      <c r="D621" s="3" t="s">
        <v>6</v>
      </c>
      <c r="E621" s="3" t="str">
        <f>IFERROR(__xludf.DUMMYFUNCTION("GOOGLETRANSLATE(C621)")," Distraction, they know that we are emotional ... They know the debate that this concert has aroused, then to divert our eyes from what is happening in the east ... We are created a distraction ...
After the Luanda roadmap, the RDFs are always on the Cong"&amp;"olese floor ...")</f>
        <v> Distraction, they know that we are emotional ... They know the debate that this concert has aroused, then to divert our eyes from what is happening in the east ... We are created a distraction ...
After the Luanda roadmap, the RDFs are always on the Congolese floor ...</v>
      </c>
    </row>
    <row r="622" ht="15.75" customHeight="1">
      <c r="A622" s="1">
        <v>8435.0</v>
      </c>
      <c r="B622" s="3" t="s">
        <v>783</v>
      </c>
      <c r="C622" s="3" t="s">
        <v>784</v>
      </c>
      <c r="D622" s="3" t="s">
        <v>6</v>
      </c>
      <c r="E622" s="3" t="str">
        <f>IFERROR(__xludf.DUMMYFUNCTION("GOOGLETRANSLATE(C622)"),"Languages ​​are delighted in Rwanda. The loss of loss in human lives within the 400 soldiers. 👇")</f>
        <v>Languages ​​are delighted in Rwanda. The loss of loss in human lives within the 400 soldiers. 👇</v>
      </c>
    </row>
    <row r="623" ht="15.75" customHeight="1">
      <c r="A623" s="1">
        <v>8441.0</v>
      </c>
      <c r="B623" s="3" t="s">
        <v>752</v>
      </c>
      <c r="C623" s="3" t="s">
        <v>753</v>
      </c>
      <c r="D623" s="3" t="s">
        <v>6</v>
      </c>
      <c r="E623" s="3" t="str">
        <f>IFERROR(__xludf.DUMMYFUNCTION("GOOGLETRANSLATE(C623)"),"         @…")</f>
        <v>         @…</v>
      </c>
    </row>
    <row r="624" ht="15.75" customHeight="1">
      <c r="A624" s="1">
        <v>8450.0</v>
      </c>
      <c r="B624" s="3" t="s">
        <v>785</v>
      </c>
      <c r="C624" s="3" t="s">
        <v>786</v>
      </c>
      <c r="D624" s="3" t="s">
        <v>6</v>
      </c>
      <c r="E624" s="3" t="str">
        <f>IFERROR(__xludf.DUMMYFUNCTION("GOOGLETRANSLATE(C624)"),"         Ton…")</f>
        <v>         Ton…</v>
      </c>
    </row>
    <row r="625" ht="15.75" customHeight="1">
      <c r="A625" s="1">
        <v>8452.0</v>
      </c>
      <c r="B625" s="3" t="s">
        <v>787</v>
      </c>
      <c r="C625" s="3" t="s">
        <v>788</v>
      </c>
      <c r="D625" s="3" t="s">
        <v>6</v>
      </c>
      <c r="E625" s="3" t="str">
        <f>IFERROR(__xludf.DUMMYFUNCTION("GOOGLETRANSLATE(C625)"),"        Your country is an open -air prison or the bloodthirsty torture, imprisoned, and kills all the one who opposes him. Hear, he even admits that the M23 is in fact the RDF. .The world is no longer dupped by your false utopia, plus 90% of Rwandans are"&amp;" poor")</f>
        <v>        Your country is an open -air prison or the bloodthirsty torture, imprisoned, and kills all the one who opposes him. Hear, he even admits that the M23 is in fact the RDF. .The world is no longer dupped by your false utopia, plus 90% of Rwandans are poor</v>
      </c>
    </row>
    <row r="626" ht="15.75" customHeight="1">
      <c r="A626" s="1">
        <v>8453.0</v>
      </c>
      <c r="B626" s="3" t="s">
        <v>789</v>
      </c>
      <c r="C626" s="3" t="s">
        <v>39</v>
      </c>
      <c r="D626" s="3" t="s">
        <v>6</v>
      </c>
      <c r="E626" s="3" t="str">
        <f>IFERROR(__xludf.DUMMYFUNCTION("GOOGLETRANSLATE(C626)"),"         …")</f>
        <v>         …</v>
      </c>
    </row>
    <row r="627" ht="15.75" customHeight="1">
      <c r="A627" s="1">
        <v>8460.0</v>
      </c>
      <c r="B627" s="3" t="s">
        <v>789</v>
      </c>
      <c r="C627" s="3" t="s">
        <v>39</v>
      </c>
      <c r="D627" s="3" t="s">
        <v>6</v>
      </c>
      <c r="E627" s="3" t="str">
        <f>IFERROR(__xludf.DUMMYFUNCTION("GOOGLETRANSLATE(C627)"),"         …")</f>
        <v>         …</v>
      </c>
    </row>
    <row r="628" ht="15.75" customHeight="1">
      <c r="A628" s="1">
        <v>8475.0</v>
      </c>
      <c r="B628" s="3" t="s">
        <v>790</v>
      </c>
      <c r="C628" s="3" t="s">
        <v>791</v>
      </c>
      <c r="D628" s="3" t="s">
        <v>6</v>
      </c>
      <c r="E628" s="3" t="str">
        <f>IFERROR(__xludf.DUMMYFUNCTION("GOOGLETRANSLATE(C628)")," The reward of a soldier is the rank, we understand the last promotions among the young people of the RDF…")</f>
        <v> The reward of a soldier is the rank, we understand the last promotions among the young people of the RDF…</v>
      </c>
    </row>
    <row r="629" ht="15.75" customHeight="1">
      <c r="A629" s="1">
        <v>8492.0</v>
      </c>
      <c r="B629" s="3" t="s">
        <v>792</v>
      </c>
      <c r="C629" s="3" t="s">
        <v>793</v>
      </c>
      <c r="D629" s="3" t="s">
        <v>6</v>
      </c>
      <c r="E629" s="3" t="str">
        <f>IFERROR(__xludf.DUMMYFUNCTION("GOOGLETRANSLATE(C629)"),"          You don't know RDF!")</f>
        <v>          You don't know RDF!</v>
      </c>
    </row>
    <row r="630" ht="15.75" customHeight="1">
      <c r="A630" s="1">
        <v>8493.0</v>
      </c>
      <c r="B630" s="3" t="s">
        <v>794</v>
      </c>
      <c r="C630" s="3" t="s">
        <v>795</v>
      </c>
      <c r="D630" s="3" t="s">
        <v>6</v>
      </c>
      <c r="E630" s="3" t="str">
        <f>IFERROR(__xludf.DUMMYFUNCTION("GOOGLETRANSLATE(C630)"),"          Fake! We have chosen democracy as a method of setting the accounts to politicians, not weapons.
Politicians are a problem and the RDF-M23 is another problem.
There is no dialogue and you are not going to integrate the FARDC.")</f>
        <v>          Fake! We have chosen democracy as a method of setting the accounts to politicians, not weapons.
Politicians are a problem and the RDF-M23 is another problem.
There is no dialogue and you are not going to integrate the FARDC.</v>
      </c>
    </row>
    <row r="631" ht="15.75" customHeight="1">
      <c r="A631" s="1">
        <v>8496.0</v>
      </c>
      <c r="B631" s="3" t="s">
        <v>796</v>
      </c>
      <c r="C631" s="3" t="s">
        <v>797</v>
      </c>
      <c r="D631" s="3" t="s">
        <v>6</v>
      </c>
      <c r="E631" s="3" t="str">
        <f>IFERROR(__xludf.DUMMYFUNCTION("GOOGLETRANSLATE(C631)"),"          Except that the Congolese Tutsis and Hutus have publicly disowned M23 and asked that they are not mixed with the DRF/M23 because they are behind the FARDC so your argument that you used in 2015 to destabilize Burundi does not stand.
Rwandan terr"&amp;"orist")</f>
        <v>          Except that the Congolese Tutsis and Hutus have publicly disowned M23 and asked that they are not mixed with the DRF/M23 because they are behind the FARDC so your argument that you used in 2015 to destabilize Burundi does not stand.
Rwandan terrorist</v>
      </c>
    </row>
    <row r="632" ht="15.75" customHeight="1">
      <c r="A632" s="1">
        <v>8516.0</v>
      </c>
      <c r="B632" s="3" t="s">
        <v>798</v>
      </c>
      <c r="C632" s="3" t="s">
        <v>799</v>
      </c>
      <c r="D632" s="3" t="s">
        <v>6</v>
      </c>
      <c r="E632" s="3" t="str">
        <f>IFERROR(__xludf.DUMMYFUNCTION("GOOGLETRANSLATE(C632)"),"        It is good to display itself and we have noticed that there are only two nations (Rwanda and Uganda) in the world that find the terrorist actions of the RDF-M23 and defend them.")</f>
        <v>        It is good to display itself and we have noticed that there are only two nations (Rwanda and Uganda) in the world that find the terrorist actions of the RDF-M23 and defend them.</v>
      </c>
    </row>
    <row r="633" ht="15.75" customHeight="1">
      <c r="A633" s="1">
        <v>8520.0</v>
      </c>
      <c r="B633" s="3" t="s">
        <v>119</v>
      </c>
      <c r="C633" s="3" t="s">
        <v>120</v>
      </c>
      <c r="D633" s="3" t="s">
        <v>6</v>
      </c>
      <c r="E633" s="3" t="str">
        <f>IFERROR(__xludf.DUMMYFUNCTION("GOOGLETRANSLATE(C633)"),"A Rwandan opponent found dead at.
 was found dead in his room, injured in the head and ...")</f>
        <v>A Rwandan opponent found dead at.
 was found dead in his room, injured in the head and ...</v>
      </c>
    </row>
    <row r="634" ht="15.75" customHeight="1">
      <c r="A634" s="1">
        <v>8524.0</v>
      </c>
      <c r="B634" s="3" t="s">
        <v>800</v>
      </c>
      <c r="C634" s="3" t="s">
        <v>801</v>
      </c>
      <c r="D634" s="3" t="s">
        <v>6</v>
      </c>
      <c r="E634" s="3" t="str">
        <f>IFERROR(__xludf.DUMMYFUNCTION("GOOGLETRANSLATE(C634)"),"            If you can count 400 RDF men and women killed, give us tags of ten on the 400 that you cry. I do not see the reason you cry with alarming help Rwanda is in the DRC if you can fight them.")</f>
        <v>            If you can count 400 RDF men and women killed, give us tags of ten on the 400 that you cry. I do not see the reason you cry with alarming help Rwanda is in the DRC if you can fight them.</v>
      </c>
    </row>
    <row r="635" ht="15.75" customHeight="1">
      <c r="A635" s="1">
        <v>8527.0</v>
      </c>
      <c r="B635" s="3" t="s">
        <v>802</v>
      </c>
      <c r="C635" s="3" t="s">
        <v>803</v>
      </c>
      <c r="D635" s="3" t="s">
        <v>6</v>
      </c>
      <c r="E635" s="3" t="str">
        <f>IFERROR(__xludf.DUMMYFUNCTION("GOOGLETRANSLATE(C635)"),"Paul Kagame rearrays his army. A new military intelligence commander, a new head of special forces &amp; amp; A new commander of the Republican Guard. Colonel R Rwinga, RDF spokesperson is promoted to the rank of brigade general")</f>
        <v>Paul Kagame rearrays his army. A new military intelligence commander, a new head of special forces &amp; amp; A new commander of the Republican Guard. Colonel R Rwinga, RDF spokesperson is promoted to the rank of brigade general</v>
      </c>
    </row>
    <row r="636" ht="15.75" customHeight="1">
      <c r="A636" s="1">
        <v>8560.0</v>
      </c>
      <c r="B636" s="3" t="s">
        <v>804</v>
      </c>
      <c r="C636" s="3" t="s">
        <v>805</v>
      </c>
      <c r="D636" s="3" t="s">
        <v>6</v>
      </c>
      <c r="E636" s="3" t="str">
        <f>IFERROR(__xludf.DUMMYFUNCTION("GOOGLETRANSLATE(C636)"),"  The so -called large country is destroying your so -called Special Force RDF the bottom at the forehead. Ozo Mona Tse, Ozo Yoka Tse. Not all his crying in you does it not speak to you?")</f>
        <v>  The so -called large country is destroying your so -called Special Force RDF the bottom at the forehead. Ozo Mona Tse, Ozo Yoka Tse. Not all his crying in you does it not speak to you?</v>
      </c>
    </row>
    <row r="637" ht="15.75" customHeight="1">
      <c r="A637" s="1">
        <v>8563.0</v>
      </c>
      <c r="B637" s="3" t="s">
        <v>541</v>
      </c>
      <c r="C637" s="3" t="s">
        <v>542</v>
      </c>
      <c r="D637" s="3" t="s">
        <v>6</v>
      </c>
      <c r="E637" s="3" t="str">
        <f>IFERROR(__xludf.DUMMYFUNCTION("GOOGLETRANSLATE(C637)"),"DRC🛑🛑: Several million dollars and minerals evaporate to the customs of Bunagana. Under occupation of terrorists M ...")</f>
        <v>DRC🛑🛑: Several million dollars and minerals evaporate to the customs of Bunagana. Under occupation of terrorists M ...</v>
      </c>
    </row>
    <row r="638" ht="15.75" customHeight="1">
      <c r="A638" s="1">
        <v>8577.0</v>
      </c>
      <c r="B638" s="3" t="s">
        <v>806</v>
      </c>
      <c r="C638" s="3" t="s">
        <v>807</v>
      </c>
      <c r="D638" s="3" t="s">
        <v>6</v>
      </c>
      <c r="E638" s="3" t="str">
        <f>IFERROR(__xludf.DUMMYFUNCTION("GOOGLETRANSLATE(C638)"),"   Basic nuclei of RDF, vs are not even Congolese, CMT will you integrate the Congolese army 🤷🏽😄Tshilombo will not even try to integrate into the FARDC, because they know that the people will chase it Coe Kabila by popular pressure, continue to dream, "&amp;"vs go to shout genocide.")</f>
        <v>   Basic nuclei of RDF, vs are not even Congolese, CMT will you integrate the Congolese army 🤷🏽😄Tshilombo will not even try to integrate into the FARDC, because they know that the people will chase it Coe Kabila by popular pressure, continue to dream, vs go to shout genocide.</v>
      </c>
    </row>
    <row r="639" ht="15.75" customHeight="1">
      <c r="A639" s="1">
        <v>8608.0</v>
      </c>
      <c r="B639" s="3" t="s">
        <v>713</v>
      </c>
      <c r="C639" s="3" t="s">
        <v>714</v>
      </c>
      <c r="D639" s="3" t="s">
        <v>25</v>
      </c>
      <c r="E639" s="3" t="str">
        <f>IFERROR(__xludf.DUMMYFUNCTION("GOOGLETRANSLATE(C639)"),"New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40" ht="15.75" customHeight="1">
      <c r="A640" s="1">
        <v>8640.0</v>
      </c>
      <c r="B640" s="3" t="s">
        <v>119</v>
      </c>
      <c r="C640" s="3" t="s">
        <v>120</v>
      </c>
      <c r="D640" s="3" t="s">
        <v>6</v>
      </c>
      <c r="E640" s="3" t="str">
        <f>IFERROR(__xludf.DUMMYFUNCTION("GOOGLETRANSLATE(C640)"),"A Rwandan opponent found dead at.
 was found dead in his room, injured in the head and ...")</f>
        <v>A Rwandan opponent found dead at.
 was found dead in his room, injured in the head and ...</v>
      </c>
    </row>
    <row r="641" ht="15.75" customHeight="1">
      <c r="A641" s="1">
        <v>8645.0</v>
      </c>
      <c r="B641" s="3" t="s">
        <v>808</v>
      </c>
      <c r="C641" s="3" t="s">
        <v>809</v>
      </c>
      <c r="D641" s="3" t="s">
        <v>6</v>
      </c>
      <c r="E641" s="3" t="str">
        <f>IFERROR(__xludf.DUMMYFUNCTION("GOOGLETRANSLATE(C641)"),"Languages ​​are delighted in Rwanda. The loss of loss in human lives within the 400 soldiers. 👇")</f>
        <v>Languages ​​are delighted in Rwanda. The loss of loss in human lives within the 400 soldiers. 👇</v>
      </c>
    </row>
    <row r="642" ht="15.75" customHeight="1">
      <c r="A642" s="1">
        <v>8646.0</v>
      </c>
      <c r="B642" s="3" t="s">
        <v>810</v>
      </c>
      <c r="C642" s="3" t="s">
        <v>811</v>
      </c>
      <c r="D642" s="3" t="s">
        <v>6</v>
      </c>
      <c r="E642" s="3" t="str">
        <f>IFERROR(__xludf.DUMMYFUNCTION("GOOGLETRANSLATE(C642)"),"            A young m23 died in the fight in the North Kivu is only an RDF I hope that tells you something?")</f>
        <v>            A young m23 died in the fight in the North Kivu is only an RDF I hope that tells you something?</v>
      </c>
    </row>
    <row r="643" ht="15.75" customHeight="1">
      <c r="A643" s="1">
        <v>8647.0</v>
      </c>
      <c r="B643" s="3" t="s">
        <v>812</v>
      </c>
      <c r="C643" s="3" t="s">
        <v>813</v>
      </c>
      <c r="D643" s="3" t="s">
        <v>25</v>
      </c>
      <c r="E643" s="3" t="str">
        <f>IFERROR(__xludf.DUMMYFUNCTION("GOOGLETRANSLATE(C643)"),"Our RDF Humanity")</f>
        <v>Our RDF Humanity</v>
      </c>
    </row>
    <row r="644" ht="15.75" customHeight="1">
      <c r="A644" s="1">
        <v>8663.0</v>
      </c>
      <c r="B644" s="3" t="s">
        <v>814</v>
      </c>
      <c r="C644" s="3" t="s">
        <v>815</v>
      </c>
      <c r="D644" s="3" t="s">
        <v>6</v>
      </c>
      <c r="E644" s="3" t="str">
        <f>IFERROR(__xludf.DUMMYFUNCTION("GOOGLETRANSLATE(C644)"),"The Rwandan President promoted his henchmen in the army. The spokesperson for bombed ""General d ...")</f>
        <v>The Rwandan President promoted his henchmen in the army. The spokesperson for bombed "General d ...</v>
      </c>
    </row>
    <row r="645" ht="15.75" customHeight="1">
      <c r="A645" s="1">
        <v>8666.0</v>
      </c>
      <c r="B645" s="3" t="s">
        <v>119</v>
      </c>
      <c r="C645" s="3" t="s">
        <v>120</v>
      </c>
      <c r="D645" s="3" t="s">
        <v>6</v>
      </c>
      <c r="E645" s="3" t="str">
        <f>IFERROR(__xludf.DUMMYFUNCTION("GOOGLETRANSLATE(C645)"),"A Rwandan opponent found dead at.
 was found dead in his room, injured in the head and ...")</f>
        <v>A Rwandan opponent found dead at.
 was found dead in his room, injured in the head and ...</v>
      </c>
    </row>
    <row r="646" ht="15.75" customHeight="1">
      <c r="A646" s="1">
        <v>8669.0</v>
      </c>
      <c r="B646" s="3" t="s">
        <v>306</v>
      </c>
      <c r="C646" s="3" t="s">
        <v>307</v>
      </c>
      <c r="D646" s="3" t="s">
        <v>6</v>
      </c>
      <c r="E646" s="3" t="str">
        <f>IFERROR(__xludf.DUMMYFUNCTION("GOOGLETRANSLATE(C646)"),"Dear Congolese brothers! The best way to fight -inkanyi is constantly and without economic, and if ...")</f>
        <v>Dear Congolese brothers! The best way to fight -inkanyi is constantly and without economic, and if ...</v>
      </c>
    </row>
    <row r="647" ht="15.75" customHeight="1">
      <c r="A647" s="1">
        <v>8689.0</v>
      </c>
      <c r="B647" s="3" t="s">
        <v>816</v>
      </c>
      <c r="C647" s="3" t="s">
        <v>817</v>
      </c>
      <c r="D647" s="3" t="s">
        <v>6</v>
      </c>
      <c r="E647" s="3" t="str">
        <f>IFERROR(__xludf.DUMMYFUNCTION("GOOGLETRANSLATE(C647)"),"The reward of a soldier is the rank, we understand the last promotions among the young people of the RDF it was so that they did not discover each other. The orders to the FARDC to fall back which came from Kin no longer come, it is now a real fight, with"&amp;" losses. Rip")</f>
        <v>The reward of a soldier is the rank, we understand the last promotions among the young people of the RDF it was so that they did not discover each other. The orders to the FARDC to fall back which came from Kin no longer come, it is now a real fight, with losses. Rip</v>
      </c>
    </row>
    <row r="648" ht="15.75" customHeight="1">
      <c r="A648" s="1">
        <v>8773.0</v>
      </c>
      <c r="B648" s="3" t="s">
        <v>709</v>
      </c>
      <c r="C648" s="3" t="s">
        <v>710</v>
      </c>
      <c r="D648" s="3" t="s">
        <v>6</v>
      </c>
      <c r="E648" s="3" t="str">
        <f>IFERROR(__xludf.DUMMYFUNCTION("GOOGLETRANSLATE(C648)"),"Oil and Gas Multinational Total is Making A Mess in Mozambique.
The dissidents of &amp; amp; , prisoners in camps of ...")</f>
        <v>Oil and Gas Multinational Total is Making A Mess in Mozambique.
The dissidents of &amp; amp; , prisoners in camps of ...</v>
      </c>
    </row>
    <row r="649" ht="15.75" customHeight="1">
      <c r="A649" s="1">
        <v>8800.0</v>
      </c>
      <c r="B649" s="3" t="s">
        <v>818</v>
      </c>
      <c r="C649" s="3" t="s">
        <v>819</v>
      </c>
      <c r="D649" s="3" t="s">
        <v>6</v>
      </c>
      <c r="E649" s="3" t="str">
        <f>IFERROR(__xludf.DUMMYFUNCTION("GOOGLETRANSLATE(C649)"),"The tools of the destruction of our sovereignty in the DRC just the bloody hands of the M23 and RDF themselves specify that Isoko Asbl is branch of the RPF!
It's really very serious!
We all members of the Congolese Tutsi community we are against this bloo"&amp;"dy situation!")</f>
        <v>The tools of the destruction of our sovereignty in the DRC just the bloody hands of the M23 and RDF themselves specify that Isoko Asbl is branch of the RPF!
It's really very serious!
We all members of the Congolese Tutsi community we are against this bloody situation!</v>
      </c>
    </row>
    <row r="650" ht="15.75" customHeight="1">
      <c r="A650" s="1">
        <v>8807.0</v>
      </c>
      <c r="B650" s="3" t="s">
        <v>541</v>
      </c>
      <c r="C650" s="3" t="s">
        <v>542</v>
      </c>
      <c r="D650" s="3" t="s">
        <v>6</v>
      </c>
      <c r="E650" s="3" t="str">
        <f>IFERROR(__xludf.DUMMYFUNCTION("GOOGLETRANSLATE(C650)"),"DRC🛑🛑: Several million dollars and minerals evaporate to the customs of Bunagana. Under occupation of terrorists M ...")</f>
        <v>DRC🛑🛑: Several million dollars and minerals evaporate to the customs of Bunagana. Under occupation of terrorists M ...</v>
      </c>
    </row>
    <row r="651" ht="15.75" customHeight="1">
      <c r="A651" s="1">
        <v>8814.0</v>
      </c>
      <c r="B651" s="3" t="s">
        <v>820</v>
      </c>
      <c r="C651" s="3" t="s">
        <v>821</v>
      </c>
      <c r="D651" s="3" t="s">
        <v>6</v>
      </c>
      <c r="E651" s="3" t="str">
        <f>IFERROR(__xludf.DUMMYFUNCTION("GOOGLETRANSLATE(C651)"),"Oil and Gas Multinational Total is Making A Mess in Mozambique.
The dissidents of &amp; amp; , detained in concentration camps in Mozambique, are tortured by the army of.
The DRF is deployed there on financing for Total.
")</f>
        <v>Oil and Gas Multinational Total is Making A Mess in Mozambique.
The dissidents of &amp; amp; , detained in concentration camps in Mozambique, are tortured by the army of.
The DRF is deployed there on financing for Total.
</v>
      </c>
    </row>
    <row r="652" ht="15.75" customHeight="1">
      <c r="A652" s="1">
        <v>8860.0</v>
      </c>
      <c r="B652" s="3" t="s">
        <v>822</v>
      </c>
      <c r="C652" s="3" t="s">
        <v>823</v>
      </c>
      <c r="D652" s="3" t="s">
        <v>25</v>
      </c>
      <c r="E652" s="3" t="str">
        <f>IFERROR(__xludf.DUMMYFUNCTION("GOOGLETRANSLATE(C652)"),"RDF's explanation was originally from here. Ah apparently there is still a prefix number 1.
 ")</f>
        <v>RDF's explanation was originally from here. Ah apparently there is still a prefix number 1.
 </v>
      </c>
    </row>
    <row r="653" ht="15.75" customHeight="1">
      <c r="A653" s="1">
        <v>8867.0</v>
      </c>
      <c r="B653" s="3" t="s">
        <v>824</v>
      </c>
      <c r="C653" s="3" t="s">
        <v>825</v>
      </c>
      <c r="D653" s="3" t="s">
        <v>6</v>
      </c>
      <c r="E653" s="3" t="str">
        <f>IFERROR(__xludf.DUMMYFUNCTION("GOOGLETRANSLATE(C653)"),"We must also ask the question if the DRC will not be influential in this community. The 1st sign is that the DRC obtained the exclusion of DRF in the EAC armies team which will fight in the East. Do not underestimate our country. We have a specific object"&amp;"ive as a member")</f>
        <v>We must also ask the question if the DRC will not be influential in this community. The 1st sign is that the DRC obtained the exclusion of DRF in the EAC armies team which will fight in the East. Do not underestimate our country. We have a specific objective as a member</v>
      </c>
    </row>
    <row r="654" ht="15.75" customHeight="1">
      <c r="A654" s="1">
        <v>8871.0</v>
      </c>
      <c r="B654" s="3" t="s">
        <v>826</v>
      </c>
      <c r="C654" s="3" t="s">
        <v>827</v>
      </c>
      <c r="D654" s="3" t="s">
        <v>25</v>
      </c>
      <c r="E654" s="3" t="str">
        <f>IFERROR(__xludf.DUMMYFUNCTION("GOOGLETRANSLATE(C654)"),"Ah, thank you for the explanation. The RDF referred to early refers to using information from the news here
")</f>
        <v>Ah, thank you for the explanation. The RDF referred to early refers to using information from the news here
</v>
      </c>
    </row>
    <row r="655" ht="15.75" customHeight="1">
      <c r="A655" s="1">
        <v>9279.0</v>
      </c>
      <c r="B655" s="3" t="s">
        <v>828</v>
      </c>
      <c r="C655" s="3" t="s">
        <v>829</v>
      </c>
      <c r="D655" s="3" t="s">
        <v>6</v>
      </c>
      <c r="E655" s="3" t="str">
        <f>IFERROR(__xludf.DUMMYFUNCTION("GOOGLETRANSLATE(C655)"),"Well done the FARDC extremely extremely children of children and these TVs ...")</f>
        <v>Well done the FARDC extremely extremely children of children and these TVs ...</v>
      </c>
    </row>
    <row r="656" ht="15.75" customHeight="1">
      <c r="A656" s="1">
        <v>9457.0</v>
      </c>
      <c r="B656" s="3" t="s">
        <v>713</v>
      </c>
      <c r="C656" s="3" t="s">
        <v>714</v>
      </c>
      <c r="D656" s="3" t="s">
        <v>25</v>
      </c>
      <c r="E656" s="3" t="str">
        <f>IFERROR(__xludf.DUMMYFUNCTION("GOOGLETRANSLATE(C656)"),"New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57" ht="15.75" customHeight="1">
      <c r="A657" s="1">
        <v>9474.0</v>
      </c>
      <c r="B657" s="3" t="s">
        <v>830</v>
      </c>
      <c r="C657" s="3" t="s">
        <v>831</v>
      </c>
      <c r="D657" s="3" t="s">
        <v>6</v>
      </c>
      <c r="E657" s="3" t="str">
        <f>IFERROR(__xludf.DUMMYFUNCTION("GOOGLETRANSLATE(C657)"),"   Vs will be destroyed from the M23, ADF, RDF, UPDF, Muhoozi will understand when late when losing the chance to replace his father, the Congo 🇨🇩 of yesterday is not today, not Banyarwanda DS L 'Army or politics, if they want to stay in 🇨🇩 that they "&amp;"do shops, work")</f>
        <v>   Vs will be destroyed from the M23, ADF, RDF, UPDF, Muhoozi will understand when late when losing the chance to replace his father, the Congo 🇨🇩 of yesterday is not today, not Banyarwanda DS L 'Army or politics, if they want to stay in 🇨🇩 that they do shops, work</v>
      </c>
    </row>
    <row r="658" ht="15.75" customHeight="1">
      <c r="A658" s="1">
        <v>9482.0</v>
      </c>
      <c r="B658" s="3" t="s">
        <v>814</v>
      </c>
      <c r="C658" s="3" t="s">
        <v>815</v>
      </c>
      <c r="D658" s="3" t="s">
        <v>6</v>
      </c>
      <c r="E658" s="3" t="str">
        <f>IFERROR(__xludf.DUMMYFUNCTION("GOOGLETRANSLATE(C658)"),"The Rwandan President promoted his henchmen in the army. The spokesperson for bombed ""General d ...")</f>
        <v>The Rwandan President promoted his henchmen in the army. The spokesperson for bombed "General d ...</v>
      </c>
    </row>
    <row r="659" ht="15.75" customHeight="1">
      <c r="A659" s="1">
        <v>9500.0</v>
      </c>
      <c r="B659" s="3" t="s">
        <v>541</v>
      </c>
      <c r="C659" s="3" t="s">
        <v>542</v>
      </c>
      <c r="D659" s="3" t="s">
        <v>6</v>
      </c>
      <c r="E659" s="3" t="str">
        <f>IFERROR(__xludf.DUMMYFUNCTION("GOOGLETRANSLATE(C659)"),"DRC🛑🛑: Several million dollars and minerals evaporate to the customs of Bunagana. Under occupation of terrorists M ...")</f>
        <v>DRC🛑🛑: Several million dollars and minerals evaporate to the customs of Bunagana. Under occupation of terrorists M ...</v>
      </c>
    </row>
    <row r="660" ht="15.75" customHeight="1">
      <c r="A660" s="1">
        <v>9582.0</v>
      </c>
      <c r="B660" s="3" t="s">
        <v>814</v>
      </c>
      <c r="C660" s="3" t="s">
        <v>815</v>
      </c>
      <c r="D660" s="3" t="s">
        <v>6</v>
      </c>
      <c r="E660" s="3" t="str">
        <f>IFERROR(__xludf.DUMMYFUNCTION("GOOGLETRANSLATE(C660)"),"The Rwandan President promoted his henchmen in the army. The spokesperson for bombed ""General d ...")</f>
        <v>The Rwandan President promoted his henchmen in the army. The spokesperson for bombed "General d ...</v>
      </c>
    </row>
    <row r="661" ht="15.75" customHeight="1">
      <c r="A661" s="1">
        <v>9591.0</v>
      </c>
      <c r="B661" s="3" t="s">
        <v>814</v>
      </c>
      <c r="C661" s="3" t="s">
        <v>815</v>
      </c>
      <c r="D661" s="3" t="s">
        <v>6</v>
      </c>
      <c r="E661" s="3" t="str">
        <f>IFERROR(__xludf.DUMMYFUNCTION("GOOGLETRANSLATE(C661)"),"The Rwandan President promoted his henchmen in the army. The spokesperson for bombed ""General d ...")</f>
        <v>The Rwandan President promoted his henchmen in the army. The spokesperson for bombed "General d ...</v>
      </c>
    </row>
    <row r="662" ht="15.75" customHeight="1">
      <c r="A662" s="1">
        <v>9653.0</v>
      </c>
      <c r="B662" s="3" t="s">
        <v>832</v>
      </c>
      <c r="C662" s="3" t="s">
        <v>833</v>
      </c>
      <c r="D662" s="3" t="s">
        <v>6</v>
      </c>
      <c r="E662" s="3" t="str">
        <f>IFERROR(__xludf.DUMMYFUNCTION("GOOGLETRANSLATE(C662)")," Yes it is very likely but it is said to recall that the military boots bear the mention RDF, so why the group of rebels (terrorists elsewhere) would make boots which bear the name of RDF instead of putting or rather no mentions?")</f>
        <v> Yes it is very likely but it is said to recall that the military boots bear the mention RDF, so why the group of rebels (terrorists elsewhere) would make boots which bear the name of RDF instead of putting or rather no mentions?</v>
      </c>
    </row>
    <row r="663" ht="15.75" customHeight="1">
      <c r="A663" s="1">
        <v>9677.0</v>
      </c>
      <c r="B663" s="3" t="s">
        <v>834</v>
      </c>
      <c r="C663" s="3" t="s">
        <v>835</v>
      </c>
      <c r="D663" s="3" t="s">
        <v>6</v>
      </c>
      <c r="E663" s="3" t="str">
        <f>IFERROR(__xludf.DUMMYFUNCTION("GOOGLETRANSLATE(C663)"),"This is certainly what justifies the reluctance in the forced enrollment of young Rwandans within RDF")</f>
        <v>This is certainly what justifies the reluctance in the forced enrollment of young Rwandans within RDF</v>
      </c>
    </row>
    <row r="664" ht="15.75" customHeight="1">
      <c r="A664" s="1">
        <v>9706.0</v>
      </c>
      <c r="B664" s="3" t="s">
        <v>713</v>
      </c>
      <c r="C664" s="3" t="s">
        <v>714</v>
      </c>
      <c r="D664" s="3" t="s">
        <v>25</v>
      </c>
      <c r="E664" s="3" t="str">
        <f>IFERROR(__xludf.DUMMYFUNCTION("GOOGLETRANSLATE(C664)"),"New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65" ht="15.75" customHeight="1">
      <c r="A665" s="1">
        <v>9708.0</v>
      </c>
      <c r="B665" s="3" t="s">
        <v>836</v>
      </c>
      <c r="C665" s="3" t="s">
        <v>837</v>
      </c>
      <c r="D665" s="3" t="s">
        <v>6</v>
      </c>
      <c r="E665" s="3" t="str">
        <f>IFERROR(__xludf.DUMMYFUNCTION("GOOGLETRANSLATE(C665)"),"  The RDFs are land soldiers and operations that in essence evolve from grades in Gra…")</f>
        <v>  The RDFs are land soldiers and operations that in essence evolve from grades in Gra…</v>
      </c>
    </row>
    <row r="666" ht="15.75" customHeight="1">
      <c r="A666" s="1">
        <v>9723.0</v>
      </c>
      <c r="B666" s="3" t="s">
        <v>814</v>
      </c>
      <c r="C666" s="3" t="s">
        <v>815</v>
      </c>
      <c r="D666" s="3" t="s">
        <v>6</v>
      </c>
      <c r="E666" s="3" t="str">
        <f>IFERROR(__xludf.DUMMYFUNCTION("GOOGLETRANSLATE(C666)"),"The Rwandan President promoted his henchmen in the army. The spokesperson for bombed ""General d ...")</f>
        <v>The Rwandan President promoted his henchmen in the army. The spokesperson for bombed "General d ...</v>
      </c>
    </row>
    <row r="667" ht="15.75" customHeight="1">
      <c r="A667" s="1">
        <v>9742.0</v>
      </c>
      <c r="B667" s="3" t="s">
        <v>838</v>
      </c>
      <c r="C667" s="3" t="s">
        <v>839</v>
      </c>
      <c r="D667" s="3" t="s">
        <v>6</v>
      </c>
      <c r="E667" s="3" t="str">
        <f>IFERROR(__xludf.DUMMYFUNCTION("GOOGLETRANSLATE(C667)"),"And you too hhhhhhhhhhhhhhhhhhhhhhhhhhhhhhhhhhhhhhhhhhhhhhhhhhhhhhhhhhhhhhhhhhk the terrorists M23 and RDF Army for them they believe that for avoi…")</f>
        <v>And you too hhhhhhhhhhhhhhhhhhhhhhhhhhhhhhhhhhhhhhhhhhhhhhhhhhhhhhhhhhhhhhhhhhk the terrorists M23 and RDF Army for them they believe that for avoi…</v>
      </c>
    </row>
    <row r="668" ht="15.75" customHeight="1">
      <c r="A668" s="1">
        <v>9747.0</v>
      </c>
      <c r="B668" s="3" t="s">
        <v>840</v>
      </c>
      <c r="C668" s="3" t="s">
        <v>841</v>
      </c>
      <c r="D668" s="3" t="s">
        <v>6</v>
      </c>
      <c r="E668" s="3" t="str">
        <f>IFERROR(__xludf.DUMMYFUNCTION("GOOGLETRANSLATE(C668)")," They have to go home in Rwanda for brewing with the RDF. They must leave us alone.")</f>
        <v> They have to go home in Rwanda for brewing with the RDF. They must leave us alone.</v>
      </c>
    </row>
    <row r="669" ht="15.75" customHeight="1">
      <c r="A669" s="1">
        <v>9750.0</v>
      </c>
      <c r="B669" s="3" t="s">
        <v>842</v>
      </c>
      <c r="C669" s="3" t="s">
        <v>843</v>
      </c>
      <c r="D669" s="3" t="s">
        <v>6</v>
      </c>
      <c r="E669" s="3" t="str">
        <f>IFERROR(__xludf.DUMMYFUNCTION("GOOGLETRANSLATE(C669)"),"They have to go home in Rwanda for brewing with the RDF. They must leave us alone.")</f>
        <v>They have to go home in Rwanda for brewing with the RDF. They must leave us alone.</v>
      </c>
    </row>
    <row r="670" ht="15.75" customHeight="1">
      <c r="A670" s="1">
        <v>9759.0</v>
      </c>
      <c r="B670" s="3" t="s">
        <v>844</v>
      </c>
      <c r="C670" s="3" t="s">
        <v>845</v>
      </c>
      <c r="D670" s="3" t="s">
        <v>6</v>
      </c>
      <c r="E670" s="3" t="str">
        <f>IFERROR(__xludf.DUMMYFUNCTION("GOOGLETRANSLATE(C670)"),"And you too hhhhhhhhhhhhhhhhhhhhhhhhhhhhhhhhhhhhhhhhhhhhhhhhhhhhhhhhhhhhhhhhhhhhhhhmaic terrorists and RDF Army for them they believe that to have the argument the one who is not a fan is FDLR!
Intellectual and unjust baseness!")</f>
        <v>And you too hhhhhhhhhhhhhhhhhhhhhhhhhhhhhhhhhhhhhhhhhhhhhhhhhhhhhhhhhhhhhhhhhhhhhhhmaic terrorists and RDF Army for them they believe that to have the argument the one who is not a fan is FDLR!
Intellectual and unjust baseness!</v>
      </c>
    </row>
    <row r="671" ht="15.75" customHeight="1">
      <c r="A671" s="1">
        <v>9788.0</v>
      </c>
      <c r="B671" s="3" t="s">
        <v>846</v>
      </c>
      <c r="C671" s="3" t="s">
        <v>847</v>
      </c>
      <c r="D671" s="3" t="s">
        <v>6</v>
      </c>
      <c r="E671" s="3" t="str">
        <f>IFERROR(__xludf.DUMMYFUNCTION("GOOGLETRANSLATE(C671)"),"The ceasefire that would have been accepted by the presidents and Kagame is rejected by the rebels on the ground.
D ...")</f>
        <v>The ceasefire that would have been accepted by the presidents and Kagame is rejected by the rebels on the ground.
D ...</v>
      </c>
    </row>
    <row r="672" ht="15.75" customHeight="1">
      <c r="A672" s="1">
        <v>9830.0</v>
      </c>
      <c r="B672" s="3" t="s">
        <v>848</v>
      </c>
      <c r="C672" s="3" t="s">
        <v>849</v>
      </c>
      <c r="D672" s="3" t="s">
        <v>6</v>
      </c>
      <c r="E672" s="3" t="str">
        <f>IFERROR(__xludf.DUMMYFUNCTION("GOOGLETRANSLATE(C672)")," Kagame and his men are the murderers without borders. This opponent was among the 10th in ...")</f>
        <v> Kagame and his men are the murderers without borders. This opponent was among the 10th in ...</v>
      </c>
    </row>
    <row r="673" ht="15.75" customHeight="1">
      <c r="A673" s="1">
        <v>9854.0</v>
      </c>
      <c r="B673" s="3" t="s">
        <v>119</v>
      </c>
      <c r="C673" s="3" t="s">
        <v>120</v>
      </c>
      <c r="D673" s="3" t="s">
        <v>6</v>
      </c>
      <c r="E673" s="3" t="str">
        <f>IFERROR(__xludf.DUMMYFUNCTION("GOOGLETRANSLATE(C673)"),"A Rwandan opponent found dead at.
 was found dead in his room, injured in the head and ...")</f>
        <v>A Rwandan opponent found dead at.
 was found dead in his room, injured in the head and ...</v>
      </c>
    </row>
    <row r="674" ht="15.75" customHeight="1">
      <c r="A674" s="1">
        <v>9860.0</v>
      </c>
      <c r="B674" s="3" t="s">
        <v>306</v>
      </c>
      <c r="C674" s="3" t="s">
        <v>307</v>
      </c>
      <c r="D674" s="3" t="s">
        <v>6</v>
      </c>
      <c r="E674" s="3" t="str">
        <f>IFERROR(__xludf.DUMMYFUNCTION("GOOGLETRANSLATE(C674)"),"Dear Congolese brothers! The best way to fight -inkanyi is constantly and without economic, and if ...")</f>
        <v>Dear Congolese brothers! The best way to fight -inkanyi is constantly and without economic, and if ...</v>
      </c>
    </row>
    <row r="675" ht="15.75" customHeight="1">
      <c r="A675" s="1">
        <v>9888.0</v>
      </c>
      <c r="B675" s="3" t="s">
        <v>850</v>
      </c>
      <c r="C675" s="3" t="s">
        <v>851</v>
      </c>
      <c r="D675" s="3" t="s">
        <v>25</v>
      </c>
      <c r="E675" s="3" t="str">
        <f>IFERROR(__xludf.DUMMYFUNCTION("GOOGLETRANSLATE(C675)"),"  The next day before the upgrade of RDF Seniorists will first ask you because you know why it is like cic.")</f>
        <v>  The next day before the upgrade of RDF Seniorists will first ask you because you know why it is like cic.</v>
      </c>
    </row>
    <row r="676" ht="15.75" customHeight="1">
      <c r="A676" s="1">
        <v>9965.0</v>
      </c>
      <c r="B676" s="3" t="s">
        <v>852</v>
      </c>
      <c r="C676" s="3" t="s">
        <v>853</v>
      </c>
      <c r="D676" s="3" t="s">
        <v>6</v>
      </c>
      <c r="E676" s="3" t="str">
        <f>IFERROR(__xludf.DUMMYFUNCTION("GOOGLETRANSLATE(C676)"),"The unfortunate president Azali Mukuse Na Makanisi Naye. In your place I will learn how the Mozambican brothers capitalized on the presence of the DRFs to combat the terrorists for the benefit of the population of the population")</f>
        <v>The unfortunate president Azali Mukuse Na Makanisi Naye. In your place I will learn how the Mozambican brothers capitalized on the presence of the DRFs to combat the terrorists for the benefit of the population of the population</v>
      </c>
    </row>
    <row r="677" ht="15.75" customHeight="1">
      <c r="A677" s="1">
        <v>10033.0</v>
      </c>
      <c r="B677" s="3" t="s">
        <v>306</v>
      </c>
      <c r="C677" s="3" t="s">
        <v>307</v>
      </c>
      <c r="D677" s="3" t="s">
        <v>6</v>
      </c>
      <c r="E677" s="3" t="str">
        <f>IFERROR(__xludf.DUMMYFUNCTION("GOOGLETRANSLATE(C677)"),"Dear Congolese brothers! The best way to fight -inkanyi is constantly and without economic, and if ...")</f>
        <v>Dear Congolese brothers! The best way to fight -inkanyi is constantly and without economic, and if ...</v>
      </c>
    </row>
    <row r="678" ht="15.75" customHeight="1">
      <c r="A678" s="1">
        <v>10039.0</v>
      </c>
      <c r="B678" s="3" t="s">
        <v>463</v>
      </c>
      <c r="C678" s="3" t="s">
        <v>464</v>
      </c>
      <c r="D678" s="3" t="s">
        <v>6</v>
      </c>
      <c r="E678" s="3" t="str">
        <f>IFERROR(__xludf.DUMMYFUNCTION("GOOGLETRANSLATE(C678)"),"The meeting of the presidents, of the
DRC and Rwanda, should lead to an essential resolution.")</f>
        <v>The meeting of the presidents, of the
DRC and Rwanda, should lead to an essential resolution.</v>
      </c>
    </row>
    <row r="679" ht="15.75" customHeight="1">
      <c r="A679" s="1">
        <v>10066.0</v>
      </c>
      <c r="B679" s="3" t="s">
        <v>541</v>
      </c>
      <c r="C679" s="3" t="s">
        <v>542</v>
      </c>
      <c r="D679" s="3" t="s">
        <v>6</v>
      </c>
      <c r="E679" s="3" t="str">
        <f>IFERROR(__xludf.DUMMYFUNCTION("GOOGLETRANSLATE(C679)"),"DRC🛑🛑: Several million dollars and minerals evaporate to the customs of Bunagana. Under occupation of terrorists M ...")</f>
        <v>DRC🛑🛑: Several million dollars and minerals evaporate to the customs of Bunagana. Under occupation of terrorists M ...</v>
      </c>
    </row>
    <row r="680" ht="15.75" customHeight="1">
      <c r="A680" s="1">
        <v>10072.0</v>
      </c>
      <c r="B680" s="3" t="s">
        <v>854</v>
      </c>
      <c r="C680" s="3" t="s">
        <v>855</v>
      </c>
      <c r="D680" s="3" t="s">
        <v>6</v>
      </c>
      <c r="E680" s="3" t="str">
        <f>IFERROR(__xludf.DUMMYFUNCTION("GOOGLETRANSLATE(C680)"),"Kagame and his men are the murderers without borders. This opponent was among the 10th they have shot in Mozambique since the arrival of the DRF 😥")</f>
        <v>Kagame and his men are the murderers without borders. This opponent was among the 10th they have shot in Mozambique since the arrival of the DRF 😥</v>
      </c>
    </row>
    <row r="681" ht="15.75" customHeight="1">
      <c r="A681" s="1">
        <v>10122.0</v>
      </c>
      <c r="B681" s="3" t="s">
        <v>856</v>
      </c>
      <c r="C681" s="3" t="s">
        <v>857</v>
      </c>
      <c r="D681" s="3" t="s">
        <v>6</v>
      </c>
      <c r="E681" s="3" t="str">
        <f>IFERROR(__xludf.DUMMYFUNCTION("GOOGLETRANSLATE(C681)"),"  If the Congo was an accomplice with the FDRL, how is it that the Congo had let the RDF track them on our soil. Your reasoning does not hold water because Rwanda has led several operations on Congolese soil with government blessings.")</f>
        <v>  If the Congo was an accomplice with the FDRL, how is it that the Congo had let the RDF track them on our soil. Your reasoning does not hold water because Rwanda has led several operations on Congolese soil with government blessings.</v>
      </c>
    </row>
    <row r="682" ht="15.75" customHeight="1">
      <c r="A682" s="1">
        <v>10136.0</v>
      </c>
      <c r="B682" s="3" t="s">
        <v>306</v>
      </c>
      <c r="C682" s="3" t="s">
        <v>307</v>
      </c>
      <c r="D682" s="3" t="s">
        <v>6</v>
      </c>
      <c r="E682" s="3" t="str">
        <f>IFERROR(__xludf.DUMMYFUNCTION("GOOGLETRANSLATE(C682)"),"Dear Congolese brothers! The best way to fight -inkanyi is constantly and without economic, and if ...")</f>
        <v>Dear Congolese brothers! The best way to fight -inkanyi is constantly and without economic, and if ...</v>
      </c>
    </row>
    <row r="683" ht="15.75" customHeight="1">
      <c r="A683" s="1">
        <v>10142.0</v>
      </c>
      <c r="B683" s="3" t="s">
        <v>306</v>
      </c>
      <c r="C683" s="3" t="s">
        <v>307</v>
      </c>
      <c r="D683" s="3" t="s">
        <v>6</v>
      </c>
      <c r="E683" s="3" t="str">
        <f>IFERROR(__xludf.DUMMYFUNCTION("GOOGLETRANSLATE(C683)"),"Dear Congolese brothers! The best way to fight -inkanyi is constantly and without economic, and if ...")</f>
        <v>Dear Congolese brothers! The best way to fight -inkanyi is constantly and without economic, and if ...</v>
      </c>
    </row>
    <row r="684" ht="15.75" customHeight="1">
      <c r="A684" s="1">
        <v>10154.0</v>
      </c>
      <c r="B684" s="3" t="s">
        <v>713</v>
      </c>
      <c r="C684" s="3" t="s">
        <v>714</v>
      </c>
      <c r="D684" s="3" t="s">
        <v>25</v>
      </c>
      <c r="E684" s="3" t="str">
        <f>IFERROR(__xludf.DUMMYFUNCTION("GOOGLETRANSLATE(C684)"),"New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685" ht="15.75" customHeight="1">
      <c r="A685" s="1">
        <v>10161.0</v>
      </c>
      <c r="B685" s="3" t="s">
        <v>119</v>
      </c>
      <c r="C685" s="3" t="s">
        <v>120</v>
      </c>
      <c r="D685" s="3" t="s">
        <v>6</v>
      </c>
      <c r="E685" s="3" t="str">
        <f>IFERROR(__xludf.DUMMYFUNCTION("GOOGLETRANSLATE(C685)"),"A Rwandan opponent found dead at.
 was found dead in his room, injured in the head and ...")</f>
        <v>A Rwandan opponent found dead at.
 was found dead in his room, injured in the head and ...</v>
      </c>
    </row>
    <row r="686" ht="15.75" customHeight="1">
      <c r="A686" s="1">
        <v>10163.0</v>
      </c>
      <c r="B686" s="3" t="s">
        <v>306</v>
      </c>
      <c r="C686" s="3" t="s">
        <v>307</v>
      </c>
      <c r="D686" s="3" t="s">
        <v>6</v>
      </c>
      <c r="E686" s="3" t="str">
        <f>IFERROR(__xludf.DUMMYFUNCTION("GOOGLETRANSLATE(C686)"),"Dear Congolese brothers! The best way to fight -inkanyi is constantly and without economic, and if ...")</f>
        <v>Dear Congolese brothers! The best way to fight -inkanyi is constantly and without economic, and if ...</v>
      </c>
    </row>
    <row r="687" ht="15.75" customHeight="1">
      <c r="A687" s="1">
        <v>10172.0</v>
      </c>
      <c r="B687" s="3" t="s">
        <v>306</v>
      </c>
      <c r="C687" s="3" t="s">
        <v>307</v>
      </c>
      <c r="D687" s="3" t="s">
        <v>6</v>
      </c>
      <c r="E687" s="3" t="str">
        <f>IFERROR(__xludf.DUMMYFUNCTION("GOOGLETRANSLATE(C687)"),"Dear Congolese brothers! The best way to fight -inkanyi is constantly and without economic, and if ...")</f>
        <v>Dear Congolese brothers! The best way to fight -inkanyi is constantly and without economic, and if ...</v>
      </c>
    </row>
    <row r="688" ht="15.75" customHeight="1">
      <c r="A688" s="1">
        <v>10175.0</v>
      </c>
      <c r="B688" s="3" t="s">
        <v>306</v>
      </c>
      <c r="C688" s="3" t="s">
        <v>307</v>
      </c>
      <c r="D688" s="3" t="s">
        <v>6</v>
      </c>
      <c r="E688" s="3" t="str">
        <f>IFERROR(__xludf.DUMMYFUNCTION("GOOGLETRANSLATE(C688)"),"Dear Congolese brothers! The best way to fight -inkanyi is constantly and without economic, and if ...")</f>
        <v>Dear Congolese brothers! The best way to fight -inkanyi is constantly and without economic, and if ...</v>
      </c>
    </row>
    <row r="689" ht="15.75" customHeight="1">
      <c r="A689" s="1">
        <v>10202.0</v>
      </c>
      <c r="B689" s="3" t="s">
        <v>306</v>
      </c>
      <c r="C689" s="3" t="s">
        <v>307</v>
      </c>
      <c r="D689" s="3" t="s">
        <v>6</v>
      </c>
      <c r="E689" s="3" t="str">
        <f>IFERROR(__xludf.DUMMYFUNCTION("GOOGLETRANSLATE(C689)"),"Dear Congolese brothers! The best way to fight -inkanyi is constantly and without economic, and if ...")</f>
        <v>Dear Congolese brothers! The best way to fight -inkanyi is constantly and without economic, and if ...</v>
      </c>
    </row>
    <row r="690" ht="15.75" customHeight="1">
      <c r="A690" s="1">
        <v>10203.0</v>
      </c>
      <c r="B690" s="3" t="s">
        <v>814</v>
      </c>
      <c r="C690" s="3" t="s">
        <v>815</v>
      </c>
      <c r="D690" s="3" t="s">
        <v>6</v>
      </c>
      <c r="E690" s="3" t="str">
        <f>IFERROR(__xludf.DUMMYFUNCTION("GOOGLETRANSLATE(C690)"),"The Rwandan President promoted his henchmen in the army. The spokesperson for bombed ""General d ...")</f>
        <v>The Rwandan President promoted his henchmen in the army. The spokesperson for bombed "General d ...</v>
      </c>
    </row>
    <row r="691" ht="15.75" customHeight="1">
      <c r="A691" s="1">
        <v>10205.0</v>
      </c>
      <c r="B691" s="3" t="s">
        <v>306</v>
      </c>
      <c r="C691" s="3" t="s">
        <v>307</v>
      </c>
      <c r="D691" s="3" t="s">
        <v>6</v>
      </c>
      <c r="E691" s="3" t="str">
        <f>IFERROR(__xludf.DUMMYFUNCTION("GOOGLETRANSLATE(C691)"),"Dear Congolese brothers! The best way to fight -inkanyi is constantly and without economic, and if ...")</f>
        <v>Dear Congolese brothers! The best way to fight -inkanyi is constantly and without economic, and if ...</v>
      </c>
    </row>
    <row r="692" ht="15.75" customHeight="1">
      <c r="A692" s="1">
        <v>10220.0</v>
      </c>
      <c r="B692" s="3" t="s">
        <v>814</v>
      </c>
      <c r="C692" s="3" t="s">
        <v>815</v>
      </c>
      <c r="D692" s="3" t="s">
        <v>6</v>
      </c>
      <c r="E692" s="3" t="str">
        <f>IFERROR(__xludf.DUMMYFUNCTION("GOOGLETRANSLATE(C692)"),"The Rwandan President promoted his henchmen in the army. The spokesperson for bombed ""General d ...")</f>
        <v>The Rwandan President promoted his henchmen in the army. The spokesperson for bombed "General d ...</v>
      </c>
    </row>
    <row r="693" ht="15.75" customHeight="1">
      <c r="A693" s="1">
        <v>10221.0</v>
      </c>
      <c r="B693" s="3" t="s">
        <v>858</v>
      </c>
      <c r="C693" s="3" t="s">
        <v>859</v>
      </c>
      <c r="D693" s="3" t="s">
        <v>6</v>
      </c>
      <c r="E693" s="3" t="str">
        <f>IFERROR(__xludf.DUMMYFUNCTION("GOOGLETRANSLATE(C693)"),"Dear Congolese brothers! The best way to fight -inkanyi is constantly and without self -care, and if you want to defeat them, you must support current alternative initiatives, 👉")</f>
        <v>Dear Congolese brothers! The best way to fight -inkanyi is constantly and without self -care, and if you want to defeat them, you must support current alternative initiatives, 👉</v>
      </c>
    </row>
    <row r="694" ht="15.75" customHeight="1">
      <c r="A694" s="1">
        <v>10242.0</v>
      </c>
      <c r="B694" s="3" t="s">
        <v>860</v>
      </c>
      <c r="C694" s="3" t="s">
        <v>861</v>
      </c>
      <c r="D694" s="3" t="s">
        <v>6</v>
      </c>
      <c r="E694" s="3" t="str">
        <f>IFERROR(__xludf.DUMMYFUNCTION("GOOGLETRANSLATE(C694)"),"Terrorists (M23) bears boots and uniforms with the acronym (RDF), without forgetting Chinese manufacturing weapons, whose seller claims to have sold them to the government of Rwanda and has no cases to the group (M23 terrorist)")</f>
        <v>Terrorists (M23) bears boots and uniforms with the acronym (RDF), without forgetting Chinese manufacturing weapons, whose seller claims to have sold them to the government of Rwanda and has no cases to the group (M23 terrorist)</v>
      </c>
    </row>
    <row r="695" ht="15.75" customHeight="1">
      <c r="A695" s="1">
        <v>10253.0</v>
      </c>
      <c r="B695" s="3" t="s">
        <v>862</v>
      </c>
      <c r="C695" s="3" t="s">
        <v>863</v>
      </c>
      <c r="D695" s="3" t="s">
        <v>6</v>
      </c>
      <c r="E695" s="3" t="str">
        <f>IFERROR(__xludf.DUMMYFUNCTION("GOOGLETRANSLATE(C695)")," Don't be shame. Rwanda is too small to be the subject of our complaints (""tears""). Let us defend us. Let’s not be afraid of the scarecrow (RDF - not as strong as it is claimed and not motivated).")</f>
        <v> Don't be shame. Rwanda is too small to be the subject of our complaints ("tears"). Let us defend us. Let’s not be afraid of the scarecrow (RDF - not as strong as it is claimed and not motivated).</v>
      </c>
    </row>
    <row r="696" ht="15.75" customHeight="1">
      <c r="A696" s="1">
        <v>10285.0</v>
      </c>
      <c r="B696" s="3" t="s">
        <v>119</v>
      </c>
      <c r="C696" s="3" t="s">
        <v>120</v>
      </c>
      <c r="D696" s="3" t="s">
        <v>6</v>
      </c>
      <c r="E696" s="3" t="str">
        <f>IFERROR(__xludf.DUMMYFUNCTION("GOOGLETRANSLATE(C696)"),"A Rwandan opponent found dead at.
 was found dead in his room, injured in the head and ...")</f>
        <v>A Rwandan opponent found dead at.
 was found dead in his room, injured in the head and ...</v>
      </c>
    </row>
    <row r="697" ht="15.75" customHeight="1">
      <c r="A697" s="1">
        <v>10293.0</v>
      </c>
      <c r="B697" s="3" t="s">
        <v>864</v>
      </c>
      <c r="C697" s="3" t="s">
        <v>865</v>
      </c>
      <c r="D697" s="3" t="s">
        <v>6</v>
      </c>
      <c r="E697" s="3" t="str">
        <f>IFERROR(__xludf.DUMMYFUNCTION("GOOGLETRANSLATE(C697)")," Because what the clerics of the regime of the 🇫🇷
calls in their names for 1 month
The ""Exlated"" 🤯
It's a minority ... 😫")</f>
        <v> Because what the clerics of the regime of the 🇫🇷
calls in their names for 1 month
The "Exlated" 🤯
It's a minority ... 😫</v>
      </c>
    </row>
    <row r="698" ht="15.75" customHeight="1">
      <c r="A698" s="1">
        <v>10296.0</v>
      </c>
      <c r="B698" s="3" t="s">
        <v>866</v>
      </c>
      <c r="C698" s="3" t="s">
        <v>867</v>
      </c>
      <c r="D698" s="3" t="s">
        <v>6</v>
      </c>
      <c r="E698" s="3" t="str">
        <f>IFERROR(__xludf.DUMMYFUNCTION("GOOGLETRANSLATE(C698)"),"    Goma - Bunagana, 2 hours of road, occupied for a month already, the M23 N troops…")</f>
        <v>    Goma - Bunagana, 2 hours of road, occupied for a month already, the M23 N troops…</v>
      </c>
    </row>
    <row r="699" ht="15.75" customHeight="1">
      <c r="A699" s="1">
        <v>10297.0</v>
      </c>
      <c r="B699" s="3" t="s">
        <v>868</v>
      </c>
      <c r="C699" s="3" t="s">
        <v>869</v>
      </c>
      <c r="D699" s="3" t="s">
        <v>6</v>
      </c>
      <c r="E699" s="3" t="str">
        <f>IFERROR(__xludf.DUMMYFUNCTION("GOOGLETRANSLATE(C699)"),"   Goma - Bunagana, 2 hours of road, occupied for a month already, the M23 troops do not exceed 2 battalions, if we add 500 RDF that will make 3 Max battalions.
An army is a training-discipline-motivation (40%), Equipment (25%), information (35%). % opin"&amp;"ion.")</f>
        <v>   Goma - Bunagana, 2 hours of road, occupied for a month already, the M23 troops do not exceed 2 battalions, if we add 500 RDF that will make 3 Max battalions.
An army is a training-discipline-motivation (40%), Equipment (25%), information (35%). % opinion.</v>
      </c>
    </row>
    <row r="700" ht="15.75" customHeight="1">
      <c r="A700" s="1">
        <v>10305.0</v>
      </c>
      <c r="B700" s="3" t="s">
        <v>119</v>
      </c>
      <c r="C700" s="3" t="s">
        <v>120</v>
      </c>
      <c r="D700" s="3" t="s">
        <v>6</v>
      </c>
      <c r="E700" s="3" t="str">
        <f>IFERROR(__xludf.DUMMYFUNCTION("GOOGLETRANSLATE(C700)"),"A Rwandan opponent found dead at.
 was found dead in his room, injured in the head and ...")</f>
        <v>A Rwandan opponent found dead at.
 was found dead in his room, injured in the head and ...</v>
      </c>
    </row>
    <row r="701" ht="15.75" customHeight="1">
      <c r="A701" s="1">
        <v>10319.0</v>
      </c>
      <c r="B701" s="3" t="s">
        <v>713</v>
      </c>
      <c r="C701" s="3" t="s">
        <v>714</v>
      </c>
      <c r="D701" s="3" t="s">
        <v>25</v>
      </c>
      <c r="E701" s="3" t="str">
        <f>IFERROR(__xludf.DUMMYFUNCTION("GOOGLETRANSLATE(C701)"),"New information
The President of the Republic and the Supreme Commander of the Rwandan Armed Forces (RDF), Paul Kagame, raised in attacks ...")</f>
        <v>New information
The President of the Republic and the Supreme Commander of the Rwandan Armed Forces (RDF), Paul Kagame, raised in attacks ...</v>
      </c>
    </row>
    <row r="702" ht="15.75" customHeight="1">
      <c r="A702" s="1">
        <v>10322.0</v>
      </c>
      <c r="B702" s="3" t="s">
        <v>846</v>
      </c>
      <c r="C702" s="3" t="s">
        <v>847</v>
      </c>
      <c r="D702" s="3" t="s">
        <v>6</v>
      </c>
      <c r="E702" s="3" t="str">
        <f>IFERROR(__xludf.DUMMYFUNCTION("GOOGLETRANSLATE(C702)"),"The ceasefire that would have been accepted by the presidents and Kagame is rejected by the rebels on the ground.
D ...")</f>
        <v>The ceasefire that would have been accepted by the presidents and Kagame is rejected by the rebels on the ground.
D ...</v>
      </c>
    </row>
    <row r="703" ht="15.75" customHeight="1">
      <c r="A703" s="1">
        <v>10323.0</v>
      </c>
      <c r="B703" s="3" t="s">
        <v>119</v>
      </c>
      <c r="C703" s="3" t="s">
        <v>120</v>
      </c>
      <c r="D703" s="3" t="s">
        <v>6</v>
      </c>
      <c r="E703" s="3" t="str">
        <f>IFERROR(__xludf.DUMMYFUNCTION("GOOGLETRANSLATE(C703)"),"A Rwandan opponent found dead at.
 was found dead in his room, injured in the head and ...")</f>
        <v>A Rwandan opponent found dead at.
 was found dead in his room, injured in the head and ...</v>
      </c>
    </row>
    <row r="704" ht="15.75" customHeight="1">
      <c r="A704" s="1">
        <v>10336.0</v>
      </c>
      <c r="B704" s="3" t="s">
        <v>870</v>
      </c>
      <c r="C704" s="3" t="s">
        <v>871</v>
      </c>
      <c r="D704" s="3" t="s">
        <v>25</v>
      </c>
      <c r="E704" s="3" t="str">
        <f>IFERROR(__xludf.DUMMYFUNCTION("GOOGLETRANSLATE(C704)"),"🚨amakuru Mashya🚨
President Paul Kagame and the Supreme Commander of the RDF, raised in the 3 senior officers on the team ...")</f>
        <v>🚨amakuru Mashya🚨
President Paul Kagame and the Supreme Commander of the RDF, raised in the 3 senior officers on the team ...</v>
      </c>
    </row>
    <row r="705" ht="15.75" customHeight="1">
      <c r="A705" s="1">
        <v>10344.0</v>
      </c>
      <c r="B705" s="3" t="s">
        <v>541</v>
      </c>
      <c r="C705" s="3" t="s">
        <v>542</v>
      </c>
      <c r="D705" s="3" t="s">
        <v>6</v>
      </c>
      <c r="E705" s="3" t="str">
        <f>IFERROR(__xludf.DUMMYFUNCTION("GOOGLETRANSLATE(C705)"),"DRC🛑🛑: Several million dollars and minerals evaporate to the customs of Bunagana. Under occupation of terrorists M ...")</f>
        <v>DRC🛑🛑: Several million dollars and minerals evaporate to the customs of Bunagana. Under occupation of terrorists M ...</v>
      </c>
    </row>
    <row r="706" ht="15.75" customHeight="1">
      <c r="A706" s="1">
        <v>10353.0</v>
      </c>
      <c r="B706" s="3" t="s">
        <v>541</v>
      </c>
      <c r="C706" s="3" t="s">
        <v>542</v>
      </c>
      <c r="D706" s="3" t="s">
        <v>6</v>
      </c>
      <c r="E706" s="3" t="str">
        <f>IFERROR(__xludf.DUMMYFUNCTION("GOOGLETRANSLATE(C706)"),"DRC🛑🛑: Several million dollars and minerals evaporate to the customs of Bunagana. Under occupation of terrorists M ...")</f>
        <v>DRC🛑🛑: Several million dollars and minerals evaporate to the customs of Bunagana. Under occupation of terrorists M ...</v>
      </c>
    </row>
    <row r="707" ht="15.75" customHeight="1">
      <c r="A707" s="1">
        <v>10361.0</v>
      </c>
      <c r="B707" s="3" t="s">
        <v>872</v>
      </c>
      <c r="C707" s="3" t="s">
        <v>873</v>
      </c>
      <c r="D707" s="3" t="s">
        <v>6</v>
      </c>
      <c r="E707" s="3" t="str">
        <f>IFERROR(__xludf.DUMMYFUNCTION("GOOGLETRANSLATE(C707)"),"  Mkadimart only express what everyone can see: a journalist manipulated in the service of our enemies.
For example, in his interview with F24, P Kagame had not answered questions on the support of M23 and the DRF in the DRC. Stanysb confirms that he den"&amp;"ied. Handling.")</f>
        <v>  Mkadimart only express what everyone can see: a journalist manipulated in the service of our enemies.
For example, in his interview with F24, P Kagame had not answered questions on the support of M23 and the DRF in the DRC. Stanysb confirms that he denied. Handling.</v>
      </c>
    </row>
    <row r="708" ht="15.75" customHeight="1">
      <c r="A708" s="1">
        <v>10389.0</v>
      </c>
      <c r="B708" s="3" t="s">
        <v>874</v>
      </c>
      <c r="C708" s="3" t="s">
        <v>875</v>
      </c>
      <c r="D708" s="3" t="s">
        <v>6</v>
      </c>
      <c r="E708" s="3" t="str">
        <f>IFERROR(__xludf.DUMMYFUNCTION("GOOGLETRANSLATE(C708)"),"The Rwandan president promoted several officers from his army. The spokesperson for ""brigadier general"". The head of intelligence, that of the Republican Guard and the ""Special Operations Commander"" are promoted to the rank of ""General Major"".")</f>
        <v>The Rwandan president promoted several officers from his army. The spokesperson for "brigadier general". The head of intelligence, that of the Republican Guard and the "Special Operations Commander" are promoted to the rank of "General Major".</v>
      </c>
    </row>
    <row r="709" ht="15.75" customHeight="1">
      <c r="A709" s="1">
        <v>10404.0</v>
      </c>
      <c r="B709" s="3" t="s">
        <v>876</v>
      </c>
      <c r="C709" s="3" t="s">
        <v>877</v>
      </c>
      <c r="D709" s="3" t="s">
        <v>25</v>
      </c>
      <c r="E709" s="3" t="str">
        <f>IFERROR(__xludf.DUMMYFUNCTION("GOOGLETRANSLATE(C709)"),"You saw this story ra that Russia invited them to Army Games in the eighth")</f>
        <v>You saw this story ra that Russia invited them to Army Games in the eighth</v>
      </c>
    </row>
    <row r="710" ht="15.75" customHeight="1">
      <c r="A710" s="1">
        <v>10410.0</v>
      </c>
      <c r="B710" s="3" t="s">
        <v>878</v>
      </c>
      <c r="C710" s="3" t="s">
        <v>879</v>
      </c>
      <c r="D710" s="3" t="s">
        <v>25</v>
      </c>
      <c r="E710" s="3" t="str">
        <f>IFERROR(__xludf.DUMMYFUNCTION("GOOGLETRANSLATE(C710)"),"The President raised in 3 soldiers from BRIG.GEN providing them with Mag.gen. , even a spokesperson of ...")</f>
        <v>The President raised in 3 soldiers from BRIG.GEN providing them with Mag.gen. , even a spokesperson of ...</v>
      </c>
    </row>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2022-08-01T12:59:54Z</dcterms:created>
  <dc:creator>openpyxl</dc:creator>
</cp:coreProperties>
</file>