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5345" windowHeight="4050"/>
  </bookViews>
  <sheets>
    <sheet name="Bankruptcy factors" sheetId="6" r:id="rId1"/>
  </sheets>
  <definedNames>
    <definedName name="_xlnm.Print_Area" localSheetId="0">'Bankruptcy factors'!$A$2:$M$48</definedName>
  </definedNames>
  <calcPr calcId="124519"/>
</workbook>
</file>

<file path=xl/calcChain.xml><?xml version="1.0" encoding="utf-8"?>
<calcChain xmlns="http://schemas.openxmlformats.org/spreadsheetml/2006/main">
  <c r="I30" i="6"/>
  <c r="H30" l="1"/>
  <c r="I29"/>
  <c r="H29"/>
  <c r="I33" l="1"/>
  <c r="I36" s="1"/>
  <c r="H33"/>
  <c r="I32"/>
  <c r="H32"/>
  <c r="I31"/>
  <c r="B24"/>
  <c r="H24" s="1"/>
  <c r="J22"/>
  <c r="L22" s="1"/>
  <c r="J21"/>
  <c r="L21" s="1"/>
  <c r="J20"/>
  <c r="L20" s="1"/>
  <c r="B20"/>
  <c r="H31"/>
  <c r="E20"/>
  <c r="N21" l="1"/>
  <c r="H20"/>
  <c r="G24"/>
  <c r="H36"/>
  <c r="J36" s="1"/>
  <c r="G20"/>
  <c r="M21"/>
  <c r="F16" l="1"/>
</calcChain>
</file>

<file path=xl/sharedStrings.xml><?xml version="1.0" encoding="utf-8"?>
<sst xmlns="http://schemas.openxmlformats.org/spreadsheetml/2006/main" count="123" uniqueCount="104">
  <si>
    <t>--</t>
    <phoneticPr fontId="1"/>
  </si>
  <si>
    <t>Liabilities</t>
    <phoneticPr fontId="1"/>
  </si>
  <si>
    <t>Net assets</t>
    <phoneticPr fontId="1"/>
  </si>
  <si>
    <t>Retained earnings brought forward</t>
    <phoneticPr fontId="1"/>
  </si>
  <si>
    <t>Net sales</t>
    <phoneticPr fontId="1"/>
  </si>
  <si>
    <t>Current assets</t>
    <phoneticPr fontId="1"/>
  </si>
  <si>
    <t>Liabilities and net assets</t>
    <phoneticPr fontId="1"/>
  </si>
  <si>
    <t>Cost of sales</t>
    <phoneticPr fontId="1"/>
  </si>
  <si>
    <t>Selling, general nad administrative expenses</t>
    <phoneticPr fontId="1"/>
  </si>
  <si>
    <t>Non-operating expenses</t>
    <phoneticPr fontId="1"/>
  </si>
  <si>
    <t>Net income</t>
    <phoneticPr fontId="1"/>
  </si>
  <si>
    <r>
      <rPr>
        <sz val="11"/>
        <rFont val="ＭＳ Ｐゴシック"/>
        <family val="3"/>
        <charset val="128"/>
      </rPr>
      <t>百万</t>
    </r>
    <r>
      <rPr>
        <sz val="11"/>
        <rFont val="Arial"/>
        <family val="2"/>
      </rPr>
      <t>USD</t>
    </r>
    <rPh sb="0" eb="2">
      <t>ヒャクマン</t>
    </rPh>
    <phoneticPr fontId="1"/>
  </si>
  <si>
    <r>
      <rPr>
        <sz val="11"/>
        <rFont val="ＭＳ Ｐゴシック"/>
        <family val="3"/>
        <charset val="128"/>
      </rPr>
      <t>賃借対照表　</t>
    </r>
    <r>
      <rPr>
        <sz val="11"/>
        <rFont val="Arial"/>
        <family val="2"/>
      </rPr>
      <t>Balance Sheet</t>
    </r>
    <rPh sb="0" eb="2">
      <t>チンシャク</t>
    </rPh>
    <rPh sb="2" eb="5">
      <t>タイショウヒョウ</t>
    </rPh>
    <phoneticPr fontId="1"/>
  </si>
  <si>
    <r>
      <rPr>
        <sz val="11"/>
        <rFont val="ＭＳ Ｐゴシック"/>
        <family val="3"/>
        <charset val="128"/>
      </rPr>
      <t>損益計算書</t>
    </r>
    <r>
      <rPr>
        <sz val="11"/>
        <rFont val="Arial"/>
        <family val="2"/>
      </rPr>
      <t xml:space="preserve"> Statements of income</t>
    </r>
    <rPh sb="0" eb="2">
      <t>ソンエキ</t>
    </rPh>
    <rPh sb="2" eb="5">
      <t>ケイサンショ</t>
    </rPh>
    <phoneticPr fontId="1"/>
  </si>
  <si>
    <r>
      <rPr>
        <sz val="8"/>
        <rFont val="ＭＳ Ｐゴシック"/>
        <family val="3"/>
        <charset val="128"/>
      </rPr>
      <t>流動資産</t>
    </r>
    <rPh sb="0" eb="2">
      <t>リュウドウ</t>
    </rPh>
    <rPh sb="2" eb="4">
      <t>シサン</t>
    </rPh>
    <phoneticPr fontId="1"/>
  </si>
  <si>
    <r>
      <rPr>
        <sz val="8"/>
        <rFont val="ＭＳ Ｐゴシック"/>
        <family val="3"/>
        <charset val="128"/>
      </rPr>
      <t>負債合計</t>
    </r>
    <rPh sb="0" eb="2">
      <t>フサイ</t>
    </rPh>
    <rPh sb="2" eb="4">
      <t>ゴウケイ</t>
    </rPh>
    <phoneticPr fontId="1"/>
  </si>
  <si>
    <r>
      <rPr>
        <sz val="8"/>
        <rFont val="ＭＳ Ｐゴシック"/>
        <family val="3"/>
        <charset val="128"/>
      </rPr>
      <t>繰越利益
余剰金</t>
    </r>
    <rPh sb="0" eb="2">
      <t>クリコシ</t>
    </rPh>
    <rPh sb="2" eb="4">
      <t>リエキ</t>
    </rPh>
    <rPh sb="5" eb="8">
      <t>ヨジョウキン</t>
    </rPh>
    <phoneticPr fontId="1"/>
  </si>
  <si>
    <r>
      <rPr>
        <sz val="8"/>
        <rFont val="ＭＳ Ｐゴシック"/>
        <family val="3"/>
        <charset val="128"/>
      </rPr>
      <t>売上高</t>
    </r>
    <rPh sb="0" eb="2">
      <t>ウリアゲ</t>
    </rPh>
    <rPh sb="2" eb="3">
      <t>ダカ</t>
    </rPh>
    <phoneticPr fontId="1"/>
  </si>
  <si>
    <r>
      <rPr>
        <sz val="8"/>
        <rFont val="ＭＳ Ｐゴシック"/>
        <family val="3"/>
        <charset val="128"/>
      </rPr>
      <t>売上原価</t>
    </r>
    <rPh sb="0" eb="2">
      <t>ウリアゲ</t>
    </rPh>
    <rPh sb="2" eb="4">
      <t>ゲンカ</t>
    </rPh>
    <phoneticPr fontId="1"/>
  </si>
  <si>
    <r>
      <rPr>
        <sz val="8"/>
        <rFont val="ＭＳ Ｐゴシック"/>
        <family val="3"/>
        <charset val="128"/>
      </rPr>
      <t>営業外費用</t>
    </r>
    <rPh sb="0" eb="2">
      <t>エイギョウ</t>
    </rPh>
    <rPh sb="2" eb="3">
      <t>ガイ</t>
    </rPh>
    <rPh sb="3" eb="5">
      <t>ヒヨウ</t>
    </rPh>
    <phoneticPr fontId="1"/>
  </si>
  <si>
    <r>
      <rPr>
        <sz val="8"/>
        <rFont val="ＭＳ Ｐゴシック"/>
        <family val="3"/>
        <charset val="128"/>
      </rPr>
      <t>資本合計
（純資産）</t>
    </r>
    <rPh sb="0" eb="2">
      <t>シホン</t>
    </rPh>
    <rPh sb="2" eb="4">
      <t>ゴウケイ</t>
    </rPh>
    <rPh sb="6" eb="7">
      <t>ジュン</t>
    </rPh>
    <rPh sb="7" eb="9">
      <t>シサン</t>
    </rPh>
    <phoneticPr fontId="1"/>
  </si>
  <si>
    <r>
      <rPr>
        <sz val="8"/>
        <rFont val="ＭＳ Ｐゴシック"/>
        <family val="3"/>
        <charset val="128"/>
      </rPr>
      <t>総資本（負債総資産）</t>
    </r>
    <rPh sb="0" eb="3">
      <t>ソウシホン</t>
    </rPh>
    <rPh sb="4" eb="6">
      <t>フサイ</t>
    </rPh>
    <rPh sb="6" eb="9">
      <t>ソウシサン</t>
    </rPh>
    <phoneticPr fontId="1"/>
  </si>
  <si>
    <r>
      <rPr>
        <sz val="8"/>
        <rFont val="ＭＳ Ｐゴシック"/>
        <family val="3"/>
        <charset val="128"/>
      </rPr>
      <t>販売費
一般管理費</t>
    </r>
    <rPh sb="0" eb="3">
      <t>ハンバイヒ</t>
    </rPh>
    <rPh sb="4" eb="6">
      <t>イッパン</t>
    </rPh>
    <rPh sb="6" eb="9">
      <t>カンリヒ</t>
    </rPh>
    <phoneticPr fontId="1"/>
  </si>
  <si>
    <r>
      <rPr>
        <sz val="8"/>
        <rFont val="ＭＳ Ｐゴシック"/>
        <family val="3"/>
        <charset val="128"/>
      </rPr>
      <t>当期純利益</t>
    </r>
  </si>
  <si>
    <r>
      <rPr>
        <sz val="8"/>
        <rFont val="ＭＳ Ｐゴシック"/>
        <family val="3"/>
        <charset val="128"/>
      </rPr>
      <t>利益剰余金：</t>
    </r>
    <r>
      <rPr>
        <sz val="8"/>
        <rFont val="Arial"/>
        <family val="2"/>
      </rPr>
      <t>Retained earnings</t>
    </r>
    <rPh sb="0" eb="2">
      <t>リエキ</t>
    </rPh>
    <rPh sb="2" eb="5">
      <t>ジョウヨキン</t>
    </rPh>
    <phoneticPr fontId="1"/>
  </si>
  <si>
    <t>Accounting/Credit Information Evaluation Sheet for Supplier Certification Authorization Application (For Reevaluation)</t>
    <phoneticPr fontId="1"/>
  </si>
  <si>
    <t>1. Company name</t>
    <phoneticPr fontId="1"/>
  </si>
  <si>
    <t>2. Financial data
    entry fields</t>
    <phoneticPr fontId="1"/>
  </si>
  <si>
    <t>Required fields</t>
    <phoneticPr fontId="1"/>
  </si>
  <si>
    <t>Financial period</t>
    <phoneticPr fontId="1"/>
  </si>
  <si>
    <t>Last period</t>
    <phoneticPr fontId="1"/>
  </si>
  <si>
    <t>2 periods ago</t>
    <phoneticPr fontId="1"/>
  </si>
  <si>
    <t>3 periods ago</t>
    <phoneticPr fontId="1"/>
  </si>
  <si>
    <t>Income statement</t>
    <phoneticPr fontId="1"/>
  </si>
  <si>
    <t>Year</t>
    <phoneticPr fontId="1"/>
  </si>
  <si>
    <t>Month</t>
    <phoneticPr fontId="1"/>
  </si>
  <si>
    <t>Balance sheet</t>
    <phoneticPr fontId="1"/>
  </si>
  <si>
    <t>Total liabilities</t>
    <phoneticPr fontId="1"/>
  </si>
  <si>
    <t>Points</t>
    <phoneticPr fontId="1"/>
  </si>
  <si>
    <t>Action</t>
    <phoneticPr fontId="1"/>
  </si>
  <si>
    <t>Expand</t>
    <phoneticPr fontId="1"/>
  </si>
  <si>
    <t>Maintain</t>
    <phoneticPr fontId="1"/>
  </si>
  <si>
    <t>Reduce</t>
    <phoneticPr fontId="1"/>
  </si>
  <si>
    <t>Withdraw</t>
    <phoneticPr fontId="1"/>
  </si>
  <si>
    <t>Bankruptcy index</t>
    <phoneticPr fontId="1"/>
  </si>
  <si>
    <t>Financial statement submission refusal</t>
    <phoneticPr fontId="1"/>
  </si>
  <si>
    <t>0.00 ~ 0.59</t>
    <phoneticPr fontId="1"/>
  </si>
  <si>
    <t>0.60 ~ 0.79</t>
    <phoneticPr fontId="1"/>
  </si>
  <si>
    <t>0.80 ~ 1.19</t>
    <phoneticPr fontId="1"/>
  </si>
  <si>
    <t>1.20 ~ Infinity</t>
    <phoneticPr fontId="1"/>
  </si>
  <si>
    <t>Danger</t>
    <phoneticPr fontId="1"/>
  </si>
  <si>
    <t>Safe</t>
    <phoneticPr fontId="1"/>
  </si>
  <si>
    <t>Monitor</t>
    <phoneticPr fontId="1"/>
  </si>
  <si>
    <t>Warning</t>
    <phoneticPr fontId="1"/>
  </si>
  <si>
    <t>Critical</t>
    <phoneticPr fontId="1"/>
  </si>
  <si>
    <t>Indicator</t>
    <phoneticPr fontId="1"/>
  </si>
  <si>
    <t>Solvency</t>
    <phoneticPr fontId="1"/>
  </si>
  <si>
    <t>Profitability</t>
    <phoneticPr fontId="1"/>
  </si>
  <si>
    <t>Vitality</t>
    <phoneticPr fontId="1"/>
  </si>
  <si>
    <t>Staying Power</t>
    <phoneticPr fontId="1"/>
  </si>
  <si>
    <t>Growing Power</t>
    <phoneticPr fontId="1"/>
  </si>
  <si>
    <t>Current Asset / Total Liability</t>
    <phoneticPr fontId="1"/>
  </si>
  <si>
    <t>Sales revenue / Total Capital</t>
    <phoneticPr fontId="1"/>
  </si>
  <si>
    <t>2 periods ago</t>
    <phoneticPr fontId="1"/>
  </si>
  <si>
    <t>(Profitability + Solvency + Vitality + Staying Power + Growing Power) / 5</t>
    <phoneticPr fontId="1"/>
  </si>
  <si>
    <r>
      <t>Judgment shall be "</t>
    </r>
    <r>
      <rPr>
        <sz val="9"/>
        <rFont val="ＭＳ Ｐゴシック"/>
        <family val="3"/>
        <charset val="128"/>
      </rPr>
      <t>○</t>
    </r>
    <r>
      <rPr>
        <sz val="9"/>
        <rFont val="Arial"/>
        <family val="2"/>
      </rPr>
      <t>" if 1.0 or</t>
    </r>
    <phoneticPr fontId="1"/>
  </si>
  <si>
    <t>higher for 2 consecutive periods</t>
    <phoneticPr fontId="1"/>
  </si>
  <si>
    <t>Scoring</t>
    <phoneticPr fontId="1"/>
  </si>
  <si>
    <t>3. Absolute evaluation</t>
    <phoneticPr fontId="1"/>
  </si>
  <si>
    <r>
      <t xml:space="preserve"> Judgment shall be
 "</t>
    </r>
    <r>
      <rPr>
        <sz val="9"/>
        <rFont val="ＭＳ Ｐゴシック"/>
        <family val="3"/>
        <charset val="128"/>
      </rPr>
      <t>✕</t>
    </r>
    <r>
      <rPr>
        <sz val="9"/>
        <rFont val="Arial"/>
        <family val="2"/>
      </rPr>
      <t>" if there is NG
 in even just 1 item</t>
    </r>
    <phoneticPr fontId="1"/>
  </si>
  <si>
    <t>4. Relative evaluation (if absolute evaluation result is "Possible")</t>
    <phoneticPr fontId="1"/>
  </si>
  <si>
    <t>Evaluation result</t>
    <phoneticPr fontId="1"/>
  </si>
  <si>
    <t>Judgment</t>
    <phoneticPr fontId="1"/>
  </si>
  <si>
    <r>
      <rPr>
        <sz val="10"/>
        <rFont val="ＭＳ Ｐゴシック"/>
        <family val="3"/>
        <charset val="128"/>
      </rPr>
      <t>＜</t>
    </r>
    <phoneticPr fontId="1"/>
  </si>
  <si>
    <t>Total capital</t>
    <phoneticPr fontId="1"/>
  </si>
  <si>
    <t>Accumulated deficit</t>
    <phoneticPr fontId="1"/>
  </si>
  <si>
    <t>Retained earnings carried forward</t>
    <phoneticPr fontId="1"/>
  </si>
  <si>
    <r>
      <rPr>
        <sz val="10"/>
        <rFont val="ＭＳ Ｐゴシック"/>
        <family val="3"/>
        <charset val="128"/>
      </rPr>
      <t>＜　</t>
    </r>
    <r>
      <rPr>
        <sz val="10"/>
        <rFont val="Arial"/>
        <family val="2"/>
      </rPr>
      <t>0</t>
    </r>
    <phoneticPr fontId="1"/>
  </si>
  <si>
    <t>Deficit</t>
    <phoneticPr fontId="1"/>
  </si>
  <si>
    <r>
      <t xml:space="preserve">Current net income </t>
    </r>
    <r>
      <rPr>
        <sz val="10"/>
        <rFont val="ＭＳ Ｐゴシック"/>
        <family val="3"/>
        <charset val="128"/>
      </rPr>
      <t>＜　</t>
    </r>
    <r>
      <rPr>
        <sz val="10"/>
        <rFont val="Arial"/>
        <family val="2"/>
      </rPr>
      <t>0</t>
    </r>
    <r>
      <rPr>
        <sz val="10"/>
        <rFont val="ＭＳ Ｐゴシック"/>
        <family val="3"/>
        <charset val="128"/>
      </rPr>
      <t>　→</t>
    </r>
    <phoneticPr fontId="1"/>
  </si>
  <si>
    <t>Retained earnings carried forward</t>
    <phoneticPr fontId="1"/>
  </si>
  <si>
    <t>Sales revenue</t>
    <phoneticPr fontId="1"/>
  </si>
  <si>
    <t>Selling &amp; Administrative Expense</t>
    <phoneticPr fontId="1"/>
  </si>
  <si>
    <r>
      <t xml:space="preserve"> </t>
    </r>
    <r>
      <rPr>
        <sz val="8"/>
        <rFont val="Arial"/>
        <family val="2"/>
      </rPr>
      <t>Non-Operating Expense</t>
    </r>
    <phoneticPr fontId="1"/>
  </si>
  <si>
    <t>Current Net Income</t>
    <phoneticPr fontId="1"/>
  </si>
  <si>
    <t>Total assets</t>
    <phoneticPr fontId="1"/>
  </si>
  <si>
    <t>Total capital</t>
    <phoneticPr fontId="1"/>
  </si>
  <si>
    <t>Total liability</t>
    <phoneticPr fontId="1"/>
  </si>
  <si>
    <t>Excessive liability</t>
    <phoneticPr fontId="1"/>
  </si>
  <si>
    <t>Total Asset / Total Liability</t>
    <phoneticPr fontId="1"/>
  </si>
  <si>
    <t>Total Asset / (Total Asset - Current Net Income)</t>
    <phoneticPr fontId="1"/>
  </si>
  <si>
    <t>Sales revenue / (Cost of Sales + Selling &amp; Administrative Expense + Non-Operating Expense)</t>
  </si>
  <si>
    <t>3 consecutive periods' deficit</t>
  </si>
  <si>
    <t>Earning Capacity</t>
  </si>
  <si>
    <t>Payment Capability</t>
  </si>
  <si>
    <t>Energy</t>
  </si>
  <si>
    <t>Stamina</t>
  </si>
  <si>
    <t>Growth Potential</t>
  </si>
  <si>
    <t>Bankruptcy Exponents</t>
  </si>
  <si>
    <r>
      <t xml:space="preserve">Total </t>
    </r>
    <r>
      <rPr>
        <sz val="8"/>
        <color rgb="FFFF0000"/>
        <rFont val="Verdana"/>
        <family val="2"/>
      </rPr>
      <t xml:space="preserve">Equity </t>
    </r>
    <r>
      <rPr>
        <sz val="8"/>
        <rFont val="Verdana"/>
        <family val="2"/>
      </rPr>
      <t>/ Total Liability</t>
    </r>
  </si>
  <si>
    <r>
      <t xml:space="preserve">Total Equity / (Total </t>
    </r>
    <r>
      <rPr>
        <sz val="8"/>
        <color rgb="FFFF0000"/>
        <rFont val="Verdana"/>
        <family val="2"/>
      </rPr>
      <t xml:space="preserve">Equity </t>
    </r>
    <r>
      <rPr>
        <sz val="8"/>
        <rFont val="Verdana"/>
        <family val="2"/>
      </rPr>
      <t xml:space="preserve"> - Current Net Income)</t>
    </r>
  </si>
  <si>
    <t>(Earning Capacity+Payment Capability+Energy+Stamina+Growth Potential) / 5</t>
  </si>
  <si>
    <t>Approval of Suppliers - new</t>
  </si>
  <si>
    <t>YD CORPORATIN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</si>
</sst>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;&quot;▲ &quot;#,##0.0"/>
    <numFmt numFmtId="165" formatCode="#,##0_ ;[Red]\-#,##0\ "/>
    <numFmt numFmtId="166" formatCode="0_ "/>
    <numFmt numFmtId="167" formatCode="#,##0.0;[Red]\-#,##0.0"/>
  </numFmts>
  <fonts count="2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Arial"/>
      <family val="2"/>
    </font>
    <font>
      <u/>
      <sz val="11"/>
      <name val="Arial"/>
      <family val="2"/>
    </font>
    <font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7"/>
      <name val="Arial"/>
      <family val="2"/>
    </font>
    <font>
      <sz val="11"/>
      <name val="ＭＳ Ｐゴシック"/>
      <family val="3"/>
      <charset val="128"/>
    </font>
    <font>
      <sz val="8"/>
      <name val="Verdana"/>
      <family val="2"/>
    </font>
    <font>
      <sz val="8"/>
      <color rgb="FFFF0000"/>
      <name val="Verdana"/>
      <family val="2"/>
    </font>
    <font>
      <sz val="7"/>
      <color rgb="FFFF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1FEA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38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</cellStyleXfs>
  <cellXfs count="213">
    <xf numFmtId="0" fontId="0" fillId="0" borderId="0" xfId="0"/>
    <xf numFmtId="0" fontId="11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5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1" fillId="0" borderId="38" xfId="0" applyFont="1" applyFill="1" applyBorder="1" applyAlignment="1">
      <alignment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39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8" fillId="0" borderId="20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shrinkToFit="1"/>
    </xf>
    <xf numFmtId="0" fontId="8" fillId="0" borderId="20" xfId="0" applyFont="1" applyBorder="1" applyAlignment="1">
      <alignment horizontal="center" vertical="center" wrapText="1"/>
    </xf>
    <xf numFmtId="167" fontId="10" fillId="2" borderId="47" xfId="1" applyNumberFormat="1" applyFont="1" applyFill="1" applyBorder="1" applyAlignment="1" applyProtection="1">
      <alignment vertical="center"/>
      <protection locked="0"/>
    </xf>
    <xf numFmtId="167" fontId="10" fillId="2" borderId="50" xfId="1" applyNumberFormat="1" applyFont="1" applyFill="1" applyBorder="1" applyAlignment="1" applyProtection="1">
      <alignment vertical="center"/>
      <protection locked="0"/>
    </xf>
    <xf numFmtId="167" fontId="10" fillId="2" borderId="51" xfId="1" applyNumberFormat="1" applyFont="1" applyFill="1" applyBorder="1" applyAlignment="1" applyProtection="1">
      <alignment vertical="center"/>
      <protection locked="0"/>
    </xf>
    <xf numFmtId="167" fontId="10" fillId="2" borderId="48" xfId="1" applyNumberFormat="1" applyFont="1" applyFill="1" applyBorder="1" applyAlignment="1" applyProtection="1">
      <alignment vertical="center"/>
      <protection locked="0"/>
    </xf>
    <xf numFmtId="167" fontId="10" fillId="2" borderId="31" xfId="1" applyNumberFormat="1" applyFont="1" applyFill="1" applyBorder="1" applyAlignment="1" applyProtection="1">
      <alignment vertical="center"/>
      <protection locked="0"/>
    </xf>
    <xf numFmtId="167" fontId="10" fillId="2" borderId="41" xfId="1" applyNumberFormat="1" applyFont="1" applyFill="1" applyBorder="1" applyAlignment="1" applyProtection="1">
      <alignment vertical="center"/>
      <protection locked="0"/>
    </xf>
    <xf numFmtId="167" fontId="10" fillId="2" borderId="53" xfId="1" applyNumberFormat="1" applyFont="1" applyFill="1" applyBorder="1" applyAlignment="1" applyProtection="1">
      <alignment vertical="center"/>
      <protection locked="0"/>
    </xf>
    <xf numFmtId="167" fontId="10" fillId="2" borderId="43" xfId="1" applyNumberFormat="1" applyFont="1" applyFill="1" applyBorder="1" applyAlignment="1" applyProtection="1">
      <alignment vertical="center"/>
      <protection locked="0"/>
    </xf>
    <xf numFmtId="167" fontId="10" fillId="2" borderId="34" xfId="1" applyNumberFormat="1" applyFont="1" applyFill="1" applyBorder="1" applyAlignment="1" applyProtection="1">
      <alignment vertical="center"/>
      <protection locked="0"/>
    </xf>
    <xf numFmtId="167" fontId="10" fillId="2" borderId="20" xfId="1" applyNumberFormat="1" applyFont="1" applyFill="1" applyBorder="1" applyAlignment="1" applyProtection="1">
      <alignment vertical="center"/>
      <protection locked="0"/>
    </xf>
    <xf numFmtId="167" fontId="10" fillId="2" borderId="46" xfId="1" applyNumberFormat="1" applyFont="1" applyFill="1" applyBorder="1" applyAlignment="1" applyProtection="1">
      <alignment vertical="center"/>
      <protection locked="0"/>
    </xf>
    <xf numFmtId="167" fontId="10" fillId="2" borderId="44" xfId="1" applyNumberFormat="1" applyFont="1" applyFill="1" applyBorder="1" applyAlignment="1" applyProtection="1">
      <alignment vertical="center"/>
      <protection locked="0"/>
    </xf>
    <xf numFmtId="38" fontId="10" fillId="0" borderId="0" xfId="1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6" fontId="13" fillId="0" borderId="18" xfId="0" applyNumberFormat="1" applyFont="1" applyBorder="1" applyAlignment="1">
      <alignment horizontal="left" vertical="center"/>
    </xf>
    <xf numFmtId="164" fontId="10" fillId="0" borderId="0" xfId="0" applyNumberFormat="1" applyFont="1" applyBorder="1" applyAlignment="1">
      <alignment horizontal="center" vertical="center"/>
    </xf>
    <xf numFmtId="166" fontId="13" fillId="0" borderId="16" xfId="0" applyNumberFormat="1" applyFont="1" applyBorder="1" applyAlignment="1">
      <alignment horizontal="left" vertical="center"/>
    </xf>
    <xf numFmtId="166" fontId="13" fillId="0" borderId="0" xfId="0" applyNumberFormat="1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center" vertical="center" shrinkToFit="1"/>
    </xf>
    <xf numFmtId="0" fontId="13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Fill="1" applyAlignment="1">
      <alignment vertical="center"/>
    </xf>
    <xf numFmtId="0" fontId="11" fillId="0" borderId="6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2" borderId="5" xfId="0" applyFont="1" applyFill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 shrinkToFit="1"/>
    </xf>
    <xf numFmtId="0" fontId="11" fillId="0" borderId="62" xfId="0" applyFont="1" applyBorder="1" applyAlignment="1">
      <alignment vertical="center"/>
    </xf>
    <xf numFmtId="0" fontId="11" fillId="0" borderId="40" xfId="0" applyFont="1" applyBorder="1" applyAlignment="1">
      <alignment vertical="center"/>
    </xf>
    <xf numFmtId="0" fontId="10" fillId="0" borderId="1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4" fontId="10" fillId="0" borderId="18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0" fillId="0" borderId="24" xfId="0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5" fontId="10" fillId="0" borderId="21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165" fontId="10" fillId="0" borderId="34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7" fillId="0" borderId="13" xfId="0" applyFont="1" applyBorder="1" applyAlignment="1">
      <alignment vertical="center"/>
    </xf>
    <xf numFmtId="0" fontId="17" fillId="0" borderId="30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33" xfId="0" applyFont="1" applyBorder="1" applyAlignment="1">
      <alignment vertical="center"/>
    </xf>
    <xf numFmtId="43" fontId="15" fillId="2" borderId="49" xfId="2" applyFont="1" applyFill="1" applyBorder="1" applyAlignment="1" applyProtection="1">
      <alignment vertical="center"/>
      <protection locked="0"/>
    </xf>
    <xf numFmtId="43" fontId="15" fillId="2" borderId="50" xfId="2" applyFont="1" applyFill="1" applyBorder="1" applyAlignment="1" applyProtection="1">
      <alignment vertical="center"/>
      <protection locked="0"/>
    </xf>
    <xf numFmtId="43" fontId="15" fillId="2" borderId="51" xfId="2" applyFont="1" applyFill="1" applyBorder="1" applyAlignment="1" applyProtection="1">
      <alignment vertical="center"/>
      <protection locked="0"/>
    </xf>
    <xf numFmtId="43" fontId="15" fillId="2" borderId="47" xfId="2" applyFont="1" applyFill="1" applyBorder="1" applyAlignment="1" applyProtection="1">
      <alignment vertical="center"/>
      <protection locked="0"/>
    </xf>
    <xf numFmtId="43" fontId="15" fillId="2" borderId="48" xfId="2" applyFont="1" applyFill="1" applyBorder="1" applyAlignment="1" applyProtection="1">
      <alignment vertical="center"/>
      <protection locked="0"/>
    </xf>
    <xf numFmtId="43" fontId="15" fillId="4" borderId="52" xfId="2" applyFont="1" applyFill="1" applyBorder="1" applyAlignment="1">
      <alignment vertical="center"/>
    </xf>
    <xf numFmtId="43" fontId="15" fillId="4" borderId="41" xfId="2" applyFont="1" applyFill="1" applyBorder="1" applyAlignment="1">
      <alignment vertical="center"/>
    </xf>
    <xf numFmtId="43" fontId="15" fillId="4" borderId="53" xfId="2" applyFont="1" applyFill="1" applyBorder="1" applyAlignment="1">
      <alignment vertical="center"/>
    </xf>
    <xf numFmtId="43" fontId="15" fillId="4" borderId="31" xfId="2" applyFont="1" applyFill="1" applyBorder="1" applyAlignment="1" applyProtection="1">
      <alignment vertical="center"/>
      <protection locked="0"/>
    </xf>
    <xf numFmtId="43" fontId="15" fillId="4" borderId="43" xfId="2" applyFont="1" applyFill="1" applyBorder="1" applyAlignment="1" applyProtection="1">
      <alignment vertical="center"/>
      <protection locked="0"/>
    </xf>
    <xf numFmtId="43" fontId="15" fillId="4" borderId="19" xfId="2" applyFont="1" applyFill="1" applyBorder="1" applyAlignment="1">
      <alignment vertical="center"/>
    </xf>
    <xf numFmtId="43" fontId="15" fillId="4" borderId="20" xfId="2" applyFont="1" applyFill="1" applyBorder="1" applyAlignment="1">
      <alignment vertical="center"/>
    </xf>
    <xf numFmtId="43" fontId="15" fillId="4" borderId="46" xfId="2" applyFont="1" applyFill="1" applyBorder="1" applyAlignment="1">
      <alignment vertical="center"/>
    </xf>
    <xf numFmtId="43" fontId="15" fillId="4" borderId="34" xfId="2" applyFont="1" applyFill="1" applyBorder="1" applyAlignment="1" applyProtection="1">
      <alignment vertical="center"/>
      <protection locked="0"/>
    </xf>
    <xf numFmtId="43" fontId="15" fillId="4" borderId="44" xfId="2" applyFont="1" applyFill="1" applyBorder="1" applyAlignment="1" applyProtection="1">
      <alignment vertical="center"/>
      <protection locked="0"/>
    </xf>
    <xf numFmtId="0" fontId="10" fillId="0" borderId="14" xfId="0" applyFont="1" applyBorder="1" applyAlignment="1">
      <alignment horizontal="center" vertical="center" wrapText="1"/>
    </xf>
    <xf numFmtId="0" fontId="15" fillId="2" borderId="47" xfId="2" applyNumberFormat="1" applyFont="1" applyFill="1" applyBorder="1" applyAlignment="1" applyProtection="1">
      <alignment horizontal="center" vertical="center"/>
      <protection locked="0"/>
    </xf>
    <xf numFmtId="43" fontId="15" fillId="2" borderId="48" xfId="2" applyFont="1" applyFill="1" applyBorder="1" applyAlignment="1" applyProtection="1">
      <alignment horizontal="center" vertical="center"/>
      <protection locked="0"/>
    </xf>
    <xf numFmtId="0" fontId="15" fillId="2" borderId="31" xfId="2" applyNumberFormat="1" applyFont="1" applyFill="1" applyBorder="1" applyAlignment="1" applyProtection="1">
      <alignment horizontal="center" vertical="center"/>
      <protection locked="0"/>
    </xf>
    <xf numFmtId="43" fontId="15" fillId="2" borderId="43" xfId="2" applyFont="1" applyFill="1" applyBorder="1" applyAlignment="1" applyProtection="1">
      <alignment horizontal="center" vertical="center"/>
      <protection locked="0"/>
    </xf>
    <xf numFmtId="0" fontId="15" fillId="2" borderId="34" xfId="2" applyNumberFormat="1" applyFont="1" applyFill="1" applyBorder="1" applyAlignment="1" applyProtection="1">
      <alignment horizontal="center" vertical="center"/>
      <protection locked="0"/>
    </xf>
    <xf numFmtId="43" fontId="15" fillId="2" borderId="44" xfId="2" applyFont="1" applyFill="1" applyBorder="1" applyAlignment="1" applyProtection="1">
      <alignment horizontal="center" vertical="center"/>
      <protection locked="0"/>
    </xf>
    <xf numFmtId="0" fontId="18" fillId="0" borderId="26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7" fillId="0" borderId="64" xfId="0" applyFont="1" applyBorder="1" applyAlignment="1">
      <alignment vertical="center"/>
    </xf>
    <xf numFmtId="0" fontId="17" fillId="0" borderId="63" xfId="0" applyFont="1" applyBorder="1" applyAlignment="1">
      <alignment vertical="center"/>
    </xf>
    <xf numFmtId="0" fontId="17" fillId="0" borderId="0" xfId="0" applyFont="1" applyBorder="1" applyAlignment="1">
      <alignment horizontal="center" vertical="center" wrapText="1"/>
    </xf>
    <xf numFmtId="0" fontId="10" fillId="5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15" fillId="5" borderId="25" xfId="0" applyFont="1" applyFill="1" applyBorder="1" applyAlignment="1">
      <alignment horizontal="center" vertical="center"/>
    </xf>
    <xf numFmtId="0" fontId="15" fillId="5" borderId="42" xfId="0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center" vertical="center" wrapText="1"/>
    </xf>
    <xf numFmtId="2" fontId="11" fillId="5" borderId="21" xfId="0" applyNumberFormat="1" applyFont="1" applyFill="1" applyBorder="1" applyAlignment="1">
      <alignment vertical="center"/>
    </xf>
    <xf numFmtId="2" fontId="11" fillId="5" borderId="54" xfId="0" applyNumberFormat="1" applyFont="1" applyFill="1" applyBorder="1" applyAlignment="1">
      <alignment vertical="center"/>
    </xf>
    <xf numFmtId="0" fontId="11" fillId="5" borderId="0" xfId="0" applyFont="1" applyFill="1" applyBorder="1" applyAlignment="1">
      <alignment vertical="center"/>
    </xf>
    <xf numFmtId="0" fontId="17" fillId="5" borderId="29" xfId="0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vertical="center"/>
    </xf>
    <xf numFmtId="0" fontId="17" fillId="5" borderId="30" xfId="0" applyFont="1" applyFill="1" applyBorder="1" applyAlignment="1">
      <alignment vertical="center"/>
    </xf>
    <xf numFmtId="2" fontId="11" fillId="5" borderId="31" xfId="0" applyNumberFormat="1" applyFont="1" applyFill="1" applyBorder="1" applyAlignment="1">
      <alignment vertical="center"/>
    </xf>
    <xf numFmtId="2" fontId="11" fillId="5" borderId="43" xfId="0" applyNumberFormat="1" applyFont="1" applyFill="1" applyBorder="1" applyAlignment="1">
      <alignment vertical="center"/>
    </xf>
    <xf numFmtId="0" fontId="17" fillId="5" borderId="32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vertical="center"/>
    </xf>
    <xf numFmtId="0" fontId="17" fillId="5" borderId="33" xfId="0" applyFont="1" applyFill="1" applyBorder="1" applyAlignment="1">
      <alignment vertical="center"/>
    </xf>
    <xf numFmtId="2" fontId="11" fillId="5" borderId="34" xfId="0" applyNumberFormat="1" applyFont="1" applyFill="1" applyBorder="1" applyAlignment="1">
      <alignment vertical="center"/>
    </xf>
    <xf numFmtId="2" fontId="11" fillId="5" borderId="44" xfId="0" applyNumberFormat="1" applyFont="1" applyFill="1" applyBorder="1" applyAlignment="1">
      <alignment vertical="center"/>
    </xf>
    <xf numFmtId="0" fontId="8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vertical="center"/>
    </xf>
    <xf numFmtId="0" fontId="15" fillId="5" borderId="2" xfId="0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vertical="center"/>
    </xf>
    <xf numFmtId="0" fontId="11" fillId="5" borderId="44" xfId="0" applyFont="1" applyFill="1" applyBorder="1" applyAlignment="1">
      <alignment vertical="center"/>
    </xf>
    <xf numFmtId="0" fontId="11" fillId="0" borderId="5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shrinkToFit="1"/>
    </xf>
    <xf numFmtId="0" fontId="10" fillId="0" borderId="0" xfId="0" applyFont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165" fontId="10" fillId="0" borderId="60" xfId="0" applyNumberFormat="1" applyFont="1" applyBorder="1" applyAlignment="1">
      <alignment horizontal="center" vertical="center"/>
    </xf>
    <xf numFmtId="165" fontId="10" fillId="0" borderId="45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left" vertical="center" wrapText="1"/>
    </xf>
    <xf numFmtId="0" fontId="17" fillId="5" borderId="28" xfId="0" applyFont="1" applyFill="1" applyBorder="1" applyAlignment="1">
      <alignment horizontal="left" vertical="center" wrapText="1"/>
    </xf>
    <xf numFmtId="0" fontId="17" fillId="5" borderId="40" xfId="0" applyFont="1" applyFill="1" applyBorder="1" applyAlignment="1">
      <alignment horizontal="left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17" fillId="5" borderId="33" xfId="0" applyFont="1" applyFill="1" applyBorder="1" applyAlignment="1">
      <alignment horizontal="left" vertical="center" wrapText="1"/>
    </xf>
    <xf numFmtId="0" fontId="17" fillId="5" borderId="63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7" fillId="0" borderId="27" xfId="0" applyFont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 wrapText="1"/>
    </xf>
    <xf numFmtId="0" fontId="17" fillId="0" borderId="40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55" xfId="0" applyFont="1" applyBorder="1" applyAlignment="1">
      <alignment horizontal="left" vertical="center" wrapText="1"/>
    </xf>
    <xf numFmtId="0" fontId="17" fillId="0" borderId="35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59" xfId="0" applyFont="1" applyBorder="1" applyAlignment="1">
      <alignment horizontal="left" vertical="center" wrapText="1"/>
    </xf>
  </cellXfs>
  <cellStyles count="3">
    <cellStyle name="Comma" xfId="2" builtinId="3"/>
    <cellStyle name="Normal" xfId="0" builtinId="0"/>
    <cellStyle name="桁区切り 2" xfId="1"/>
  </cellStyles>
  <dxfs count="0"/>
  <tableStyles count="0" defaultTableStyle="TableStyleMedium9" defaultPivotStyle="PivotStyleLight16"/>
  <x:extLst xmlns:x="http://schemas.openxmlformats.org/spreadsheetml/2006/main"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45</xdr:row>
      <xdr:rowOff>123825</xdr:rowOff>
    </xdr:from>
    <xdr:to>
      <xdr:col>9</xdr:col>
      <xdr:colOff>542925</xdr:colOff>
      <xdr:row>45</xdr:row>
      <xdr:rowOff>123825</xdr:rowOff>
    </xdr:to>
    <xdr:cxnSp macro="">
      <xdr:nvCxnSpPr>
        <xdr:cNvPr id="81019" name="直線矢印コネクタ 2"/>
        <xdr:cNvCxnSpPr>
          <a:cxnSpLocks noChangeShapeType="1"/>
        </xdr:cNvCxnSpPr>
      </xdr:nvCxnSpPr>
      <xdr:spPr bwMode="auto">
        <a:xfrm flipH="1">
          <a:off x="3067050" y="11153775"/>
          <a:ext cx="3038475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9</xdr:col>
      <xdr:colOff>533400</xdr:colOff>
      <xdr:row>36</xdr:row>
      <xdr:rowOff>0</xdr:rowOff>
    </xdr:from>
    <xdr:to>
      <xdr:col>9</xdr:col>
      <xdr:colOff>533400</xdr:colOff>
      <xdr:row>45</xdr:row>
      <xdr:rowOff>123825</xdr:rowOff>
    </xdr:to>
    <xdr:cxnSp macro="">
      <xdr:nvCxnSpPr>
        <xdr:cNvPr id="81020" name="直線コネクタ 3"/>
        <xdr:cNvCxnSpPr>
          <a:cxnSpLocks noChangeShapeType="1"/>
        </xdr:cNvCxnSpPr>
      </xdr:nvCxnSpPr>
      <xdr:spPr bwMode="auto">
        <a:xfrm>
          <a:off x="6096000" y="9296400"/>
          <a:ext cx="0" cy="18573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2:X58"/>
  <sheetViews>
    <sheetView showGridLines="0" tabSelected="1" workbookViewId="0">
      <selection activeCell="K13" sqref="K13"/>
    </sheetView>
  </sheetViews>
  <sheetFormatPr defaultRowHeight="14.25"/>
  <cols>
    <col min="1" max="1" width="9" style="2" customWidth="1"/>
    <col min="2" max="13" width="8" style="2" customWidth="1"/>
    <col min="14" max="14" width="76.25" style="2" customWidth="1"/>
    <col min="15" max="24" width="8" style="2" customWidth="1"/>
    <col min="25" max="25" width="9" style="2" customWidth="1"/>
    <col min="26" max="16384" width="9" style="2"/>
  </cols>
  <sheetData>
    <row r="2" spans="1:24" ht="30" customHeight="1">
      <c r="A2" s="160" t="s">
        <v>25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</row>
    <row r="4" spans="1:24" ht="18.75" customHeight="1">
      <c r="A4" s="23" t="s">
        <v>26</v>
      </c>
      <c r="C4" s="24" t="s">
        <v>103</v>
      </c>
      <c r="D4" s="25"/>
      <c r="E4" s="25"/>
      <c r="F4" s="25"/>
      <c r="G4" s="24"/>
      <c r="H4" s="24"/>
    </row>
    <row r="7" spans="1:24">
      <c r="A7" s="161" t="s">
        <v>27</v>
      </c>
      <c r="B7" s="161"/>
      <c r="C7" s="67" t="s">
        <v>28</v>
      </c>
      <c r="D7" s="26"/>
    </row>
    <row r="8" spans="1:24">
      <c r="A8" s="162"/>
      <c r="B8" s="162"/>
      <c r="T8" s="2" t="s">
        <v>11</v>
      </c>
    </row>
    <row r="9" spans="1:24" ht="15" customHeight="1">
      <c r="A9" s="163" t="s">
        <v>29</v>
      </c>
      <c r="B9" s="98" t="s">
        <v>34</v>
      </c>
      <c r="C9" s="99" t="s">
        <v>35</v>
      </c>
      <c r="D9" s="165" t="s">
        <v>36</v>
      </c>
      <c r="E9" s="166"/>
      <c r="F9" s="166"/>
      <c r="G9" s="166"/>
      <c r="H9" s="166"/>
      <c r="I9" s="165" t="s">
        <v>33</v>
      </c>
      <c r="J9" s="166"/>
      <c r="K9" s="166"/>
      <c r="L9" s="166"/>
      <c r="M9" s="167"/>
      <c r="O9" s="157" t="s">
        <v>12</v>
      </c>
      <c r="P9" s="158"/>
      <c r="Q9" s="158"/>
      <c r="R9" s="158"/>
      <c r="S9" s="158"/>
      <c r="T9" s="157" t="s">
        <v>13</v>
      </c>
      <c r="U9" s="158"/>
      <c r="V9" s="158"/>
      <c r="W9" s="158"/>
      <c r="X9" s="159"/>
    </row>
    <row r="10" spans="1:24" ht="33.75" customHeight="1">
      <c r="A10" s="164"/>
      <c r="B10" s="68"/>
      <c r="C10" s="69"/>
      <c r="D10" s="70" t="s">
        <v>5</v>
      </c>
      <c r="E10" s="32" t="s">
        <v>37</v>
      </c>
      <c r="F10" s="32" t="s">
        <v>85</v>
      </c>
      <c r="G10" s="32" t="s">
        <v>86</v>
      </c>
      <c r="H10" s="96" t="s">
        <v>76</v>
      </c>
      <c r="I10" s="71" t="s">
        <v>81</v>
      </c>
      <c r="J10" s="32" t="s">
        <v>7</v>
      </c>
      <c r="K10" s="30" t="s">
        <v>82</v>
      </c>
      <c r="L10" s="32" t="s">
        <v>83</v>
      </c>
      <c r="M10" s="72" t="s">
        <v>84</v>
      </c>
      <c r="O10" s="29" t="s">
        <v>14</v>
      </c>
      <c r="P10" s="27" t="s">
        <v>15</v>
      </c>
      <c r="Q10" s="32" t="s">
        <v>20</v>
      </c>
      <c r="R10" s="32" t="s">
        <v>21</v>
      </c>
      <c r="S10" s="28" t="s">
        <v>16</v>
      </c>
      <c r="T10" s="29" t="s">
        <v>17</v>
      </c>
      <c r="U10" s="27" t="s">
        <v>18</v>
      </c>
      <c r="V10" s="32" t="s">
        <v>22</v>
      </c>
      <c r="W10" s="27" t="s">
        <v>19</v>
      </c>
      <c r="X10" s="31" t="s">
        <v>23</v>
      </c>
    </row>
    <row r="11" spans="1:24" ht="25.5" customHeight="1">
      <c r="A11" s="78" t="s">
        <v>30</v>
      </c>
      <c r="B11" s="120">
        <v>1</v>
      </c>
      <c r="C11" s="121">
        <v>1</v>
      </c>
      <c r="D11" s="104">
        <v>11</v>
      </c>
      <c r="E11" s="105">
        <v>12</v>
      </c>
      <c r="F11" s="105">
        <v>13</v>
      </c>
      <c r="G11" s="105">
        <v>14</v>
      </c>
      <c r="H11" s="106">
        <v>15</v>
      </c>
      <c r="I11" s="107">
        <v>16</v>
      </c>
      <c r="J11" s="105">
        <v>17</v>
      </c>
      <c r="K11" s="105">
        <v>18</v>
      </c>
      <c r="L11" s="105">
        <v>19</v>
      </c>
      <c r="M11" s="108">
        <v>20</v>
      </c>
      <c r="O11" s="33"/>
      <c r="P11" s="34"/>
      <c r="Q11" s="34"/>
      <c r="R11" s="34"/>
      <c r="S11" s="35"/>
      <c r="T11" s="33"/>
      <c r="U11" s="34"/>
      <c r="V11" s="34"/>
      <c r="W11" s="34"/>
      <c r="X11" s="36"/>
    </row>
    <row r="12" spans="1:24" ht="25.5" customHeight="1">
      <c r="A12" s="79" t="s">
        <v>31</v>
      </c>
      <c r="B12" s="122">
        <v>2</v>
      </c>
      <c r="C12" s="123">
        <v>2</v>
      </c>
      <c r="D12" s="109">
        <v>21</v>
      </c>
      <c r="E12" s="110">
        <v>22</v>
      </c>
      <c r="F12" s="110">
        <v>23</v>
      </c>
      <c r="G12" s="110">
        <v>25</v>
      </c>
      <c r="H12" s="111">
        <v>26</v>
      </c>
      <c r="I12" s="112">
        <v>27</v>
      </c>
      <c r="J12" s="110">
        <v>28</v>
      </c>
      <c r="K12" s="110">
        <v>29</v>
      </c>
      <c r="L12" s="110">
        <v>30</v>
      </c>
      <c r="M12" s="113">
        <v>30</v>
      </c>
      <c r="O12" s="37"/>
      <c r="P12" s="38"/>
      <c r="Q12" s="38"/>
      <c r="R12" s="38"/>
      <c r="S12" s="39"/>
      <c r="T12" s="37"/>
      <c r="U12" s="38"/>
      <c r="V12" s="38"/>
      <c r="W12" s="38"/>
      <c r="X12" s="40"/>
    </row>
    <row r="13" spans="1:24" ht="25.5" customHeight="1">
      <c r="A13" s="119" t="s">
        <v>32</v>
      </c>
      <c r="B13" s="124">
        <v>3</v>
      </c>
      <c r="C13" s="125">
        <v>3</v>
      </c>
      <c r="D13" s="114">
        <v>31</v>
      </c>
      <c r="E13" s="115">
        <v>32</v>
      </c>
      <c r="F13" s="115">
        <v>33</v>
      </c>
      <c r="G13" s="115">
        <v>34</v>
      </c>
      <c r="H13" s="116">
        <v>35</v>
      </c>
      <c r="I13" s="117">
        <v>36</v>
      </c>
      <c r="J13" s="115">
        <v>37</v>
      </c>
      <c r="K13" s="115">
        <v>38</v>
      </c>
      <c r="L13" s="115">
        <v>39</v>
      </c>
      <c r="M13" s="118">
        <v>40</v>
      </c>
      <c r="O13" s="41"/>
      <c r="P13" s="42"/>
      <c r="Q13" s="42"/>
      <c r="R13" s="42"/>
      <c r="S13" s="43"/>
      <c r="T13" s="41"/>
      <c r="U13" s="42"/>
      <c r="V13" s="42"/>
      <c r="W13" s="42"/>
      <c r="X13" s="44"/>
    </row>
    <row r="14" spans="1:24" ht="9.75" customHeight="1">
      <c r="D14" s="45"/>
      <c r="E14" s="45"/>
      <c r="F14" s="45"/>
      <c r="G14" s="45"/>
      <c r="I14" s="45"/>
      <c r="J14" s="45"/>
      <c r="K14" s="45"/>
      <c r="L14" s="45"/>
      <c r="M14" s="45"/>
      <c r="S14" s="46"/>
    </row>
    <row r="15" spans="1:24" ht="21.75" customHeight="1">
      <c r="A15" s="23"/>
      <c r="D15" s="45"/>
      <c r="E15" s="45"/>
      <c r="F15" s="45"/>
      <c r="G15" s="45"/>
      <c r="I15" s="45"/>
      <c r="J15" s="45"/>
      <c r="K15" s="45"/>
      <c r="L15" s="175" t="s">
        <v>69</v>
      </c>
      <c r="M15" s="175"/>
      <c r="O15" s="1" t="s">
        <v>5</v>
      </c>
      <c r="P15" s="1" t="s">
        <v>1</v>
      </c>
      <c r="Q15" s="1" t="s">
        <v>2</v>
      </c>
      <c r="R15" s="155" t="s">
        <v>6</v>
      </c>
      <c r="S15" s="155" t="s">
        <v>3</v>
      </c>
      <c r="T15" s="1" t="s">
        <v>4</v>
      </c>
      <c r="U15" s="1" t="s">
        <v>7</v>
      </c>
      <c r="V15" s="155" t="s">
        <v>8</v>
      </c>
      <c r="W15" s="155" t="s">
        <v>9</v>
      </c>
      <c r="X15" s="1" t="s">
        <v>10</v>
      </c>
    </row>
    <row r="16" spans="1:24" ht="21.75" customHeight="1">
      <c r="A16" s="23" t="s">
        <v>68</v>
      </c>
      <c r="D16" s="77" t="s">
        <v>71</v>
      </c>
      <c r="E16" s="48"/>
      <c r="F16" s="168" t="str">
        <f>IF(H20+H24+N21=3,"Possible","With NG Judgment:✕ Zero point")</f>
        <v>Possible</v>
      </c>
      <c r="G16" s="169"/>
      <c r="H16" s="169"/>
      <c r="I16" s="169"/>
      <c r="J16" s="169"/>
      <c r="K16" s="170"/>
      <c r="L16" s="175"/>
      <c r="M16" s="175"/>
      <c r="R16" s="156"/>
      <c r="S16" s="156"/>
      <c r="V16" s="156"/>
      <c r="W16" s="156"/>
    </row>
    <row r="17" spans="1:24" ht="12" customHeight="1">
      <c r="S17" s="46" t="s">
        <v>24</v>
      </c>
    </row>
    <row r="18" spans="1:24" ht="18" customHeight="1">
      <c r="A18" s="66"/>
      <c r="B18" s="171" t="s">
        <v>88</v>
      </c>
      <c r="C18" s="172"/>
      <c r="D18" s="172"/>
      <c r="E18" s="172"/>
      <c r="F18" s="173"/>
      <c r="G18" s="81" t="s">
        <v>72</v>
      </c>
      <c r="H18" s="50"/>
      <c r="I18" s="171" t="s">
        <v>92</v>
      </c>
      <c r="J18" s="172"/>
      <c r="K18" s="172"/>
      <c r="L18" s="174"/>
      <c r="M18" s="87" t="s">
        <v>72</v>
      </c>
    </row>
    <row r="19" spans="1:24" ht="18" customHeight="1">
      <c r="A19" s="82"/>
      <c r="B19" s="200" t="s">
        <v>74</v>
      </c>
      <c r="C19" s="201"/>
      <c r="D19" s="52" t="s">
        <v>73</v>
      </c>
      <c r="E19" s="188" t="s">
        <v>87</v>
      </c>
      <c r="F19" s="189"/>
      <c r="G19" s="83"/>
      <c r="I19" s="53"/>
      <c r="J19" s="53" t="s">
        <v>79</v>
      </c>
      <c r="K19" s="54"/>
      <c r="L19" s="88" t="s">
        <v>78</v>
      </c>
      <c r="M19" s="89"/>
    </row>
    <row r="20" spans="1:24" ht="22.5" customHeight="1">
      <c r="A20" s="80" t="s">
        <v>30</v>
      </c>
      <c r="B20" s="182">
        <f>G11</f>
        <v>14</v>
      </c>
      <c r="C20" s="183"/>
      <c r="D20" s="84"/>
      <c r="E20" s="184">
        <f>E11</f>
        <v>12</v>
      </c>
      <c r="F20" s="185"/>
      <c r="G20" s="85" t="str">
        <f>IF(B20&lt;E20,"NG","OK")</f>
        <v>OK</v>
      </c>
      <c r="H20" s="55">
        <f>IF(B20&lt;E20,2,1)</f>
        <v>1</v>
      </c>
      <c r="I20" s="93" t="s">
        <v>30</v>
      </c>
      <c r="J20" s="90">
        <f>M11</f>
        <v>20</v>
      </c>
      <c r="K20" s="91" t="s">
        <v>77</v>
      </c>
      <c r="L20" s="91" t="str">
        <f>IF(J20&lt;0,"Deficit","Surplus")</f>
        <v>Surplus</v>
      </c>
      <c r="M20" s="92"/>
    </row>
    <row r="21" spans="1:24" ht="22.5" customHeight="1">
      <c r="A21" s="46"/>
      <c r="B21" s="46"/>
      <c r="C21" s="46"/>
      <c r="D21" s="46"/>
      <c r="E21" s="46"/>
      <c r="F21" s="46"/>
      <c r="G21" s="46"/>
      <c r="H21" s="56"/>
      <c r="I21" s="94" t="s">
        <v>31</v>
      </c>
      <c r="J21" s="90">
        <f>M12</f>
        <v>30</v>
      </c>
      <c r="K21" s="91" t="s">
        <v>77</v>
      </c>
      <c r="L21" s="91" t="str">
        <f>IF(J21&lt;0,"Deficit","Surplus")</f>
        <v>Surplus</v>
      </c>
      <c r="M21" s="92" t="str">
        <f>IF(AND(J20&lt;0,J21&lt;0,J22&lt;0),"NG","OK")</f>
        <v>OK</v>
      </c>
      <c r="N21" s="57">
        <f>IF(L20=L21=L22="赤字",2,1)</f>
        <v>1</v>
      </c>
      <c r="O21" s="58"/>
      <c r="P21" s="58"/>
      <c r="Q21" s="58"/>
    </row>
    <row r="22" spans="1:24" ht="22.5" customHeight="1">
      <c r="A22" s="49"/>
      <c r="B22" s="171" t="s">
        <v>75</v>
      </c>
      <c r="C22" s="172"/>
      <c r="D22" s="172"/>
      <c r="E22" s="172"/>
      <c r="F22" s="173"/>
      <c r="G22" s="81" t="s">
        <v>72</v>
      </c>
      <c r="I22" s="95" t="s">
        <v>32</v>
      </c>
      <c r="J22" s="97">
        <f>M13</f>
        <v>40</v>
      </c>
      <c r="K22" s="88" t="s">
        <v>77</v>
      </c>
      <c r="L22" s="88" t="str">
        <f>IF(J22&lt;0,"Deficit","Surplus")</f>
        <v>Surplus</v>
      </c>
      <c r="M22" s="89"/>
    </row>
    <row r="23" spans="1:24" ht="20.25" customHeight="1">
      <c r="A23" s="51"/>
      <c r="B23" s="186" t="s">
        <v>80</v>
      </c>
      <c r="C23" s="187"/>
      <c r="D23" s="52" t="s">
        <v>73</v>
      </c>
      <c r="E23" s="188">
        <v>0</v>
      </c>
      <c r="F23" s="189"/>
      <c r="G23" s="83"/>
      <c r="J23" s="56"/>
      <c r="K23" s="59"/>
      <c r="L23" s="56"/>
      <c r="M23" s="60"/>
      <c r="N23" s="60"/>
      <c r="O23" s="60"/>
      <c r="P23" s="60"/>
      <c r="Q23" s="60"/>
      <c r="R23" s="5"/>
      <c r="S23" s="5"/>
    </row>
    <row r="24" spans="1:24" ht="21.75" customHeight="1">
      <c r="A24" s="80" t="s">
        <v>30</v>
      </c>
      <c r="B24" s="182">
        <f>H11</f>
        <v>15</v>
      </c>
      <c r="C24" s="183"/>
      <c r="D24" s="86"/>
      <c r="E24" s="184">
        <v>0</v>
      </c>
      <c r="F24" s="185"/>
      <c r="G24" s="85" t="str">
        <f>IF(B24&lt;E24,"NG","OK")</f>
        <v>OK</v>
      </c>
      <c r="H24" s="57">
        <f>IF(B24&lt;E24,2,1)</f>
        <v>1</v>
      </c>
      <c r="J24" s="46"/>
      <c r="K24" s="46"/>
      <c r="L24" s="61"/>
      <c r="M24" s="46"/>
      <c r="N24" s="46"/>
      <c r="O24" s="46"/>
      <c r="P24" s="46"/>
      <c r="Q24" s="46"/>
      <c r="R24" s="46"/>
      <c r="S24" s="46"/>
    </row>
    <row r="25" spans="1:24">
      <c r="L25" s="6"/>
      <c r="M25" s="47"/>
      <c r="N25" s="6"/>
      <c r="O25" s="6"/>
      <c r="P25" s="6"/>
      <c r="Q25" s="6"/>
      <c r="R25" s="6"/>
      <c r="S25" s="7"/>
    </row>
    <row r="26" spans="1:24" ht="19.5" customHeight="1">
      <c r="A26" s="132" t="s">
        <v>70</v>
      </c>
      <c r="B26" s="133"/>
      <c r="C26" s="133"/>
      <c r="D26" s="133"/>
      <c r="E26" s="133"/>
      <c r="F26" s="133"/>
      <c r="G26" s="133"/>
      <c r="H26" s="133"/>
      <c r="I26" s="133"/>
      <c r="J26" s="133"/>
      <c r="L26" s="6"/>
      <c r="M26" s="47"/>
      <c r="N26" s="6"/>
      <c r="O26" s="6"/>
      <c r="P26" s="6"/>
      <c r="Q26" s="6"/>
      <c r="R26" s="6"/>
      <c r="S26" s="7"/>
    </row>
    <row r="27" spans="1:24" ht="5.25" customHeight="1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L27" s="6"/>
      <c r="M27" s="47"/>
      <c r="N27" s="6"/>
      <c r="O27" s="6"/>
      <c r="P27" s="6"/>
      <c r="Q27" s="6"/>
      <c r="R27" s="6"/>
      <c r="S27" s="7"/>
      <c r="T27" s="62"/>
    </row>
    <row r="28" spans="1:24" ht="17.25" customHeight="1">
      <c r="A28" s="133"/>
      <c r="B28" s="133"/>
      <c r="C28" s="133"/>
      <c r="D28" s="133"/>
      <c r="E28" s="133"/>
      <c r="F28" s="133"/>
      <c r="G28" s="133"/>
      <c r="H28" s="134" t="s">
        <v>30</v>
      </c>
      <c r="I28" s="135" t="s">
        <v>63</v>
      </c>
      <c r="J28" s="133"/>
      <c r="L28" s="6"/>
      <c r="M28" s="47"/>
      <c r="N28" s="6"/>
      <c r="O28" s="6" t="s">
        <v>102</v>
      </c>
      <c r="P28" s="6"/>
      <c r="Q28" s="6"/>
      <c r="R28" s="6"/>
      <c r="S28" s="7"/>
      <c r="T28" s="4"/>
      <c r="V28" s="5"/>
      <c r="X28" s="5"/>
    </row>
    <row r="29" spans="1:24" ht="30" customHeight="1">
      <c r="A29" s="136" t="s">
        <v>57</v>
      </c>
      <c r="B29" s="192" t="s">
        <v>91</v>
      </c>
      <c r="C29" s="193"/>
      <c r="D29" s="193"/>
      <c r="E29" s="193"/>
      <c r="F29" s="193"/>
      <c r="G29" s="194"/>
      <c r="H29" s="137">
        <f>ROUND(I11/(J11+K11+L11),2)</f>
        <v>0.3</v>
      </c>
      <c r="I29" s="138">
        <f>ROUND(I12/(J12+K12+L12),2)</f>
        <v>0.31</v>
      </c>
      <c r="J29" s="139"/>
      <c r="L29" s="6"/>
      <c r="M29" s="47"/>
      <c r="N29" s="6"/>
      <c r="O29" s="126" t="s">
        <v>93</v>
      </c>
      <c r="P29" s="202" t="s">
        <v>91</v>
      </c>
      <c r="Q29" s="203"/>
      <c r="R29" s="203"/>
      <c r="S29" s="203"/>
      <c r="T29" s="203"/>
      <c r="U29" s="204"/>
      <c r="W29" s="131"/>
    </row>
    <row r="30" spans="1:24" ht="30" customHeight="1">
      <c r="A30" s="140" t="s">
        <v>56</v>
      </c>
      <c r="B30" s="141" t="s">
        <v>61</v>
      </c>
      <c r="C30" s="142"/>
      <c r="D30" s="142"/>
      <c r="E30" s="142"/>
      <c r="F30" s="142"/>
      <c r="G30" s="142"/>
      <c r="H30" s="143">
        <f>ROUND(D11/E11,2)</f>
        <v>0.92</v>
      </c>
      <c r="I30" s="144">
        <f>ROUND(D12/E12,2)</f>
        <v>0.95</v>
      </c>
      <c r="J30" s="139"/>
      <c r="L30" s="6"/>
      <c r="M30" s="47"/>
      <c r="N30" s="6"/>
      <c r="O30" s="127" t="s">
        <v>94</v>
      </c>
      <c r="P30" s="100" t="s">
        <v>61</v>
      </c>
      <c r="Q30" s="101"/>
      <c r="R30" s="101"/>
      <c r="S30" s="101"/>
      <c r="T30" s="101"/>
      <c r="U30" s="129"/>
      <c r="W30" s="131"/>
    </row>
    <row r="31" spans="1:24" ht="30" customHeight="1">
      <c r="A31" s="140" t="s">
        <v>58</v>
      </c>
      <c r="B31" s="141" t="s">
        <v>62</v>
      </c>
      <c r="C31" s="142"/>
      <c r="D31" s="142"/>
      <c r="E31" s="142"/>
      <c r="F31" s="142"/>
      <c r="G31" s="142"/>
      <c r="H31" s="143">
        <f>ROUND(I11/G11,2)</f>
        <v>1.1399999999999999</v>
      </c>
      <c r="I31" s="144">
        <f>ROUND(I12/G12,2)</f>
        <v>1.08</v>
      </c>
      <c r="J31" s="139"/>
      <c r="L31" s="6"/>
      <c r="M31" s="47"/>
      <c r="N31" s="6"/>
      <c r="O31" s="127" t="s">
        <v>95</v>
      </c>
      <c r="P31" s="100" t="s">
        <v>62</v>
      </c>
      <c r="Q31" s="101"/>
      <c r="R31" s="101"/>
      <c r="S31" s="101"/>
      <c r="T31" s="101"/>
      <c r="U31" s="129"/>
      <c r="W31" s="131"/>
    </row>
    <row r="32" spans="1:24" ht="30" customHeight="1">
      <c r="A32" s="140" t="s">
        <v>59</v>
      </c>
      <c r="B32" s="141" t="s">
        <v>89</v>
      </c>
      <c r="C32" s="142"/>
      <c r="D32" s="142"/>
      <c r="E32" s="142"/>
      <c r="F32" s="142"/>
      <c r="G32" s="142"/>
      <c r="H32" s="143">
        <f>ROUND(F11/E11,2)</f>
        <v>1.08</v>
      </c>
      <c r="I32" s="144">
        <f>ROUND(F12/E12,2)</f>
        <v>1.05</v>
      </c>
      <c r="J32" s="139"/>
      <c r="L32" s="6"/>
      <c r="M32" s="47"/>
      <c r="N32" s="6"/>
      <c r="O32" s="127" t="s">
        <v>96</v>
      </c>
      <c r="P32" s="100" t="s">
        <v>99</v>
      </c>
      <c r="Q32" s="101"/>
      <c r="R32" s="101"/>
      <c r="S32" s="101"/>
      <c r="T32" s="101"/>
      <c r="U32" s="129"/>
      <c r="W32" s="131"/>
    </row>
    <row r="33" spans="1:23" ht="30" customHeight="1">
      <c r="A33" s="145" t="s">
        <v>60</v>
      </c>
      <c r="B33" s="146" t="s">
        <v>90</v>
      </c>
      <c r="C33" s="147"/>
      <c r="D33" s="147"/>
      <c r="E33" s="147"/>
      <c r="F33" s="147"/>
      <c r="G33" s="147"/>
      <c r="H33" s="148">
        <f>ROUND(F11/(F11-M11),2)</f>
        <v>-1.86</v>
      </c>
      <c r="I33" s="149">
        <f>ROUND(F12/(F12-M12),2)</f>
        <v>-3.29</v>
      </c>
      <c r="J33" s="133"/>
      <c r="L33" s="6"/>
      <c r="M33" s="47"/>
      <c r="N33" s="6"/>
      <c r="O33" s="128" t="s">
        <v>97</v>
      </c>
      <c r="P33" s="102" t="s">
        <v>100</v>
      </c>
      <c r="Q33" s="103"/>
      <c r="R33" s="103"/>
      <c r="S33" s="103"/>
      <c r="T33" s="103"/>
      <c r="U33" s="130"/>
      <c r="W33" s="131"/>
    </row>
    <row r="34" spans="1:23" ht="7.5" customHeight="1">
      <c r="A34" s="150"/>
      <c r="B34" s="139"/>
      <c r="C34" s="139"/>
      <c r="D34" s="139"/>
      <c r="E34" s="139"/>
      <c r="F34" s="139"/>
      <c r="G34" s="151"/>
      <c r="H34" s="139"/>
      <c r="I34" s="139"/>
      <c r="J34" s="133"/>
      <c r="L34" s="3"/>
      <c r="M34" s="62"/>
      <c r="N34" s="3"/>
      <c r="O34" s="205" t="s">
        <v>98</v>
      </c>
      <c r="P34" s="207" t="s">
        <v>101</v>
      </c>
      <c r="Q34" s="208"/>
      <c r="R34" s="208"/>
      <c r="S34" s="208"/>
      <c r="T34" s="208"/>
      <c r="U34" s="209"/>
    </row>
    <row r="35" spans="1:23" ht="18" customHeight="1">
      <c r="A35" s="133"/>
      <c r="B35" s="139"/>
      <c r="C35" s="139"/>
      <c r="D35" s="139"/>
      <c r="E35" s="139"/>
      <c r="F35" s="139"/>
      <c r="G35" s="151"/>
      <c r="H35" s="139"/>
      <c r="I35" s="139"/>
      <c r="J35" s="152" t="s">
        <v>30</v>
      </c>
      <c r="L35" s="3"/>
      <c r="M35" s="62"/>
      <c r="N35" s="3"/>
      <c r="O35" s="206"/>
      <c r="P35" s="210"/>
      <c r="Q35" s="211"/>
      <c r="R35" s="211"/>
      <c r="S35" s="211"/>
      <c r="T35" s="211"/>
      <c r="U35" s="212"/>
    </row>
    <row r="36" spans="1:23" ht="30" customHeight="1">
      <c r="A36" s="145" t="s">
        <v>44</v>
      </c>
      <c r="B36" s="195" t="s">
        <v>64</v>
      </c>
      <c r="C36" s="196"/>
      <c r="D36" s="196"/>
      <c r="E36" s="196"/>
      <c r="F36" s="196"/>
      <c r="G36" s="197"/>
      <c r="H36" s="153">
        <f>ROUND(SUM(H29:H33)/5,2)</f>
        <v>0.32</v>
      </c>
      <c r="I36" s="154">
        <f>ROUND(SUM(I29:I33)/5,2)</f>
        <v>0.02</v>
      </c>
      <c r="J36" s="145">
        <f>H36</f>
        <v>0.32</v>
      </c>
      <c r="L36" s="3"/>
      <c r="M36" s="62"/>
      <c r="N36" s="3"/>
      <c r="O36" s="3"/>
      <c r="P36" s="3"/>
      <c r="Q36" s="3"/>
      <c r="R36" s="3"/>
      <c r="S36" s="4"/>
      <c r="T36" s="4"/>
    </row>
    <row r="37" spans="1:23" ht="19.5" customHeight="1">
      <c r="H37" s="8" t="s">
        <v>65</v>
      </c>
      <c r="N37" s="3"/>
      <c r="O37" s="3"/>
      <c r="P37" s="3"/>
      <c r="Q37" s="3"/>
      <c r="R37" s="3"/>
      <c r="S37" s="3"/>
      <c r="T37" s="3"/>
      <c r="U37" s="3"/>
    </row>
    <row r="38" spans="1:23">
      <c r="H38" s="8" t="s">
        <v>66</v>
      </c>
    </row>
    <row r="40" spans="1:23">
      <c r="S40" s="62"/>
      <c r="T40" s="62"/>
      <c r="U40" s="65"/>
      <c r="V40" s="190"/>
      <c r="W40" s="190"/>
    </row>
    <row r="41" spans="1:23">
      <c r="Q41" s="63"/>
      <c r="R41" s="63"/>
      <c r="S41" s="191"/>
      <c r="T41" s="191"/>
      <c r="U41" s="7"/>
      <c r="V41" s="7"/>
      <c r="W41" s="4"/>
    </row>
    <row r="42" spans="1:23" ht="15" customHeight="1">
      <c r="Q42" s="63"/>
      <c r="R42" s="63"/>
      <c r="S42" s="10"/>
      <c r="T42" s="10"/>
      <c r="U42" s="6"/>
      <c r="V42" s="7"/>
      <c r="W42" s="7"/>
    </row>
    <row r="43" spans="1:23" ht="15" customHeight="1">
      <c r="R43" s="63"/>
      <c r="S43" s="10"/>
      <c r="T43" s="10"/>
      <c r="U43" s="6"/>
      <c r="V43" s="7"/>
      <c r="W43" s="7"/>
    </row>
    <row r="44" spans="1:23" ht="15" customHeight="1">
      <c r="R44" s="63"/>
      <c r="S44" s="10"/>
      <c r="T44" s="10"/>
      <c r="U44" s="6"/>
      <c r="V44" s="7"/>
      <c r="W44" s="7"/>
    </row>
    <row r="45" spans="1:23" ht="15" customHeight="1">
      <c r="H45" s="2" t="s">
        <v>67</v>
      </c>
      <c r="R45" s="63"/>
      <c r="S45" s="10"/>
      <c r="T45" s="10"/>
      <c r="U45" s="6"/>
      <c r="V45" s="7"/>
      <c r="W45" s="7"/>
    </row>
    <row r="46" spans="1:23" ht="15" customHeight="1">
      <c r="S46" s="5"/>
      <c r="T46" s="5"/>
      <c r="U46" s="3"/>
      <c r="V46" s="4"/>
      <c r="W46" s="4"/>
    </row>
    <row r="47" spans="1:23" ht="15" customHeight="1">
      <c r="S47" s="5"/>
      <c r="T47" s="5"/>
      <c r="U47" s="3"/>
      <c r="V47" s="4"/>
      <c r="W47" s="4"/>
    </row>
    <row r="48" spans="1:23" ht="15" customHeight="1">
      <c r="S48" s="5"/>
      <c r="T48" s="5"/>
      <c r="U48" s="3"/>
      <c r="V48" s="4"/>
      <c r="W48" s="4"/>
    </row>
    <row r="49" spans="19:23" ht="15" customHeight="1">
      <c r="S49" s="5"/>
      <c r="T49" s="5"/>
      <c r="U49" s="3"/>
      <c r="V49" s="4"/>
      <c r="W49" s="4"/>
    </row>
    <row r="52" spans="19:23">
      <c r="S52" s="178" t="s">
        <v>44</v>
      </c>
      <c r="T52" s="179"/>
      <c r="U52" s="176" t="s">
        <v>38</v>
      </c>
      <c r="V52" s="171" t="s">
        <v>55</v>
      </c>
      <c r="W52" s="173"/>
    </row>
    <row r="53" spans="19:23" ht="15" customHeight="1" thickBot="1">
      <c r="S53" s="180"/>
      <c r="T53" s="181"/>
      <c r="U53" s="177"/>
      <c r="V53" s="75" t="s">
        <v>50</v>
      </c>
      <c r="W53" s="76" t="s">
        <v>39</v>
      </c>
    </row>
    <row r="54" spans="19:23" ht="25.5" customHeight="1" thickTop="1">
      <c r="S54" s="11" t="s">
        <v>49</v>
      </c>
      <c r="T54" s="73"/>
      <c r="U54" s="11">
        <v>15</v>
      </c>
      <c r="V54" s="12" t="s">
        <v>51</v>
      </c>
      <c r="W54" s="13" t="s">
        <v>40</v>
      </c>
    </row>
    <row r="55" spans="19:23" ht="25.5" customHeight="1">
      <c r="S55" s="14" t="s">
        <v>48</v>
      </c>
      <c r="T55" s="74"/>
      <c r="U55" s="14">
        <v>12</v>
      </c>
      <c r="V55" s="15" t="s">
        <v>52</v>
      </c>
      <c r="W55" s="16" t="s">
        <v>41</v>
      </c>
    </row>
    <row r="56" spans="19:23" ht="25.5" customHeight="1">
      <c r="S56" s="17" t="s">
        <v>47</v>
      </c>
      <c r="T56" s="74"/>
      <c r="U56" s="17">
        <v>0</v>
      </c>
      <c r="V56" s="18" t="s">
        <v>53</v>
      </c>
      <c r="W56" s="19" t="s">
        <v>42</v>
      </c>
    </row>
    <row r="57" spans="19:23" ht="25.5" customHeight="1">
      <c r="S57" s="9" t="s">
        <v>46</v>
      </c>
      <c r="T57" s="64"/>
      <c r="U57" s="20">
        <v>0</v>
      </c>
      <c r="V57" s="21" t="s">
        <v>54</v>
      </c>
      <c r="W57" s="21" t="s">
        <v>43</v>
      </c>
    </row>
    <row r="58" spans="19:23" ht="23.25" customHeight="1">
      <c r="S58" s="198" t="s">
        <v>45</v>
      </c>
      <c r="T58" s="199"/>
      <c r="U58" s="20">
        <v>0</v>
      </c>
      <c r="V58" s="22" t="s">
        <v>0</v>
      </c>
      <c r="W58" s="22" t="s">
        <v>0</v>
      </c>
    </row>
  </sheetData>
  <mergeCells count="35">
    <mergeCell ref="S58:T58"/>
    <mergeCell ref="B19:C19"/>
    <mergeCell ref="E19:F19"/>
    <mergeCell ref="B20:C20"/>
    <mergeCell ref="E20:F20"/>
    <mergeCell ref="B22:F22"/>
    <mergeCell ref="P29:U29"/>
    <mergeCell ref="O34:O35"/>
    <mergeCell ref="P34:U35"/>
    <mergeCell ref="V52:W52"/>
    <mergeCell ref="V40:W40"/>
    <mergeCell ref="S41:T41"/>
    <mergeCell ref="B29:G29"/>
    <mergeCell ref="B36:G36"/>
    <mergeCell ref="B18:F18"/>
    <mergeCell ref="I18:L18"/>
    <mergeCell ref="L15:M16"/>
    <mergeCell ref="U52:U53"/>
    <mergeCell ref="S52:T53"/>
    <mergeCell ref="B24:C24"/>
    <mergeCell ref="E24:F24"/>
    <mergeCell ref="B23:C23"/>
    <mergeCell ref="E23:F23"/>
    <mergeCell ref="R15:R16"/>
    <mergeCell ref="S15:S16"/>
    <mergeCell ref="V15:V16"/>
    <mergeCell ref="W15:W16"/>
    <mergeCell ref="O9:S9"/>
    <mergeCell ref="T9:X9"/>
    <mergeCell ref="A2:M2"/>
    <mergeCell ref="A7:B8"/>
    <mergeCell ref="A9:A10"/>
    <mergeCell ref="D9:H9"/>
    <mergeCell ref="I9:M9"/>
    <mergeCell ref="F16:K16"/>
  </mergeCells>
  <phoneticPr fontId="1"/>
  <pageMargins left="0.70866141732283472" right="0" top="0.74803149606299213" bottom="0" header="0.31496062992125984" footer="0.3"/>
  <pageSetup paperSize="9" scale="91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Bankruptcy factors</vt:lpstr>
      <vt:lpstr>'Bankruptcy factors'!Print_Area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Ferdie R Mangaliman</cp:lastModifiedBy>
  <cp:lastPrinted>2019-06-24T06:53:30Z</cp:lastPrinted>
  <dcterms:created xsi:type="dcterms:W3CDTF">1997-01-08T22:48:59Z</dcterms:created>
  <dcterms:modified xsi:type="dcterms:W3CDTF">2022-05-29T03:01:55Z</dcterms:modified>
</cp:coreProperties>
</file>