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sco/Documents/MCD/03 2022-2023:2/02 Visualització de dades/17 PRA2/VisualitzacioPractica2/Dades/"/>
    </mc:Choice>
  </mc:AlternateContent>
  <xr:revisionPtr revIDLastSave="0" documentId="13_ncr:1_{F9A88776-7336-F341-94DC-A4F6AE5D737C}" xr6:coauthVersionLast="47" xr6:coauthVersionMax="47" xr10:uidLastSave="{00000000-0000-0000-0000-000000000000}"/>
  <bookViews>
    <workbookView xWindow="3540" yWindow="1440" windowWidth="26040" windowHeight="14920" xr2:uid="{B5EF0E6A-8C9F-8042-A439-BA5E399C4752}"/>
  </bookViews>
  <sheets>
    <sheet name="PBAU" sheetId="1" r:id="rId1"/>
    <sheet name="Ratio" sheetId="2" r:id="rId2"/>
  </sheets>
  <definedNames>
    <definedName name="DataSet" localSheetId="1">Ratio!$A$1:$F$27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10" i="2"/>
  <c r="D12" i="2"/>
  <c r="D17" i="2"/>
  <c r="D18" i="2"/>
  <c r="D19" i="2"/>
  <c r="D22" i="2"/>
  <c r="D27" i="2"/>
  <c r="D10" i="2"/>
  <c r="G11" i="2"/>
  <c r="D11" i="2" s="1"/>
  <c r="G12" i="2"/>
  <c r="G13" i="2"/>
  <c r="D13" i="2" s="1"/>
  <c r="G14" i="2"/>
  <c r="D14" i="2" s="1"/>
  <c r="G15" i="2"/>
  <c r="D15" i="2" s="1"/>
  <c r="G16" i="2"/>
  <c r="D16" i="2" s="1"/>
  <c r="G17" i="2"/>
  <c r="G18" i="2"/>
  <c r="G19" i="2"/>
  <c r="G20" i="2"/>
  <c r="D20" i="2" s="1"/>
  <c r="G21" i="2"/>
  <c r="D21" i="2" s="1"/>
  <c r="G22" i="2"/>
  <c r="G23" i="2"/>
  <c r="D23" i="2" s="1"/>
  <c r="G24" i="2"/>
  <c r="D24" i="2" s="1"/>
  <c r="G25" i="2"/>
  <c r="D25" i="2" s="1"/>
  <c r="G26" i="2"/>
  <c r="D26" i="2" s="1"/>
  <c r="G27" i="2"/>
  <c r="G10" i="2"/>
  <c r="G3" i="2"/>
  <c r="G4" i="2"/>
  <c r="G5" i="2"/>
  <c r="G6" i="2"/>
  <c r="G7" i="2"/>
  <c r="G8" i="2"/>
  <c r="G9" i="2"/>
  <c r="G2" i="2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0" i="1"/>
  <c r="C15" i="1"/>
  <c r="C16" i="1"/>
  <c r="C17" i="1"/>
  <c r="C20" i="1"/>
  <c r="C25" i="1"/>
  <c r="C26" i="1"/>
  <c r="C27" i="1"/>
  <c r="F11" i="1"/>
  <c r="C11" i="1" s="1"/>
  <c r="F12" i="1"/>
  <c r="C12" i="1" s="1"/>
  <c r="F13" i="1"/>
  <c r="C13" i="1" s="1"/>
  <c r="F14" i="1"/>
  <c r="C14" i="1" s="1"/>
  <c r="F15" i="1"/>
  <c r="F16" i="1"/>
  <c r="F17" i="1"/>
  <c r="F18" i="1"/>
  <c r="C18" i="1" s="1"/>
  <c r="F19" i="1"/>
  <c r="C19" i="1" s="1"/>
  <c r="F20" i="1"/>
  <c r="F21" i="1"/>
  <c r="C21" i="1" s="1"/>
  <c r="F22" i="1"/>
  <c r="C22" i="1" s="1"/>
  <c r="F23" i="1"/>
  <c r="C23" i="1" s="1"/>
  <c r="F24" i="1"/>
  <c r="C24" i="1" s="1"/>
  <c r="F25" i="1"/>
  <c r="F26" i="1"/>
  <c r="F27" i="1"/>
  <c r="F10" i="1"/>
  <c r="C10" i="1" s="1"/>
  <c r="F3" i="1"/>
  <c r="F4" i="1"/>
  <c r="F5" i="1"/>
  <c r="F6" i="1"/>
  <c r="F7" i="1"/>
  <c r="F8" i="1"/>
  <c r="F9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E177FF-F91F-3741-B7B4-A82A4429649C}" name="DataSet" type="6" refreshedVersion="8" background="1" saveData="1">
    <textPr codePage="65001" sourceFile="/Users/xisco/Documents/MCD/03 2022-2023:2/02 Visualització de dades/17 PRA2/Dades/DataSet" decimal="," thousands="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<sst xmlns="http://schemas.openxmlformats.org/spreadsheetml/2006/main" count="45" uniqueCount="19">
  <si>
    <t>(en blanco)</t>
  </si>
  <si>
    <t>Año</t>
  </si>
  <si>
    <t>población</t>
  </si>
  <si>
    <t>PBAU.aptos</t>
  </si>
  <si>
    <t>Oferta</t>
  </si>
  <si>
    <t>ccaa</t>
  </si>
  <si>
    <t>curso</t>
  </si>
  <si>
    <t>poblacion</t>
  </si>
  <si>
    <t>oferta</t>
  </si>
  <si>
    <t>ratio</t>
  </si>
  <si>
    <t>Andalucía</t>
  </si>
  <si>
    <t>0.5222856082741988</t>
  </si>
  <si>
    <t>0.5482239933658896</t>
  </si>
  <si>
    <t>0.49117755459320006</t>
  </si>
  <si>
    <t>0.5057072628708037</t>
  </si>
  <si>
    <t>0.4984444640571908</t>
  </si>
  <si>
    <t>0.5720427748834659</t>
  </si>
  <si>
    <t>0.5747829236967189</t>
  </si>
  <si>
    <t>0.5472783003910792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</si>
</sst>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PBAU!$A$2:$A$9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PBAU!$F$2:$F$9</c:f>
              <c:numCache>
                <c:formatCode>General</c:formatCode>
                <c:ptCount val="8"/>
                <c:pt idx="0">
                  <c:v>0.5156811299817563</c:v>
                </c:pt>
                <c:pt idx="1">
                  <c:v>0.52910985920721687</c:v>
                </c:pt>
                <c:pt idx="2">
                  <c:v>0.49650252240916193</c:v>
                </c:pt>
                <c:pt idx="3">
                  <c:v>0.50876738572701308</c:v>
                </c:pt>
                <c:pt idx="4">
                  <c:v>0.49781938183465263</c:v>
                </c:pt>
                <c:pt idx="5">
                  <c:v>0.54747947172344069</c:v>
                </c:pt>
                <c:pt idx="6">
                  <c:v>0.55408357275646447</c:v>
                </c:pt>
                <c:pt idx="7">
                  <c:v>0.5248194570420377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8-E442-A4C0-4D334731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676255"/>
        <c:axId val="1360839039"/>
      </c:lineChart>
      <c:catAx>
        <c:axId val="136067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0839039"/>
        <c:crosses val="autoZero"/>
        <c:auto val="1"/>
        <c:lblAlgn val="ctr"/>
        <c:lblOffset val="100"/>
        <c:noMultiLvlLbl val="0"/>
      </c:catAx>
      <c:valAx>
        <c:axId val="13608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067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05796500837853E-2"/>
                  <c:y val="-0.33654652704494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PBAU!$A$2:$A$9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PBAU!$D$2:$D$9</c:f>
              <c:numCache>
                <c:formatCode>General</c:formatCode>
                <c:ptCount val="8"/>
                <c:pt idx="0">
                  <c:v>241692</c:v>
                </c:pt>
                <c:pt idx="1">
                  <c:v>246076</c:v>
                </c:pt>
                <c:pt idx="2">
                  <c:v>234798</c:v>
                </c:pt>
                <c:pt idx="3">
                  <c:v>235757</c:v>
                </c:pt>
                <c:pt idx="4">
                  <c:v>235089</c:v>
                </c:pt>
                <c:pt idx="5">
                  <c:v>234404</c:v>
                </c:pt>
                <c:pt idx="6">
                  <c:v>232213</c:v>
                </c:pt>
                <c:pt idx="7">
                  <c:v>230132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7-5C4D-83AA-2979C030F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952831"/>
        <c:axId val="1360650159"/>
      </c:lineChart>
      <c:catAx>
        <c:axId val="136095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0650159"/>
        <c:crosses val="autoZero"/>
        <c:auto val="1"/>
        <c:lblAlgn val="ctr"/>
        <c:lblOffset val="100"/>
        <c:noMultiLvlLbl val="0"/>
      </c:catAx>
      <c:valAx>
        <c:axId val="13606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09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336004832580584E-2"/>
                  <c:y val="-0.15528362526112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Ratio!$B$2:$B$9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Ratio!$G$2:$G$9</c:f>
              <c:numCache>
                <c:formatCode>General</c:formatCode>
                <c:ptCount val="8"/>
                <c:pt idx="0">
                  <c:v>0.52228560827419879</c:v>
                </c:pt>
                <c:pt idx="1">
                  <c:v>0.54822399336588956</c:v>
                </c:pt>
                <c:pt idx="2">
                  <c:v>0.49117755459320006</c:v>
                </c:pt>
                <c:pt idx="3">
                  <c:v>0.5057072628708037</c:v>
                </c:pt>
                <c:pt idx="4">
                  <c:v>0.49844446405719078</c:v>
                </c:pt>
                <c:pt idx="5">
                  <c:v>0.57204277488346589</c:v>
                </c:pt>
                <c:pt idx="6">
                  <c:v>0.57478292369671891</c:v>
                </c:pt>
                <c:pt idx="7">
                  <c:v>0.54727830039107916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D-8444-8F3A-C62CC5FE5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574639"/>
        <c:axId val="900568047"/>
      </c:lineChart>
      <c:catAx>
        <c:axId val="9005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0568047"/>
        <c:crosses val="autoZero"/>
        <c:auto val="1"/>
        <c:lblAlgn val="ctr"/>
        <c:lblOffset val="100"/>
        <c:noMultiLvlLbl val="0"/>
      </c:catAx>
      <c:valAx>
        <c:axId val="90056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057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462576552930882"/>
                  <c:y val="-1.30796150481189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Ratio!$B$2:$B$9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Ratio!$E$2:$E$9</c:f>
              <c:numCache>
                <c:formatCode>General</c:formatCode>
                <c:ptCount val="8"/>
                <c:pt idx="0">
                  <c:v>52788</c:v>
                </c:pt>
                <c:pt idx="1">
                  <c:v>52244</c:v>
                </c:pt>
                <c:pt idx="2">
                  <c:v>51384</c:v>
                </c:pt>
                <c:pt idx="3">
                  <c:v>51606</c:v>
                </c:pt>
                <c:pt idx="4">
                  <c:v>51347</c:v>
                </c:pt>
                <c:pt idx="5">
                  <c:v>50712</c:v>
                </c:pt>
                <c:pt idx="6">
                  <c:v>50624</c:v>
                </c:pt>
                <c:pt idx="7">
                  <c:v>50168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2-5948-ACCB-838772C17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965663"/>
        <c:axId val="987967311"/>
      </c:lineChart>
      <c:catAx>
        <c:axId val="98796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7967311"/>
        <c:crosses val="autoZero"/>
        <c:auto val="1"/>
        <c:lblAlgn val="ctr"/>
        <c:lblOffset val="100"/>
        <c:noMultiLvlLbl val="0"/>
      </c:catAx>
      <c:valAx>
        <c:axId val="9879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796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12700</xdr:rowOff>
    </xdr:from>
    <xdr:to>
      <xdr:col>16</xdr:col>
      <xdr:colOff>139700</xdr:colOff>
      <xdr:row>25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2C3AB7-5D39-D900-ED6E-9B78373A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26</xdr:row>
      <xdr:rowOff>25400</xdr:rowOff>
    </xdr:from>
    <xdr:to>
      <xdr:col>16</xdr:col>
      <xdr:colOff>584200</xdr:colOff>
      <xdr:row>44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C2DB39-FEED-584F-6054-28C141C16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</xdr:row>
      <xdr:rowOff>25400</xdr:rowOff>
    </xdr:from>
    <xdr:to>
      <xdr:col>17</xdr:col>
      <xdr:colOff>165100</xdr:colOff>
      <xdr:row>19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CDE28D-54BB-DC0B-CEC4-60B6CDD80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435536</xdr:colOff>
      <xdr:row>20</xdr:row>
      <xdr:rowOff>189006</xdr:rowOff>
    </xdr:from>
    <xdr:to>
      <xdr:col>17</xdr:col>
      <xdr:colOff>177800</xdr:colOff>
      <xdr:row>38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955047-AF90-E1FF-38A1-CE4CBC23A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et" connectionId="1" xr16:uid="{C1F642F7-8AAD-D544-B078-D73547963A8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1287-E654-6B44-A49E-D3173A7F5585}">
  <dimension ref="A1:F28"/>
  <sheetViews>
    <sheetView tabSelected="1" zoomScale="57" workbookViewId="0">
      <selection activeCell="D35" sqref="D35"/>
    </sheetView>
  </sheetViews>
  <sheetFormatPr baseColWidth="10" defaultRowHeight="16" x14ac:dyDescent="0.2"/>
  <cols>
    <col min="1" max="1" width="14.5" bestFit="1" customWidth="1"/>
    <col min="2" max="2" width="16.83203125" bestFit="1" customWidth="1"/>
    <col min="3" max="3" width="18.6640625" bestFit="1" customWidth="1"/>
    <col min="4" max="4" width="13.83203125" bestFit="1" customWidth="1"/>
  </cols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6" x14ac:dyDescent="0.2">
      <c r="A2" s="2">
        <v>2015</v>
      </c>
      <c r="B2">
        <v>425352</v>
      </c>
      <c r="C2">
        <v>219346</v>
      </c>
      <c r="D2">
        <v>241692</v>
      </c>
      <c r="F2">
        <f>C2/B2</f>
        <v>0.5156811299817563</v>
      </c>
    </row>
    <row r="3" spans="1:6" x14ac:dyDescent="0.2">
      <c r="A3" s="2">
        <v>2016</v>
      </c>
      <c r="B3">
        <v>430988</v>
      </c>
      <c r="C3">
        <v>228040</v>
      </c>
      <c r="D3">
        <v>246076</v>
      </c>
      <c r="F3">
        <f t="shared" ref="F3:F9" si="0">C3/B3</f>
        <v>0.52910985920721687</v>
      </c>
    </row>
    <row r="4" spans="1:6" x14ac:dyDescent="0.2">
      <c r="A4" s="2">
        <v>2017</v>
      </c>
      <c r="B4">
        <v>430739</v>
      </c>
      <c r="C4">
        <v>213863</v>
      </c>
      <c r="D4">
        <v>234798</v>
      </c>
      <c r="F4">
        <f t="shared" si="0"/>
        <v>0.49650252240916193</v>
      </c>
    </row>
    <row r="5" spans="1:6" x14ac:dyDescent="0.2">
      <c r="A5" s="2">
        <v>2018</v>
      </c>
      <c r="B5">
        <v>447853</v>
      </c>
      <c r="C5">
        <v>227853</v>
      </c>
      <c r="D5">
        <v>235757</v>
      </c>
      <c r="F5">
        <f t="shared" si="0"/>
        <v>0.50876738572701308</v>
      </c>
    </row>
    <row r="6" spans="1:6" x14ac:dyDescent="0.2">
      <c r="A6" s="2">
        <v>2019</v>
      </c>
      <c r="B6">
        <v>463630</v>
      </c>
      <c r="C6">
        <v>230804</v>
      </c>
      <c r="D6">
        <v>235089</v>
      </c>
      <c r="F6">
        <f t="shared" si="0"/>
        <v>0.49781938183465263</v>
      </c>
    </row>
    <row r="7" spans="1:6" x14ac:dyDescent="0.2">
      <c r="A7" s="2">
        <v>2020</v>
      </c>
      <c r="B7">
        <v>470814</v>
      </c>
      <c r="C7">
        <v>257761</v>
      </c>
      <c r="D7">
        <v>234404</v>
      </c>
      <c r="F7">
        <f t="shared" si="0"/>
        <v>0.54747947172344069</v>
      </c>
    </row>
    <row r="8" spans="1:6" x14ac:dyDescent="0.2">
      <c r="A8" s="2">
        <v>2021</v>
      </c>
      <c r="B8">
        <v>473360</v>
      </c>
      <c r="C8">
        <v>262281</v>
      </c>
      <c r="D8">
        <v>232213</v>
      </c>
      <c r="F8">
        <f t="shared" si="0"/>
        <v>0.55408357275646447</v>
      </c>
    </row>
    <row r="9" spans="1:6" x14ac:dyDescent="0.2">
      <c r="A9" s="2">
        <v>2022</v>
      </c>
      <c r="B9">
        <v>492819</v>
      </c>
      <c r="C9">
        <v>258641</v>
      </c>
      <c r="D9">
        <v>230132</v>
      </c>
      <c r="F9">
        <f t="shared" si="0"/>
        <v>0.5248194570420377</v>
      </c>
    </row>
    <row r="10" spans="1:6" x14ac:dyDescent="0.2">
      <c r="A10" s="2">
        <v>2023</v>
      </c>
      <c r="B10">
        <v>496348</v>
      </c>
      <c r="C10">
        <f>ROUND(B10*F10,0)</f>
        <v>265695</v>
      </c>
      <c r="D10">
        <f>(A10-2015)*(-1810.5)+244418</f>
        <v>229934</v>
      </c>
      <c r="F10">
        <f>(A10-2015)*0.0039+0.5041</f>
        <v>0.5353</v>
      </c>
    </row>
    <row r="11" spans="1:6" x14ac:dyDescent="0.2">
      <c r="A11" s="2">
        <v>2024</v>
      </c>
      <c r="B11">
        <v>499094</v>
      </c>
      <c r="C11">
        <f t="shared" ref="C11:C27" si="1">ROUND(B11*F11,0)</f>
        <v>269111</v>
      </c>
      <c r="D11">
        <f t="shared" ref="D11:D27" si="2">(A11-2015)*(-1810.5)+244418</f>
        <v>228123.5</v>
      </c>
      <c r="F11">
        <f t="shared" ref="F11:F27" si="3">(A11-2015)*0.0039+0.5041</f>
        <v>0.53920000000000001</v>
      </c>
    </row>
    <row r="12" spans="1:6" x14ac:dyDescent="0.2">
      <c r="A12" s="2">
        <v>2025</v>
      </c>
      <c r="B12">
        <v>507802</v>
      </c>
      <c r="C12">
        <f t="shared" si="1"/>
        <v>275787</v>
      </c>
      <c r="D12">
        <f t="shared" si="2"/>
        <v>226313</v>
      </c>
      <c r="F12">
        <f t="shared" si="3"/>
        <v>0.54310000000000003</v>
      </c>
    </row>
    <row r="13" spans="1:6" x14ac:dyDescent="0.2">
      <c r="A13" s="2">
        <v>2026</v>
      </c>
      <c r="B13">
        <v>509944</v>
      </c>
      <c r="C13">
        <f t="shared" si="1"/>
        <v>278939</v>
      </c>
      <c r="D13">
        <f t="shared" si="2"/>
        <v>224502.5</v>
      </c>
      <c r="F13">
        <f t="shared" si="3"/>
        <v>0.54700000000000004</v>
      </c>
    </row>
    <row r="14" spans="1:6" x14ac:dyDescent="0.2">
      <c r="A14" s="2">
        <v>2027</v>
      </c>
      <c r="B14">
        <v>527242</v>
      </c>
      <c r="C14">
        <f t="shared" si="1"/>
        <v>290458</v>
      </c>
      <c r="D14">
        <f t="shared" si="2"/>
        <v>222692</v>
      </c>
      <c r="F14">
        <f t="shared" si="3"/>
        <v>0.55089999999999995</v>
      </c>
    </row>
    <row r="15" spans="1:6" x14ac:dyDescent="0.2">
      <c r="A15" s="2">
        <v>2028</v>
      </c>
      <c r="B15">
        <v>501111</v>
      </c>
      <c r="C15">
        <f t="shared" si="1"/>
        <v>278016</v>
      </c>
      <c r="D15">
        <f t="shared" si="2"/>
        <v>220881.5</v>
      </c>
      <c r="F15">
        <f t="shared" si="3"/>
        <v>0.55479999999999996</v>
      </c>
    </row>
    <row r="16" spans="1:6" x14ac:dyDescent="0.2">
      <c r="A16" s="2">
        <v>2029</v>
      </c>
      <c r="B16">
        <v>491233</v>
      </c>
      <c r="C16">
        <f t="shared" si="1"/>
        <v>274452</v>
      </c>
      <c r="D16">
        <f t="shared" si="2"/>
        <v>219071</v>
      </c>
      <c r="F16">
        <f t="shared" si="3"/>
        <v>0.55869999999999997</v>
      </c>
    </row>
    <row r="17" spans="1:6" x14ac:dyDescent="0.2">
      <c r="A17" s="2">
        <v>2030</v>
      </c>
      <c r="B17">
        <v>486514</v>
      </c>
      <c r="C17">
        <f t="shared" si="1"/>
        <v>273713</v>
      </c>
      <c r="D17">
        <f t="shared" si="2"/>
        <v>217260.5</v>
      </c>
      <c r="F17">
        <f t="shared" si="3"/>
        <v>0.56259999999999999</v>
      </c>
    </row>
    <row r="18" spans="1:6" x14ac:dyDescent="0.2">
      <c r="A18" s="2">
        <v>2031</v>
      </c>
      <c r="B18">
        <v>469663</v>
      </c>
      <c r="C18">
        <f t="shared" si="1"/>
        <v>266064</v>
      </c>
      <c r="D18">
        <f t="shared" si="2"/>
        <v>215450</v>
      </c>
      <c r="F18">
        <f t="shared" si="3"/>
        <v>0.5665</v>
      </c>
    </row>
    <row r="19" spans="1:6" x14ac:dyDescent="0.2">
      <c r="A19" s="2">
        <v>2032</v>
      </c>
      <c r="B19">
        <v>445772</v>
      </c>
      <c r="C19">
        <f t="shared" si="1"/>
        <v>254268</v>
      </c>
      <c r="D19">
        <f t="shared" si="2"/>
        <v>213639.5</v>
      </c>
      <c r="F19">
        <f t="shared" si="3"/>
        <v>0.57040000000000002</v>
      </c>
    </row>
    <row r="20" spans="1:6" x14ac:dyDescent="0.2">
      <c r="A20" s="2">
        <v>2033</v>
      </c>
      <c r="B20">
        <v>450386</v>
      </c>
      <c r="C20">
        <f t="shared" si="1"/>
        <v>258657</v>
      </c>
      <c r="D20">
        <f t="shared" si="2"/>
        <v>211829</v>
      </c>
      <c r="F20">
        <f t="shared" si="3"/>
        <v>0.57430000000000003</v>
      </c>
    </row>
    <row r="21" spans="1:6" x14ac:dyDescent="0.2">
      <c r="A21" s="2">
        <v>2034</v>
      </c>
      <c r="B21">
        <v>443743</v>
      </c>
      <c r="C21">
        <f t="shared" si="1"/>
        <v>256572</v>
      </c>
      <c r="D21">
        <f t="shared" si="2"/>
        <v>210018.5</v>
      </c>
      <c r="F21">
        <f t="shared" si="3"/>
        <v>0.57820000000000005</v>
      </c>
    </row>
    <row r="22" spans="1:6" x14ac:dyDescent="0.2">
      <c r="A22" s="2">
        <v>2035</v>
      </c>
      <c r="B22">
        <v>431927</v>
      </c>
      <c r="C22">
        <f t="shared" si="1"/>
        <v>251425</v>
      </c>
      <c r="D22">
        <f t="shared" si="2"/>
        <v>208208</v>
      </c>
      <c r="F22">
        <f t="shared" si="3"/>
        <v>0.58209999999999995</v>
      </c>
    </row>
    <row r="23" spans="1:6" x14ac:dyDescent="0.2">
      <c r="A23" s="2">
        <v>2036</v>
      </c>
      <c r="B23">
        <v>409223</v>
      </c>
      <c r="C23">
        <f t="shared" si="1"/>
        <v>239805</v>
      </c>
      <c r="D23">
        <f t="shared" si="2"/>
        <v>206397.5</v>
      </c>
      <c r="F23">
        <f t="shared" si="3"/>
        <v>0.58599999999999997</v>
      </c>
    </row>
    <row r="24" spans="1:6" x14ac:dyDescent="0.2">
      <c r="A24" s="2">
        <v>2037</v>
      </c>
      <c r="B24">
        <v>382870</v>
      </c>
      <c r="C24">
        <f t="shared" si="1"/>
        <v>225855</v>
      </c>
      <c r="D24">
        <f t="shared" si="2"/>
        <v>204587</v>
      </c>
      <c r="F24">
        <f t="shared" si="3"/>
        <v>0.58989999999999998</v>
      </c>
    </row>
    <row r="25" spans="1:6" x14ac:dyDescent="0.2">
      <c r="A25" s="2">
        <v>2038</v>
      </c>
      <c r="B25">
        <v>364831</v>
      </c>
      <c r="C25">
        <f t="shared" si="1"/>
        <v>216637</v>
      </c>
      <c r="D25">
        <f t="shared" si="2"/>
        <v>202776.5</v>
      </c>
      <c r="F25">
        <f t="shared" si="3"/>
        <v>0.59379999999999999</v>
      </c>
    </row>
    <row r="26" spans="1:6" x14ac:dyDescent="0.2">
      <c r="A26" s="2">
        <v>2039</v>
      </c>
      <c r="B26">
        <v>343451</v>
      </c>
      <c r="C26">
        <f t="shared" si="1"/>
        <v>205281</v>
      </c>
      <c r="D26">
        <f t="shared" si="2"/>
        <v>200966</v>
      </c>
      <c r="F26">
        <f t="shared" si="3"/>
        <v>0.59770000000000001</v>
      </c>
    </row>
    <row r="27" spans="1:6" x14ac:dyDescent="0.2">
      <c r="A27" s="2">
        <v>2040</v>
      </c>
      <c r="B27">
        <v>335910</v>
      </c>
      <c r="C27">
        <f t="shared" si="1"/>
        <v>202083</v>
      </c>
      <c r="D27">
        <f t="shared" si="2"/>
        <v>199155.5</v>
      </c>
      <c r="F27">
        <f t="shared" si="3"/>
        <v>0.60160000000000002</v>
      </c>
    </row>
    <row r="28" spans="1:6" x14ac:dyDescent="0.2">
      <c r="A28" s="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EB6B-FBA1-BA4A-A21D-FDA6FA8DE655}">
  <dimension ref="A1:G27"/>
  <sheetViews>
    <sheetView zoomScale="50" workbookViewId="0">
      <selection activeCell="T34" sqref="T34"/>
    </sheetView>
  </sheetViews>
  <sheetFormatPr baseColWidth="10" defaultRowHeight="16" x14ac:dyDescent="0.2"/>
  <cols>
    <col min="1" max="1" width="9.1640625" bestFit="1" customWidth="1"/>
    <col min="2" max="2" width="5.5" bestFit="1" customWidth="1"/>
    <col min="3" max="3" width="9" bestFit="1" customWidth="1"/>
    <col min="5" max="5" width="6.1640625" bestFit="1" customWidth="1"/>
    <col min="6" max="6" width="19.83203125" bestFit="1" customWidth="1"/>
  </cols>
  <sheetData>
    <row r="1" spans="1:7" x14ac:dyDescent="0.2">
      <c r="A1" t="s">
        <v>5</v>
      </c>
      <c r="B1" t="s">
        <v>6</v>
      </c>
      <c r="C1" t="s">
        <v>7</v>
      </c>
      <c r="D1" t="s">
        <v>3</v>
      </c>
      <c r="E1" t="s">
        <v>8</v>
      </c>
      <c r="F1" t="s">
        <v>9</v>
      </c>
    </row>
    <row r="2" spans="1:7" x14ac:dyDescent="0.2">
      <c r="A2" t="s">
        <v>10</v>
      </c>
      <c r="B2">
        <v>2015</v>
      </c>
      <c r="C2">
        <v>86244</v>
      </c>
      <c r="D2">
        <v>45044</v>
      </c>
      <c r="E2">
        <v>52788</v>
      </c>
      <c r="F2" t="s">
        <v>11</v>
      </c>
      <c r="G2">
        <f>D2/C2</f>
        <v>0.52228560827419879</v>
      </c>
    </row>
    <row r="3" spans="1:7" x14ac:dyDescent="0.2">
      <c r="A3" t="s">
        <v>10</v>
      </c>
      <c r="B3">
        <v>2016</v>
      </c>
      <c r="C3">
        <v>86824</v>
      </c>
      <c r="D3">
        <v>47599</v>
      </c>
      <c r="E3">
        <v>52244</v>
      </c>
      <c r="F3" t="s">
        <v>12</v>
      </c>
      <c r="G3">
        <f t="shared" ref="G3:G9" si="0">D3/C3</f>
        <v>0.54822399336588956</v>
      </c>
    </row>
    <row r="4" spans="1:7" x14ac:dyDescent="0.2">
      <c r="A4" t="s">
        <v>10</v>
      </c>
      <c r="B4">
        <v>2017</v>
      </c>
      <c r="C4">
        <v>86824</v>
      </c>
      <c r="D4">
        <v>42646</v>
      </c>
      <c r="E4">
        <v>51384</v>
      </c>
      <c r="F4" t="s">
        <v>13</v>
      </c>
      <c r="G4">
        <f t="shared" si="0"/>
        <v>0.49117755459320006</v>
      </c>
    </row>
    <row r="5" spans="1:7" x14ac:dyDescent="0.2">
      <c r="A5" t="s">
        <v>10</v>
      </c>
      <c r="B5">
        <v>2018</v>
      </c>
      <c r="C5">
        <v>89097</v>
      </c>
      <c r="D5">
        <v>45057</v>
      </c>
      <c r="E5">
        <v>51606</v>
      </c>
      <c r="F5" t="s">
        <v>14</v>
      </c>
      <c r="G5">
        <f t="shared" si="0"/>
        <v>0.5057072628708037</v>
      </c>
    </row>
    <row r="6" spans="1:7" x14ac:dyDescent="0.2">
      <c r="A6" t="s">
        <v>10</v>
      </c>
      <c r="B6">
        <v>2019</v>
      </c>
      <c r="C6">
        <v>90644</v>
      </c>
      <c r="D6">
        <v>45181</v>
      </c>
      <c r="E6">
        <v>51347</v>
      </c>
      <c r="F6" t="s">
        <v>15</v>
      </c>
      <c r="G6">
        <f t="shared" si="0"/>
        <v>0.49844446405719078</v>
      </c>
    </row>
    <row r="7" spans="1:7" x14ac:dyDescent="0.2">
      <c r="A7" t="s">
        <v>10</v>
      </c>
      <c r="B7">
        <v>2020</v>
      </c>
      <c r="C7">
        <v>91175</v>
      </c>
      <c r="D7">
        <v>52156</v>
      </c>
      <c r="E7">
        <v>50712</v>
      </c>
      <c r="F7" t="s">
        <v>16</v>
      </c>
      <c r="G7">
        <f t="shared" si="0"/>
        <v>0.57204277488346589</v>
      </c>
    </row>
    <row r="8" spans="1:7" x14ac:dyDescent="0.2">
      <c r="A8" t="s">
        <v>10</v>
      </c>
      <c r="B8">
        <v>2021</v>
      </c>
      <c r="C8">
        <v>91097</v>
      </c>
      <c r="D8">
        <v>52361</v>
      </c>
      <c r="E8">
        <v>50624</v>
      </c>
      <c r="F8" t="s">
        <v>17</v>
      </c>
      <c r="G8">
        <f t="shared" si="0"/>
        <v>0.57478292369671891</v>
      </c>
    </row>
    <row r="9" spans="1:7" x14ac:dyDescent="0.2">
      <c r="A9" t="s">
        <v>10</v>
      </c>
      <c r="B9">
        <v>2022</v>
      </c>
      <c r="C9">
        <v>94610</v>
      </c>
      <c r="D9">
        <v>51778</v>
      </c>
      <c r="E9">
        <v>50168</v>
      </c>
      <c r="F9" t="s">
        <v>18</v>
      </c>
      <c r="G9">
        <f t="shared" si="0"/>
        <v>0.54727830039107916</v>
      </c>
    </row>
    <row r="10" spans="1:7" x14ac:dyDescent="0.2">
      <c r="A10" t="s">
        <v>10</v>
      </c>
      <c r="B10">
        <v>2023</v>
      </c>
      <c r="C10">
        <v>95929</v>
      </c>
      <c r="D10">
        <f>ROUND(C10*G10,0)</f>
        <v>53279</v>
      </c>
      <c r="E10">
        <f>(B10-2015)*(-341.85)+52897</f>
        <v>50162.2</v>
      </c>
      <c r="G10">
        <f>(B10-2015)*0.0065+0.5034</f>
        <v>0.5554</v>
      </c>
    </row>
    <row r="11" spans="1:7" x14ac:dyDescent="0.2">
      <c r="A11" t="s">
        <v>10</v>
      </c>
      <c r="B11">
        <v>2024</v>
      </c>
      <c r="C11">
        <v>98004</v>
      </c>
      <c r="D11">
        <f t="shared" ref="D11:D27" si="1">ROUND(C11*G11,0)</f>
        <v>55068</v>
      </c>
      <c r="E11">
        <f t="shared" ref="E11:E27" si="2">(B11-2015)*(-341.85)+52897</f>
        <v>49820.35</v>
      </c>
      <c r="G11">
        <f t="shared" ref="G11:G27" si="3">(B11-2015)*0.0065+0.5034</f>
        <v>0.56189999999999996</v>
      </c>
    </row>
    <row r="12" spans="1:7" x14ac:dyDescent="0.2">
      <c r="A12" t="s">
        <v>10</v>
      </c>
      <c r="B12">
        <v>2025</v>
      </c>
      <c r="C12">
        <v>100623</v>
      </c>
      <c r="D12">
        <f t="shared" si="1"/>
        <v>57194</v>
      </c>
      <c r="E12">
        <f t="shared" si="2"/>
        <v>49478.5</v>
      </c>
      <c r="G12">
        <f t="shared" si="3"/>
        <v>0.56840000000000002</v>
      </c>
    </row>
    <row r="13" spans="1:7" x14ac:dyDescent="0.2">
      <c r="A13" t="s">
        <v>10</v>
      </c>
      <c r="B13">
        <v>2026</v>
      </c>
      <c r="C13">
        <v>100076</v>
      </c>
      <c r="D13">
        <f t="shared" si="1"/>
        <v>57534</v>
      </c>
      <c r="E13">
        <f t="shared" si="2"/>
        <v>49136.65</v>
      </c>
      <c r="G13">
        <f t="shared" si="3"/>
        <v>0.57489999999999997</v>
      </c>
    </row>
    <row r="14" spans="1:7" x14ac:dyDescent="0.2">
      <c r="A14" t="s">
        <v>10</v>
      </c>
      <c r="B14">
        <v>2027</v>
      </c>
      <c r="C14">
        <v>102938</v>
      </c>
      <c r="D14">
        <f t="shared" si="1"/>
        <v>59848</v>
      </c>
      <c r="E14">
        <f t="shared" si="2"/>
        <v>48794.8</v>
      </c>
      <c r="G14">
        <f t="shared" si="3"/>
        <v>0.58139999999999992</v>
      </c>
    </row>
    <row r="15" spans="1:7" x14ac:dyDescent="0.2">
      <c r="A15" t="s">
        <v>10</v>
      </c>
      <c r="B15">
        <v>2028</v>
      </c>
      <c r="C15">
        <v>97017</v>
      </c>
      <c r="D15">
        <f t="shared" si="1"/>
        <v>57036</v>
      </c>
      <c r="E15">
        <f t="shared" si="2"/>
        <v>48452.95</v>
      </c>
      <c r="G15">
        <f t="shared" si="3"/>
        <v>0.58789999999999998</v>
      </c>
    </row>
    <row r="16" spans="1:7" x14ac:dyDescent="0.2">
      <c r="A16" t="s">
        <v>10</v>
      </c>
      <c r="B16">
        <v>2029</v>
      </c>
      <c r="C16">
        <v>94221</v>
      </c>
      <c r="D16">
        <f t="shared" si="1"/>
        <v>56005</v>
      </c>
      <c r="E16">
        <f t="shared" si="2"/>
        <v>48111.1</v>
      </c>
      <c r="G16">
        <f t="shared" si="3"/>
        <v>0.59439999999999993</v>
      </c>
    </row>
    <row r="17" spans="1:7" x14ac:dyDescent="0.2">
      <c r="A17" t="s">
        <v>10</v>
      </c>
      <c r="B17">
        <v>2030</v>
      </c>
      <c r="C17">
        <v>92757</v>
      </c>
      <c r="D17">
        <f t="shared" si="1"/>
        <v>55738</v>
      </c>
      <c r="E17">
        <f t="shared" si="2"/>
        <v>47769.25</v>
      </c>
      <c r="G17">
        <f t="shared" si="3"/>
        <v>0.60089999999999999</v>
      </c>
    </row>
    <row r="18" spans="1:7" x14ac:dyDescent="0.2">
      <c r="A18" t="s">
        <v>10</v>
      </c>
      <c r="B18">
        <v>2031</v>
      </c>
      <c r="C18">
        <v>89291</v>
      </c>
      <c r="D18">
        <f t="shared" si="1"/>
        <v>54235</v>
      </c>
      <c r="E18">
        <f t="shared" si="2"/>
        <v>47427.4</v>
      </c>
      <c r="G18">
        <f t="shared" si="3"/>
        <v>0.60739999999999994</v>
      </c>
    </row>
    <row r="19" spans="1:7" x14ac:dyDescent="0.2">
      <c r="A19" t="s">
        <v>10</v>
      </c>
      <c r="B19">
        <v>2032</v>
      </c>
      <c r="C19">
        <v>84875</v>
      </c>
      <c r="D19">
        <f t="shared" si="1"/>
        <v>52105</v>
      </c>
      <c r="E19">
        <f t="shared" si="2"/>
        <v>47085.55</v>
      </c>
      <c r="G19">
        <f t="shared" si="3"/>
        <v>0.6139</v>
      </c>
    </row>
    <row r="20" spans="1:7" x14ac:dyDescent="0.2">
      <c r="A20" t="s">
        <v>10</v>
      </c>
      <c r="B20">
        <v>2033</v>
      </c>
      <c r="C20">
        <v>86044</v>
      </c>
      <c r="D20">
        <f t="shared" si="1"/>
        <v>53382</v>
      </c>
      <c r="E20">
        <f t="shared" si="2"/>
        <v>46743.7</v>
      </c>
      <c r="G20">
        <f t="shared" si="3"/>
        <v>0.62039999999999995</v>
      </c>
    </row>
    <row r="21" spans="1:7" x14ac:dyDescent="0.2">
      <c r="A21" t="s">
        <v>10</v>
      </c>
      <c r="B21">
        <v>2034</v>
      </c>
      <c r="C21">
        <v>84594</v>
      </c>
      <c r="D21">
        <f t="shared" si="1"/>
        <v>53032</v>
      </c>
      <c r="E21">
        <f t="shared" si="2"/>
        <v>46401.85</v>
      </c>
      <c r="G21">
        <f t="shared" si="3"/>
        <v>0.62690000000000001</v>
      </c>
    </row>
    <row r="22" spans="1:7" x14ac:dyDescent="0.2">
      <c r="A22" t="s">
        <v>10</v>
      </c>
      <c r="B22">
        <v>2035</v>
      </c>
      <c r="C22">
        <v>83065</v>
      </c>
      <c r="D22">
        <f t="shared" si="1"/>
        <v>52613</v>
      </c>
      <c r="E22">
        <f t="shared" si="2"/>
        <v>46060</v>
      </c>
      <c r="G22">
        <f t="shared" si="3"/>
        <v>0.63339999999999996</v>
      </c>
    </row>
    <row r="23" spans="1:7" x14ac:dyDescent="0.2">
      <c r="A23" t="s">
        <v>10</v>
      </c>
      <c r="B23">
        <v>2036</v>
      </c>
      <c r="C23">
        <v>77892</v>
      </c>
      <c r="D23">
        <f t="shared" si="1"/>
        <v>49843</v>
      </c>
      <c r="E23">
        <f t="shared" si="2"/>
        <v>45718.15</v>
      </c>
      <c r="G23">
        <f t="shared" si="3"/>
        <v>0.63989999999999991</v>
      </c>
    </row>
    <row r="24" spans="1:7" x14ac:dyDescent="0.2">
      <c r="A24" t="s">
        <v>10</v>
      </c>
      <c r="B24">
        <v>2037</v>
      </c>
      <c r="C24">
        <v>73526</v>
      </c>
      <c r="D24">
        <f t="shared" si="1"/>
        <v>47527</v>
      </c>
      <c r="E24">
        <f t="shared" si="2"/>
        <v>45376.3</v>
      </c>
      <c r="G24">
        <f t="shared" si="3"/>
        <v>0.64639999999999997</v>
      </c>
    </row>
    <row r="25" spans="1:7" x14ac:dyDescent="0.2">
      <c r="A25" t="s">
        <v>10</v>
      </c>
      <c r="B25">
        <v>2038</v>
      </c>
      <c r="C25">
        <v>71039</v>
      </c>
      <c r="D25">
        <f t="shared" si="1"/>
        <v>46381</v>
      </c>
      <c r="E25">
        <f t="shared" si="2"/>
        <v>45034.45</v>
      </c>
      <c r="G25">
        <f t="shared" si="3"/>
        <v>0.65289999999999992</v>
      </c>
    </row>
    <row r="26" spans="1:7" x14ac:dyDescent="0.2">
      <c r="A26" t="s">
        <v>10</v>
      </c>
      <c r="B26">
        <v>2039</v>
      </c>
      <c r="C26">
        <v>66410</v>
      </c>
      <c r="D26">
        <f t="shared" si="1"/>
        <v>43791</v>
      </c>
      <c r="E26">
        <f t="shared" si="2"/>
        <v>44692.6</v>
      </c>
      <c r="G26">
        <f t="shared" si="3"/>
        <v>0.65939999999999999</v>
      </c>
    </row>
    <row r="27" spans="1:7" x14ac:dyDescent="0.2">
      <c r="A27" t="s">
        <v>10</v>
      </c>
      <c r="B27">
        <v>2040</v>
      </c>
      <c r="C27">
        <v>65710</v>
      </c>
      <c r="D27">
        <f t="shared" si="1"/>
        <v>43756</v>
      </c>
      <c r="E27">
        <f t="shared" si="2"/>
        <v>44350.75</v>
      </c>
      <c r="G27">
        <f t="shared" si="3"/>
        <v>0.66589999999999994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PBAU</vt:lpstr>
      <vt:lpstr>Ratio</vt:lpstr>
      <vt:lpstr>Ratio!DataSet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J. Bastida</dc:creator>
  <cp:lastModifiedBy>Francisco J. Bastida</cp:lastModifiedBy>
  <dcterms:created xsi:type="dcterms:W3CDTF">2023-06-23T15:30:22Z</dcterms:created>
  <dcterms:modified xsi:type="dcterms:W3CDTF">2023-06-25T07:58:49Z</dcterms:modified>
</cp:coreProperties>
</file>