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esktop\tesis-mg\data\"/>
    </mc:Choice>
  </mc:AlternateContent>
  <xr:revisionPtr revIDLastSave="0" documentId="13_ncr:1_{5AAE22C0-4C0B-4AB5-B2C0-AEF2F9BD4C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  <sheet name="2020" sheetId="2" r:id="rId2"/>
    <sheet name="TP 2020" sheetId="3" r:id="rId3"/>
    <sheet name="TP 2021" sheetId="4" r:id="rId4"/>
  </sheets>
  <definedNames>
    <definedName name="_xlnm._FilterDatabase" localSheetId="0" hidden="1">'Sheet 1'!$A$1:$N$30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L14" i="1"/>
  <c r="K14" i="1"/>
  <c r="I14" i="1"/>
  <c r="H14" i="1"/>
  <c r="F14" i="1"/>
  <c r="E14" i="1"/>
  <c r="C14" i="1"/>
  <c r="B14" i="1"/>
  <c r="E9" i="1"/>
  <c r="F9" i="1"/>
  <c r="E10" i="1"/>
  <c r="F10" i="1"/>
  <c r="E19" i="1"/>
  <c r="F19" i="1"/>
  <c r="E15" i="1"/>
  <c r="F15" i="1"/>
  <c r="E4" i="1"/>
  <c r="F4" i="1"/>
  <c r="E26" i="1"/>
  <c r="F26" i="1"/>
  <c r="E24" i="1"/>
  <c r="F24" i="1"/>
  <c r="E12" i="1"/>
  <c r="F12" i="1"/>
  <c r="E17" i="1"/>
  <c r="F17" i="1"/>
  <c r="E25" i="1"/>
  <c r="F25" i="1"/>
  <c r="E11" i="1"/>
  <c r="F11" i="1"/>
  <c r="E23" i="1"/>
  <c r="F23" i="1"/>
  <c r="E8" i="1"/>
  <c r="F8" i="1"/>
  <c r="E22" i="1"/>
  <c r="F22" i="1"/>
  <c r="E20" i="1"/>
  <c r="F20" i="1"/>
  <c r="E21" i="1"/>
  <c r="F21" i="1"/>
  <c r="E7" i="1"/>
  <c r="F7" i="1"/>
  <c r="E18" i="1"/>
  <c r="F18" i="1"/>
  <c r="E13" i="1"/>
  <c r="F13" i="1"/>
  <c r="E16" i="1"/>
  <c r="F16" i="1"/>
  <c r="E6" i="1"/>
  <c r="F6" i="1"/>
  <c r="E5" i="1"/>
  <c r="F5" i="1"/>
  <c r="E27" i="1"/>
  <c r="F27" i="1"/>
  <c r="F28" i="1"/>
  <c r="E28" i="1"/>
  <c r="B9" i="1"/>
  <c r="C9" i="1"/>
  <c r="B10" i="1"/>
  <c r="C10" i="1"/>
  <c r="B19" i="1"/>
  <c r="C19" i="1"/>
  <c r="B15" i="1"/>
  <c r="C15" i="1"/>
  <c r="B4" i="1"/>
  <c r="C4" i="1"/>
  <c r="B26" i="1"/>
  <c r="C26" i="1"/>
  <c r="B24" i="1"/>
  <c r="C24" i="1"/>
  <c r="B12" i="1"/>
  <c r="C12" i="1"/>
  <c r="B17" i="1"/>
  <c r="C17" i="1"/>
  <c r="B25" i="1"/>
  <c r="C25" i="1"/>
  <c r="B11" i="1"/>
  <c r="C11" i="1"/>
  <c r="B23" i="1"/>
  <c r="C23" i="1"/>
  <c r="B8" i="1"/>
  <c r="C8" i="1"/>
  <c r="B22" i="1"/>
  <c r="C22" i="1"/>
  <c r="B20" i="1"/>
  <c r="C20" i="1"/>
  <c r="B21" i="1"/>
  <c r="C21" i="1"/>
  <c r="B7" i="1"/>
  <c r="C7" i="1"/>
  <c r="B18" i="1"/>
  <c r="C18" i="1"/>
  <c r="B13" i="1"/>
  <c r="C13" i="1"/>
  <c r="B16" i="1"/>
  <c r="C16" i="1"/>
  <c r="B6" i="1"/>
  <c r="C6" i="1"/>
  <c r="B5" i="1"/>
  <c r="C5" i="1"/>
  <c r="B27" i="1"/>
  <c r="C27" i="1"/>
  <c r="C28" i="1"/>
  <c r="B28" i="1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M28" i="1"/>
  <c r="M10" i="1"/>
  <c r="M9" i="1"/>
  <c r="M26" i="1"/>
  <c r="M4" i="1"/>
  <c r="M15" i="1"/>
  <c r="M19" i="1"/>
  <c r="M8" i="1"/>
  <c r="M24" i="1"/>
  <c r="M11" i="1"/>
  <c r="M23" i="1"/>
  <c r="M22" i="1"/>
  <c r="M25" i="1"/>
  <c r="M20" i="1"/>
  <c r="M17" i="1"/>
  <c r="M21" i="1"/>
  <c r="M12" i="1"/>
  <c r="M18" i="1"/>
  <c r="M7" i="1"/>
  <c r="M13" i="1"/>
  <c r="M16" i="1"/>
  <c r="M6" i="1"/>
  <c r="M5" i="1"/>
  <c r="M27" i="1"/>
  <c r="J5" i="1"/>
  <c r="J6" i="1"/>
  <c r="J16" i="1"/>
  <c r="J13" i="1"/>
  <c r="J7" i="1"/>
  <c r="J18" i="1"/>
  <c r="J12" i="1"/>
  <c r="J21" i="1"/>
  <c r="J17" i="1"/>
  <c r="J20" i="1"/>
  <c r="J25" i="1"/>
  <c r="J22" i="1"/>
  <c r="J23" i="1"/>
  <c r="J11" i="1"/>
  <c r="J24" i="1"/>
  <c r="J8" i="1"/>
  <c r="J19" i="1"/>
  <c r="J15" i="1"/>
  <c r="J4" i="1"/>
  <c r="J26" i="1"/>
  <c r="J9" i="1"/>
  <c r="J10" i="1"/>
  <c r="J28" i="1"/>
  <c r="J27" i="1"/>
  <c r="N28" i="1" l="1"/>
  <c r="G14" i="1"/>
  <c r="J14" i="1"/>
  <c r="J29" i="1" s="1"/>
  <c r="M14" i="1"/>
  <c r="M30" i="1" s="1"/>
  <c r="D14" i="1"/>
  <c r="D18" i="1"/>
  <c r="D22" i="1"/>
  <c r="D25" i="1"/>
  <c r="D26" i="1"/>
  <c r="D10" i="1"/>
  <c r="G5" i="1"/>
  <c r="G18" i="1"/>
  <c r="G25" i="1"/>
  <c r="G26" i="1"/>
  <c r="G10" i="1"/>
  <c r="D17" i="1"/>
  <c r="D4" i="1"/>
  <c r="G7" i="1"/>
  <c r="G8" i="1"/>
  <c r="G17" i="1"/>
  <c r="G4" i="1"/>
  <c r="G9" i="1"/>
  <c r="D28" i="1"/>
  <c r="G28" i="1"/>
  <c r="D5" i="1"/>
  <c r="G22" i="1"/>
  <c r="D6" i="1"/>
  <c r="D7" i="1"/>
  <c r="D8" i="1"/>
  <c r="G6" i="1"/>
  <c r="D16" i="1"/>
  <c r="D21" i="1"/>
  <c r="D23" i="1"/>
  <c r="D12" i="1"/>
  <c r="D15" i="1"/>
  <c r="G16" i="1"/>
  <c r="G21" i="1"/>
  <c r="G23" i="1"/>
  <c r="G12" i="1"/>
  <c r="G15" i="1"/>
  <c r="D20" i="1"/>
  <c r="D11" i="1"/>
  <c r="D24" i="1"/>
  <c r="D19" i="1"/>
  <c r="G27" i="1"/>
  <c r="G13" i="1"/>
  <c r="G20" i="1"/>
  <c r="G11" i="1"/>
  <c r="G24" i="1"/>
  <c r="G19" i="1"/>
  <c r="D13" i="1"/>
  <c r="D27" i="1"/>
  <c r="D9" i="1"/>
  <c r="N22" i="1"/>
  <c r="N6" i="1"/>
  <c r="N23" i="1"/>
  <c r="N18" i="1"/>
  <c r="N24" i="1"/>
  <c r="N21" i="1"/>
  <c r="N16" i="1"/>
  <c r="N5" i="1"/>
  <c r="N13" i="1"/>
  <c r="N26" i="1"/>
  <c r="N12" i="1"/>
  <c r="N11" i="1"/>
  <c r="N4" i="1"/>
  <c r="N27" i="1"/>
  <c r="N20" i="1"/>
  <c r="N17" i="1"/>
  <c r="N15" i="1"/>
  <c r="N25" i="1"/>
  <c r="N19" i="1"/>
  <c r="N8" i="1"/>
  <c r="N7" i="1"/>
  <c r="N9" i="1"/>
  <c r="N10" i="1"/>
  <c r="J30" i="1" l="1"/>
  <c r="M29" i="1"/>
  <c r="N14" i="1"/>
  <c r="G30" i="1"/>
  <c r="G29" i="1"/>
  <c r="D30" i="1"/>
  <c r="D29" i="1"/>
</calcChain>
</file>

<file path=xl/sharedStrings.xml><?xml version="1.0" encoding="utf-8"?>
<sst xmlns="http://schemas.openxmlformats.org/spreadsheetml/2006/main" count="89" uniqueCount="44">
  <si>
    <t>Jurisdicción</t>
  </si>
  <si>
    <t>Buenos Aires</t>
  </si>
  <si>
    <t>Catamarca</t>
  </si>
  <si>
    <t>Córdoba</t>
  </si>
  <si>
    <t>Corrientes</t>
  </si>
  <si>
    <t>Chaco</t>
  </si>
  <si>
    <t>Chubut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</si>
  <si>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</si>
  <si>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</si>
  <si>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</si>
  <si>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</si>
  <si>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</si>
  <si>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</si>
  <si>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</si>
  <si>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</si>
  <si>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</si>
  <si>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</si>
  <si>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</si>
  <si>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</si>
  <si>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</si>
  <si>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</si>
  <si>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</si>
  <si>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Tucumán</t>
  </si>
  <si>
    <t>Mujer</t>
  </si>
  <si>
    <t>Varón</t>
  </si>
  <si>
    <t>TEM esperada</t>
  </si>
  <si>
    <t>TEM observada</t>
  </si>
  <si>
    <t>CABA</t>
  </si>
  <si>
    <t>Tierra del Fuego</t>
  </si>
  <si>
    <t>ΔE-O</t>
  </si>
  <si>
    <t>Total del país</t>
  </si>
  <si>
    <t>TEM_obs20_Mujer</t>
  </si>
  <si>
    <t>TEM_esp20_Mujer</t>
  </si>
  <si>
    <t>TEM_obs20_Varón</t>
  </si>
  <si>
    <t>TEM_esp20_Varón</t>
  </si>
  <si>
    <t>TEM_obs19_Mujer</t>
  </si>
  <si>
    <t>TEM_esp21_Mujer</t>
  </si>
  <si>
    <t>TEM_obs21_Mujer</t>
  </si>
  <si>
    <t>TEM_obs19_Varón</t>
  </si>
  <si>
    <t>TEM_esp21_Varón</t>
  </si>
  <si>
    <t>TEM_obs21_Varón</t>
  </si>
  <si>
    <t>ΔP-O</t>
  </si>
  <si>
    <t>TEM proy</t>
  </si>
  <si>
    <t>TEM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</si>
</sst>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rgb="FF000000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30"/>
  <sheetViews>
    <sheetView tabSelected="1" workbookViewId="0">
      <selection activeCell="H31" sqref="H31"/>
    </sheetView>
  </sheetViews>
  <sheetFormatPr baseColWidth="10" defaultRowHeight="15" x14ac:dyDescent="0.25"/>
  <cols>
    <col min="1" max="1" width="13.42578125" bestFit="1" customWidth="1"/>
    <col min="2" max="2" width="7.42578125" bestFit="1" customWidth="1"/>
    <col min="3" max="3" width="6.85546875" bestFit="1" customWidth="1"/>
    <col min="4" max="4" width="4.42578125" bestFit="1" customWidth="1"/>
    <col min="5" max="5" width="7.42578125" bestFit="1" customWidth="1"/>
    <col min="6" max="6" width="6.85546875" bestFit="1" customWidth="1"/>
    <col min="7" max="7" width="4.42578125" bestFit="1" customWidth="1"/>
    <col min="8" max="8" width="7.42578125" bestFit="1" customWidth="1"/>
    <col min="9" max="9" width="6.85546875" bestFit="1" customWidth="1"/>
    <col min="10" max="10" width="4.42578125" bestFit="1" customWidth="1"/>
    <col min="11" max="11" width="7.42578125" bestFit="1" customWidth="1"/>
    <col min="12" max="12" width="6.85546875" bestFit="1" customWidth="1"/>
    <col min="13" max="13" width="4.42578125" bestFit="1" customWidth="1"/>
    <col min="14" max="14" width="11.140625" bestFit="1" customWidth="1"/>
  </cols>
  <sheetData>
    <row r="1" spans="1:14" x14ac:dyDescent="0.25">
      <c r="A1" s="7" t="s">
        <v>0</v>
      </c>
      <c r="B1" s="8">
        <v>2020</v>
      </c>
      <c r="C1" s="8"/>
      <c r="D1" s="8"/>
      <c r="E1" s="8"/>
      <c r="F1" s="8"/>
      <c r="G1" s="8"/>
      <c r="H1" s="8">
        <v>2021</v>
      </c>
      <c r="I1" s="8"/>
      <c r="J1" s="8"/>
      <c r="K1" s="8"/>
      <c r="L1" s="8"/>
      <c r="M1" s="8"/>
    </row>
    <row r="2" spans="1:14" x14ac:dyDescent="0.25">
      <c r="A2" s="7"/>
      <c r="B2" s="7" t="s">
        <v>23</v>
      </c>
      <c r="C2" s="7"/>
      <c r="D2" s="7"/>
      <c r="E2" s="7" t="s">
        <v>24</v>
      </c>
      <c r="F2" s="7"/>
      <c r="G2" s="7"/>
      <c r="H2" s="7" t="s">
        <v>23</v>
      </c>
      <c r="I2" s="7"/>
      <c r="J2" s="7"/>
      <c r="K2" s="7" t="s">
        <v>24</v>
      </c>
      <c r="L2" s="7"/>
      <c r="M2" s="7"/>
    </row>
    <row r="3" spans="1:14" x14ac:dyDescent="0.25">
      <c r="A3" s="7"/>
      <c r="B3" s="1" t="s">
        <v>42</v>
      </c>
      <c r="C3" s="1" t="s">
        <v>43</v>
      </c>
      <c r="D3" s="1" t="s">
        <v>41</v>
      </c>
      <c r="E3" s="1" t="s">
        <v>42</v>
      </c>
      <c r="F3" s="1" t="s">
        <v>43</v>
      </c>
      <c r="G3" s="1" t="s">
        <v>41</v>
      </c>
      <c r="H3" s="1" t="s">
        <v>42</v>
      </c>
      <c r="I3" s="1" t="s">
        <v>43</v>
      </c>
      <c r="J3" s="1" t="s">
        <v>41</v>
      </c>
      <c r="K3" s="1" t="s">
        <v>42</v>
      </c>
      <c r="L3" s="1" t="s">
        <v>43</v>
      </c>
      <c r="M3" s="1" t="s">
        <v>41</v>
      </c>
    </row>
    <row r="4" spans="1:14" x14ac:dyDescent="0.25">
      <c r="A4" s="4" t="s">
        <v>5</v>
      </c>
      <c r="B4" s="5">
        <f>_xlfn.XLOOKUP($A4,'2020'!$A$3:$A$26,'2020'!B$3:B$26)</f>
        <v>10.189707724083201</v>
      </c>
      <c r="C4" s="5">
        <f>_xlfn.XLOOKUP($A4,'2020'!$A$3:$A$26,'2020'!C$3:C$26)</f>
        <v>10.179786422848</v>
      </c>
      <c r="D4" s="5">
        <f t="shared" ref="D4:D28" si="0">B4-C4</f>
        <v>9.9213012352006302E-3</v>
      </c>
      <c r="E4" s="5">
        <f>_xlfn.XLOOKUP($A4,'2020'!$A$3:$A$26,'2020'!E$3:E$26)</f>
        <v>16.327266778131701</v>
      </c>
      <c r="F4" s="5">
        <f>_xlfn.XLOOKUP($A4,'2020'!$A$3:$A$26,'2020'!F$3:F$26)</f>
        <v>17.412291506673899</v>
      </c>
      <c r="G4" s="5">
        <f t="shared" ref="G4:G28" si="1">E4-F4</f>
        <v>-1.0850247285421979</v>
      </c>
      <c r="H4" s="5">
        <v>10.1</v>
      </c>
      <c r="I4" s="5">
        <v>13.2</v>
      </c>
      <c r="J4" s="5">
        <f t="shared" ref="J4:J28" si="2">H4-I4</f>
        <v>-3.0999999999999996</v>
      </c>
      <c r="K4" s="5">
        <v>16.2</v>
      </c>
      <c r="L4" s="5">
        <v>21.2</v>
      </c>
      <c r="M4" s="5">
        <f t="shared" ref="M4:M28" si="3">K4-L4</f>
        <v>-5</v>
      </c>
      <c r="N4" t="b">
        <f>M4&lt;J4</f>
        <v>1</v>
      </c>
    </row>
    <row r="5" spans="1:14" x14ac:dyDescent="0.25">
      <c r="A5" s="4" t="s">
        <v>22</v>
      </c>
      <c r="B5" s="5">
        <f>_xlfn.XLOOKUP($A5,'2020'!$A$3:$A$26,'2020'!B$3:B$26)</f>
        <v>9.3441210010902207</v>
      </c>
      <c r="C5" s="5">
        <f>_xlfn.XLOOKUP($A5,'2020'!$A$3:$A$26,'2020'!C$3:C$26)</f>
        <v>10.20634536971</v>
      </c>
      <c r="D5" s="5">
        <f t="shared" si="0"/>
        <v>-0.86222436861977947</v>
      </c>
      <c r="E5" s="5">
        <f>_xlfn.XLOOKUP($A5,'2020'!$A$3:$A$26,'2020'!E$3:E$26)</f>
        <v>14.2391123434717</v>
      </c>
      <c r="F5" s="5">
        <f>_xlfn.XLOOKUP($A5,'2020'!$A$3:$A$26,'2020'!F$3:F$26)</f>
        <v>16.353736750605499</v>
      </c>
      <c r="G5" s="5">
        <f t="shared" si="1"/>
        <v>-2.1146244071337996</v>
      </c>
      <c r="H5" s="5">
        <v>9.3000000000000007</v>
      </c>
      <c r="I5" s="5">
        <v>11.7</v>
      </c>
      <c r="J5" s="5">
        <f t="shared" si="2"/>
        <v>-2.3999999999999986</v>
      </c>
      <c r="K5" s="5">
        <v>14.1</v>
      </c>
      <c r="L5" s="5">
        <v>17.8</v>
      </c>
      <c r="M5" s="5">
        <f t="shared" si="3"/>
        <v>-3.7000000000000011</v>
      </c>
      <c r="N5" t="b">
        <f t="shared" ref="N5:N28" si="4">M5&lt;J5</f>
        <v>1</v>
      </c>
    </row>
    <row r="6" spans="1:14" x14ac:dyDescent="0.25">
      <c r="A6" s="4" t="s">
        <v>21</v>
      </c>
      <c r="B6" s="5">
        <f>_xlfn.XLOOKUP($A6,'2020'!$A$3:$A$26,'2020'!B$3:B$26)</f>
        <v>9.4683211523953208</v>
      </c>
      <c r="C6" s="5">
        <f>_xlfn.XLOOKUP($A6,'2020'!$A$3:$A$26,'2020'!C$3:C$26)</f>
        <v>8.80929584551901</v>
      </c>
      <c r="D6" s="5">
        <f t="shared" si="0"/>
        <v>0.65902530687631078</v>
      </c>
      <c r="E6" s="5">
        <f>_xlfn.XLOOKUP($A6,'2020'!$A$3:$A$26,'2020'!E$3:E$26)</f>
        <v>14.151526238307</v>
      </c>
      <c r="F6" s="5">
        <f>_xlfn.XLOOKUP($A6,'2020'!$A$3:$A$26,'2020'!F$3:F$26)</f>
        <v>14.0700662705977</v>
      </c>
      <c r="G6" s="5">
        <f t="shared" si="1"/>
        <v>8.1459967709299974E-2</v>
      </c>
      <c r="H6" s="5">
        <v>9.5</v>
      </c>
      <c r="I6" s="5">
        <v>11.6</v>
      </c>
      <c r="J6" s="5">
        <f t="shared" si="2"/>
        <v>-2.0999999999999996</v>
      </c>
      <c r="K6" s="5">
        <v>14.1</v>
      </c>
      <c r="L6" s="5">
        <v>17.899999999999999</v>
      </c>
      <c r="M6" s="5">
        <f t="shared" si="3"/>
        <v>-3.7999999999999989</v>
      </c>
      <c r="N6" t="b">
        <f t="shared" si="4"/>
        <v>1</v>
      </c>
    </row>
    <row r="7" spans="1:14" hidden="1" x14ac:dyDescent="0.25">
      <c r="A7" s="4" t="s">
        <v>17</v>
      </c>
      <c r="B7" s="5">
        <f>_xlfn.XLOOKUP($A7,'2020'!$A$3:$A$26,'2020'!B$3:B$26)</f>
        <v>9.1210944173024995</v>
      </c>
      <c r="C7" s="5">
        <f>_xlfn.XLOOKUP($A7,'2020'!$A$3:$A$26,'2020'!C$3:C$26)</f>
        <v>9.55681842874559</v>
      </c>
      <c r="D7" s="5">
        <f t="shared" si="0"/>
        <v>-0.43572401144309048</v>
      </c>
      <c r="E7" s="5">
        <f>_xlfn.XLOOKUP($A7,'2020'!$A$3:$A$26,'2020'!E$3:E$26)</f>
        <v>13.262611600981</v>
      </c>
      <c r="F7" s="5">
        <f>_xlfn.XLOOKUP($A7,'2020'!$A$3:$A$26,'2020'!F$3:F$26)</f>
        <v>13.9747567590294</v>
      </c>
      <c r="G7" s="5">
        <f t="shared" si="1"/>
        <v>-0.71214515804840062</v>
      </c>
      <c r="H7" s="5">
        <v>9</v>
      </c>
      <c r="I7" s="5">
        <v>11.6</v>
      </c>
      <c r="J7" s="5">
        <f t="shared" si="2"/>
        <v>-2.5999999999999996</v>
      </c>
      <c r="K7" s="5">
        <v>13.1</v>
      </c>
      <c r="L7" s="5">
        <v>16.5</v>
      </c>
      <c r="M7" s="5">
        <f t="shared" si="3"/>
        <v>-3.4000000000000004</v>
      </c>
      <c r="N7" t="b">
        <f t="shared" si="4"/>
        <v>1</v>
      </c>
    </row>
    <row r="8" spans="1:14" hidden="1" x14ac:dyDescent="0.25">
      <c r="A8" s="4" t="s">
        <v>13</v>
      </c>
      <c r="B8" s="5">
        <f>_xlfn.XLOOKUP($A8,'2020'!$A$3:$A$26,'2020'!B$3:B$26)</f>
        <v>9.1923745177842395</v>
      </c>
      <c r="C8" s="5">
        <f>_xlfn.XLOOKUP($A8,'2020'!$A$3:$A$26,'2020'!C$3:C$26)</f>
        <v>8.9045906873020506</v>
      </c>
      <c r="D8" s="5">
        <f t="shared" si="0"/>
        <v>0.28778383048218892</v>
      </c>
      <c r="E8" s="5">
        <f>_xlfn.XLOOKUP($A8,'2020'!$A$3:$A$26,'2020'!E$3:E$26)</f>
        <v>14.264931388343101</v>
      </c>
      <c r="F8" s="5">
        <f>_xlfn.XLOOKUP($A8,'2020'!$A$3:$A$26,'2020'!F$3:F$26)</f>
        <v>13.2069127575951</v>
      </c>
      <c r="G8" s="5">
        <f t="shared" si="1"/>
        <v>1.0580186307480002</v>
      </c>
      <c r="H8" s="5">
        <v>9.1</v>
      </c>
      <c r="I8" s="5">
        <v>11.3</v>
      </c>
      <c r="J8" s="5">
        <f t="shared" si="2"/>
        <v>-2.2000000000000011</v>
      </c>
      <c r="K8" s="5">
        <v>14.1</v>
      </c>
      <c r="L8" s="5">
        <v>18.3</v>
      </c>
      <c r="M8" s="5">
        <f t="shared" si="3"/>
        <v>-4.2000000000000011</v>
      </c>
      <c r="N8" t="b">
        <f t="shared" si="4"/>
        <v>1</v>
      </c>
    </row>
    <row r="9" spans="1:14" hidden="1" x14ac:dyDescent="0.25">
      <c r="A9" s="4" t="s">
        <v>1</v>
      </c>
      <c r="B9" s="5">
        <f>_xlfn.XLOOKUP($A9,'2020'!$A$3:$A$26,'2020'!B$3:B$26)</f>
        <v>8.99123610684779</v>
      </c>
      <c r="C9" s="5">
        <f>_xlfn.XLOOKUP($A9,'2020'!$A$3:$A$26,'2020'!C$3:C$26)</f>
        <v>9.4855557458046906</v>
      </c>
      <c r="D9" s="5">
        <f t="shared" si="0"/>
        <v>-0.49431963895690068</v>
      </c>
      <c r="E9" s="5">
        <f>_xlfn.XLOOKUP($A9,'2020'!$A$3:$A$26,'2020'!E$3:E$26)</f>
        <v>13.952886793866901</v>
      </c>
      <c r="F9" s="5">
        <f>_xlfn.XLOOKUP($A9,'2020'!$A$3:$A$26,'2020'!F$3:F$26)</f>
        <v>15.300149326829899</v>
      </c>
      <c r="G9" s="5">
        <f t="shared" si="1"/>
        <v>-1.3472625329629988</v>
      </c>
      <c r="H9" s="5">
        <v>8.9</v>
      </c>
      <c r="I9" s="5">
        <v>11.1</v>
      </c>
      <c r="J9" s="5">
        <f t="shared" si="2"/>
        <v>-2.1999999999999993</v>
      </c>
      <c r="K9" s="5">
        <v>13.7</v>
      </c>
      <c r="L9" s="5">
        <v>17.5</v>
      </c>
      <c r="M9" s="5">
        <f t="shared" si="3"/>
        <v>-3.8000000000000007</v>
      </c>
      <c r="N9" t="b">
        <f t="shared" si="4"/>
        <v>1</v>
      </c>
    </row>
    <row r="10" spans="1:14" hidden="1" x14ac:dyDescent="0.25">
      <c r="A10" s="4" t="s">
        <v>2</v>
      </c>
      <c r="B10" s="5">
        <f>_xlfn.XLOOKUP($A10,'2020'!$A$3:$A$26,'2020'!B$3:B$26)</f>
        <v>8.5142623281157306</v>
      </c>
      <c r="C10" s="5">
        <f>_xlfn.XLOOKUP($A10,'2020'!$A$3:$A$26,'2020'!C$3:C$26)</f>
        <v>8.0031097168976899</v>
      </c>
      <c r="D10" s="5">
        <f t="shared" si="0"/>
        <v>0.51115261121804068</v>
      </c>
      <c r="E10" s="5">
        <f>_xlfn.XLOOKUP($A10,'2020'!$A$3:$A$26,'2020'!E$3:E$26)</f>
        <v>12.639914380245999</v>
      </c>
      <c r="F10" s="5">
        <f>_xlfn.XLOOKUP($A10,'2020'!$A$3:$A$26,'2020'!F$3:F$26)</f>
        <v>11.557552759063601</v>
      </c>
      <c r="G10" s="5">
        <f t="shared" si="1"/>
        <v>1.0823616211823985</v>
      </c>
      <c r="H10" s="5">
        <v>8.5</v>
      </c>
      <c r="I10" s="5">
        <v>11.1</v>
      </c>
      <c r="J10" s="5">
        <f t="shared" si="2"/>
        <v>-2.5999999999999996</v>
      </c>
      <c r="K10" s="5">
        <v>12.5</v>
      </c>
      <c r="L10" s="5">
        <v>16.600000000000001</v>
      </c>
      <c r="M10" s="5">
        <f t="shared" si="3"/>
        <v>-4.1000000000000014</v>
      </c>
      <c r="N10" t="b">
        <f t="shared" si="4"/>
        <v>1</v>
      </c>
    </row>
    <row r="11" spans="1:14" hidden="1" x14ac:dyDescent="0.25">
      <c r="A11" s="4" t="s">
        <v>11</v>
      </c>
      <c r="B11" s="5">
        <f>_xlfn.XLOOKUP($A11,'2020'!$A$3:$A$26,'2020'!B$3:B$26)</f>
        <v>8.5569026709458296</v>
      </c>
      <c r="C11" s="5">
        <f>_xlfn.XLOOKUP($A11,'2020'!$A$3:$A$26,'2020'!C$3:C$26)</f>
        <v>10.057220193110499</v>
      </c>
      <c r="D11" s="5">
        <f t="shared" si="0"/>
        <v>-1.5003175221646696</v>
      </c>
      <c r="E11" s="5">
        <f>_xlfn.XLOOKUP($A11,'2020'!$A$3:$A$26,'2020'!E$3:E$26)</f>
        <v>12.958720816834701</v>
      </c>
      <c r="F11" s="5">
        <f>_xlfn.XLOOKUP($A11,'2020'!$A$3:$A$26,'2020'!F$3:F$26)</f>
        <v>15.9950898602844</v>
      </c>
      <c r="G11" s="5">
        <f t="shared" si="1"/>
        <v>-3.0363690434496995</v>
      </c>
      <c r="H11" s="5">
        <v>8.5</v>
      </c>
      <c r="I11" s="5">
        <v>11</v>
      </c>
      <c r="J11" s="5">
        <f t="shared" si="2"/>
        <v>-2.5</v>
      </c>
      <c r="K11" s="5">
        <v>12.8</v>
      </c>
      <c r="L11" s="5">
        <v>16.600000000000001</v>
      </c>
      <c r="M11" s="5">
        <f t="shared" si="3"/>
        <v>-3.8000000000000007</v>
      </c>
      <c r="N11" t="b">
        <f t="shared" si="4"/>
        <v>1</v>
      </c>
    </row>
    <row r="12" spans="1:14" hidden="1" x14ac:dyDescent="0.25">
      <c r="A12" s="4" t="s">
        <v>8</v>
      </c>
      <c r="B12" s="5">
        <f>_xlfn.XLOOKUP($A12,'2020'!$A$3:$A$26,'2020'!B$3:B$26)</f>
        <v>9.48302554323603</v>
      </c>
      <c r="C12" s="5">
        <f>_xlfn.XLOOKUP($A12,'2020'!$A$3:$A$26,'2020'!C$3:C$26)</f>
        <v>8.34586399202467</v>
      </c>
      <c r="D12" s="5">
        <f t="shared" si="0"/>
        <v>1.13716155121136</v>
      </c>
      <c r="E12" s="5">
        <f>_xlfn.XLOOKUP($A12,'2020'!$A$3:$A$26,'2020'!E$3:E$26)</f>
        <v>13.693629080102999</v>
      </c>
      <c r="F12" s="5">
        <f>_xlfn.XLOOKUP($A12,'2020'!$A$3:$A$26,'2020'!F$3:F$26)</f>
        <v>12.6219361241395</v>
      </c>
      <c r="G12" s="5">
        <f t="shared" si="1"/>
        <v>1.0716929559634991</v>
      </c>
      <c r="H12" s="5">
        <v>9.5</v>
      </c>
      <c r="I12" s="5">
        <v>10.9</v>
      </c>
      <c r="J12" s="5">
        <f t="shared" si="2"/>
        <v>-1.4000000000000004</v>
      </c>
      <c r="K12" s="5">
        <v>13.6</v>
      </c>
      <c r="L12" s="5">
        <v>17.8</v>
      </c>
      <c r="M12" s="5">
        <f t="shared" si="3"/>
        <v>-4.2000000000000011</v>
      </c>
      <c r="N12" t="b">
        <f t="shared" si="4"/>
        <v>1</v>
      </c>
    </row>
    <row r="13" spans="1:14" hidden="1" x14ac:dyDescent="0.25">
      <c r="A13" s="4" t="s">
        <v>19</v>
      </c>
      <c r="B13" s="5">
        <f>_xlfn.XLOOKUP($A13,'2020'!$A$3:$A$26,'2020'!B$3:B$26)</f>
        <v>8.9654991203671894</v>
      </c>
      <c r="C13" s="5">
        <f>_xlfn.XLOOKUP($A13,'2020'!$A$3:$A$26,'2020'!C$3:C$26)</f>
        <v>9.3843523252602203</v>
      </c>
      <c r="D13" s="5">
        <f t="shared" si="0"/>
        <v>-0.41885320489303091</v>
      </c>
      <c r="E13" s="5">
        <f>_xlfn.XLOOKUP($A13,'2020'!$A$3:$A$26,'2020'!E$3:E$26)</f>
        <v>12.753897197940899</v>
      </c>
      <c r="F13" s="5">
        <f>_xlfn.XLOOKUP($A13,'2020'!$A$3:$A$26,'2020'!F$3:F$26)</f>
        <v>16.0279514416046</v>
      </c>
      <c r="G13" s="5">
        <f t="shared" si="1"/>
        <v>-3.2740542436637003</v>
      </c>
      <c r="H13" s="5">
        <v>8.9</v>
      </c>
      <c r="I13" s="5">
        <v>10.9</v>
      </c>
      <c r="J13" s="5">
        <f t="shared" si="2"/>
        <v>-2</v>
      </c>
      <c r="K13" s="5">
        <v>12.4</v>
      </c>
      <c r="L13" s="5">
        <v>17.600000000000001</v>
      </c>
      <c r="M13" s="5">
        <f t="shared" si="3"/>
        <v>-5.2000000000000011</v>
      </c>
      <c r="N13" t="b">
        <f t="shared" si="4"/>
        <v>1</v>
      </c>
    </row>
    <row r="14" spans="1:14" x14ac:dyDescent="0.25">
      <c r="A14" s="4" t="s">
        <v>30</v>
      </c>
      <c r="B14" s="5">
        <f>_xlfn.XLOOKUP(A14,'TP 2020'!A1:A2,'TP 2020'!C1:C2)</f>
        <v>8.8372309648106793</v>
      </c>
      <c r="C14" s="5">
        <f>_xlfn.XLOOKUP(A14,'TP 2020'!A1:A2,'TP 2020'!B1:B2)</f>
        <v>9.3918216269900903</v>
      </c>
      <c r="D14" s="5">
        <f t="shared" si="0"/>
        <v>-0.554590662179411</v>
      </c>
      <c r="E14" s="5">
        <f>_xlfn.XLOOKUP(A14,'TP 2020'!A1:A2,'TP 2020'!E1:E2)</f>
        <v>13.6348366017777</v>
      </c>
      <c r="F14" s="5">
        <f>_xlfn.XLOOKUP(A14,'TP 2020'!A1:A2,'TP 2020'!D1:D2)</f>
        <v>15.130949704885101</v>
      </c>
      <c r="G14" s="5">
        <f t="shared" si="1"/>
        <v>-1.4961131031074011</v>
      </c>
      <c r="H14" s="5">
        <f>_xlfn.XLOOKUP(A14,'TP 2021'!A1:A2,'TP 2021'!C1:C2)</f>
        <v>8.8000000000000007</v>
      </c>
      <c r="I14" s="5">
        <f>_xlfn.XLOOKUP(A14,'TP 2021'!A1:A2,'TP 2021'!D1:D2)</f>
        <v>10.8</v>
      </c>
      <c r="J14" s="5">
        <f t="shared" si="2"/>
        <v>-2</v>
      </c>
      <c r="K14" s="5">
        <f>_xlfn.XLOOKUP(A14,'TP 2021'!A1:A2,'TP 2021'!F1:F2)</f>
        <v>13.4</v>
      </c>
      <c r="L14" s="5">
        <f>_xlfn.XLOOKUP(A14,'TP 2021'!A1:A2,'TP 2021'!G1:G2)</f>
        <v>17</v>
      </c>
      <c r="M14" s="5">
        <f t="shared" si="3"/>
        <v>-3.5999999999999996</v>
      </c>
      <c r="N14" t="b">
        <f t="shared" si="4"/>
        <v>1</v>
      </c>
    </row>
    <row r="15" spans="1:14" hidden="1" x14ac:dyDescent="0.25">
      <c r="A15" s="4" t="s">
        <v>4</v>
      </c>
      <c r="B15" s="5">
        <f>_xlfn.XLOOKUP($A15,'2020'!$A$3:$A$26,'2020'!B$3:B$26)</f>
        <v>8.9592433469414097</v>
      </c>
      <c r="C15" s="5">
        <f>_xlfn.XLOOKUP($A15,'2020'!$A$3:$A$26,'2020'!C$3:C$26)</f>
        <v>8.4476737584740906</v>
      </c>
      <c r="D15" s="5">
        <f t="shared" si="0"/>
        <v>0.51156958846731904</v>
      </c>
      <c r="E15" s="5">
        <f>_xlfn.XLOOKUP($A15,'2020'!$A$3:$A$26,'2020'!E$3:E$26)</f>
        <v>13.7142021275899</v>
      </c>
      <c r="F15" s="5">
        <f>_xlfn.XLOOKUP($A15,'2020'!$A$3:$A$26,'2020'!F$3:F$26)</f>
        <v>13.483248371981199</v>
      </c>
      <c r="G15" s="5">
        <f t="shared" si="1"/>
        <v>0.23095375560870046</v>
      </c>
      <c r="H15" s="5">
        <v>8.9</v>
      </c>
      <c r="I15" s="5">
        <v>10.8</v>
      </c>
      <c r="J15" s="5">
        <f t="shared" si="2"/>
        <v>-1.9000000000000004</v>
      </c>
      <c r="K15" s="5">
        <v>13.6</v>
      </c>
      <c r="L15" s="5">
        <v>16.399999999999999</v>
      </c>
      <c r="M15" s="5">
        <f t="shared" si="3"/>
        <v>-2.7999999999999989</v>
      </c>
      <c r="N15" t="b">
        <f t="shared" si="4"/>
        <v>1</v>
      </c>
    </row>
    <row r="16" spans="1:14" hidden="1" x14ac:dyDescent="0.25">
      <c r="A16" s="4" t="s">
        <v>20</v>
      </c>
      <c r="B16" s="5">
        <f>_xlfn.XLOOKUP($A16,'2020'!$A$3:$A$26,'2020'!B$3:B$26)</f>
        <v>8.6920418465322804</v>
      </c>
      <c r="C16" s="5">
        <f>_xlfn.XLOOKUP($A16,'2020'!$A$3:$A$26,'2020'!C$3:C$26)</f>
        <v>9.3537910098291803</v>
      </c>
      <c r="D16" s="5">
        <f t="shared" si="0"/>
        <v>-0.66174916329689992</v>
      </c>
      <c r="E16" s="5">
        <f>_xlfn.XLOOKUP($A16,'2020'!$A$3:$A$26,'2020'!E$3:E$26)</f>
        <v>13.820707726243199</v>
      </c>
      <c r="F16" s="5">
        <f>_xlfn.XLOOKUP($A16,'2020'!$A$3:$A$26,'2020'!F$3:F$26)</f>
        <v>15.2260742655416</v>
      </c>
      <c r="G16" s="5">
        <f t="shared" si="1"/>
        <v>-1.4053665392984005</v>
      </c>
      <c r="H16" s="5">
        <v>8.6</v>
      </c>
      <c r="I16" s="5">
        <v>10.8</v>
      </c>
      <c r="J16" s="5">
        <f t="shared" si="2"/>
        <v>-2.2000000000000011</v>
      </c>
      <c r="K16" s="5">
        <v>13.6</v>
      </c>
      <c r="L16" s="5">
        <v>17.3</v>
      </c>
      <c r="M16" s="5">
        <f t="shared" si="3"/>
        <v>-3.7000000000000011</v>
      </c>
      <c r="N16" t="b">
        <f t="shared" si="4"/>
        <v>1</v>
      </c>
    </row>
    <row r="17" spans="1:14" hidden="1" x14ac:dyDescent="0.25">
      <c r="A17" s="4" t="s">
        <v>9</v>
      </c>
      <c r="B17" s="5">
        <f>_xlfn.XLOOKUP($A17,'2020'!$A$3:$A$26,'2020'!B$3:B$26)</f>
        <v>8.4609050762013904</v>
      </c>
      <c r="C17" s="5">
        <f>_xlfn.XLOOKUP($A17,'2020'!$A$3:$A$26,'2020'!C$3:C$26)</f>
        <v>11.043193389193901</v>
      </c>
      <c r="D17" s="5">
        <f t="shared" si="0"/>
        <v>-2.5822883129925103</v>
      </c>
      <c r="E17" s="5">
        <f>_xlfn.XLOOKUP($A17,'2020'!$A$3:$A$26,'2020'!E$3:E$26)</f>
        <v>12.7630233699642</v>
      </c>
      <c r="F17" s="5">
        <f>_xlfn.XLOOKUP($A17,'2020'!$A$3:$A$26,'2020'!F$3:F$26)</f>
        <v>19.902942911757801</v>
      </c>
      <c r="G17" s="5">
        <f t="shared" si="1"/>
        <v>-7.139919541793601</v>
      </c>
      <c r="H17" s="5">
        <v>8.3000000000000007</v>
      </c>
      <c r="I17" s="5">
        <v>10.6</v>
      </c>
      <c r="J17" s="5">
        <f t="shared" si="2"/>
        <v>-2.2999999999999989</v>
      </c>
      <c r="K17" s="5">
        <v>12.6</v>
      </c>
      <c r="L17" s="5">
        <v>15.5</v>
      </c>
      <c r="M17" s="5">
        <f t="shared" si="3"/>
        <v>-2.9000000000000004</v>
      </c>
      <c r="N17" t="b">
        <f t="shared" si="4"/>
        <v>1</v>
      </c>
    </row>
    <row r="18" spans="1:14" hidden="1" x14ac:dyDescent="0.25">
      <c r="A18" s="4" t="s">
        <v>18</v>
      </c>
      <c r="B18" s="5">
        <f>_xlfn.XLOOKUP($A18,'2020'!$A$3:$A$26,'2020'!B$3:B$26)</f>
        <v>8.2198799155766498</v>
      </c>
      <c r="C18" s="5">
        <f>_xlfn.XLOOKUP($A18,'2020'!$A$3:$A$26,'2020'!C$3:C$26)</f>
        <v>8.4587892043584603</v>
      </c>
      <c r="D18" s="5">
        <f t="shared" si="0"/>
        <v>-0.2389092887818105</v>
      </c>
      <c r="E18" s="5">
        <f>_xlfn.XLOOKUP($A18,'2020'!$A$3:$A$26,'2020'!E$3:E$26)</f>
        <v>13.123627746434099</v>
      </c>
      <c r="F18" s="5">
        <f>_xlfn.XLOOKUP($A18,'2020'!$A$3:$A$26,'2020'!F$3:F$26)</f>
        <v>13.336061743431401</v>
      </c>
      <c r="G18" s="5">
        <f t="shared" si="1"/>
        <v>-0.21243399699730148</v>
      </c>
      <c r="H18" s="5">
        <v>8.1</v>
      </c>
      <c r="I18" s="5">
        <v>10.6</v>
      </c>
      <c r="J18" s="5">
        <f t="shared" si="2"/>
        <v>-2.5</v>
      </c>
      <c r="K18" s="5">
        <v>13</v>
      </c>
      <c r="L18" s="5">
        <v>17.100000000000001</v>
      </c>
      <c r="M18" s="5">
        <f t="shared" si="3"/>
        <v>-4.1000000000000014</v>
      </c>
      <c r="N18" t="b">
        <f t="shared" si="4"/>
        <v>1</v>
      </c>
    </row>
    <row r="19" spans="1:14" hidden="1" x14ac:dyDescent="0.25">
      <c r="A19" s="4" t="s">
        <v>3</v>
      </c>
      <c r="B19" s="5">
        <f>_xlfn.XLOOKUP($A19,'2020'!$A$3:$A$26,'2020'!B$3:B$26)</f>
        <v>8.9464189837970292</v>
      </c>
      <c r="C19" s="5">
        <f>_xlfn.XLOOKUP($A19,'2020'!$A$3:$A$26,'2020'!C$3:C$26)</f>
        <v>9.3040383349155498</v>
      </c>
      <c r="D19" s="5">
        <f t="shared" si="0"/>
        <v>-0.35761935111852061</v>
      </c>
      <c r="E19" s="5">
        <f>_xlfn.XLOOKUP($A19,'2020'!$A$3:$A$26,'2020'!E$3:E$26)</f>
        <v>13.7196404837263</v>
      </c>
      <c r="F19" s="5">
        <f>_xlfn.XLOOKUP($A19,'2020'!$A$3:$A$26,'2020'!F$3:F$26)</f>
        <v>15.272873767145001</v>
      </c>
      <c r="G19" s="5">
        <f t="shared" si="1"/>
        <v>-1.5532332834187006</v>
      </c>
      <c r="H19" s="5">
        <v>8.9</v>
      </c>
      <c r="I19" s="5">
        <v>10.5</v>
      </c>
      <c r="J19" s="5">
        <f t="shared" si="2"/>
        <v>-1.5999999999999996</v>
      </c>
      <c r="K19" s="5">
        <v>13.5</v>
      </c>
      <c r="L19" s="5">
        <v>16.7</v>
      </c>
      <c r="M19" s="5">
        <f t="shared" si="3"/>
        <v>-3.1999999999999993</v>
      </c>
      <c r="N19" t="b">
        <f t="shared" si="4"/>
        <v>1</v>
      </c>
    </row>
    <row r="20" spans="1:14" hidden="1" x14ac:dyDescent="0.25">
      <c r="A20" s="4" t="s">
        <v>15</v>
      </c>
      <c r="B20" s="5">
        <f>_xlfn.XLOOKUP($A20,'2020'!$A$3:$A$26,'2020'!B$3:B$26)</f>
        <v>8.0589578161319704</v>
      </c>
      <c r="C20" s="5">
        <f>_xlfn.XLOOKUP($A20,'2020'!$A$3:$A$26,'2020'!C$3:C$26)</f>
        <v>9.5395790532895006</v>
      </c>
      <c r="D20" s="5">
        <f t="shared" si="0"/>
        <v>-1.4806212371575302</v>
      </c>
      <c r="E20" s="5">
        <f>_xlfn.XLOOKUP($A20,'2020'!$A$3:$A$26,'2020'!E$3:E$26)</f>
        <v>12.3133623416688</v>
      </c>
      <c r="F20" s="5">
        <f>_xlfn.XLOOKUP($A20,'2020'!$A$3:$A$26,'2020'!F$3:F$26)</f>
        <v>15.0576449814866</v>
      </c>
      <c r="G20" s="5">
        <f t="shared" si="1"/>
        <v>-2.7442826398178006</v>
      </c>
      <c r="H20" s="5">
        <v>8</v>
      </c>
      <c r="I20" s="5">
        <v>10.5</v>
      </c>
      <c r="J20" s="5">
        <f t="shared" si="2"/>
        <v>-2.5</v>
      </c>
      <c r="K20" s="5">
        <v>12.2</v>
      </c>
      <c r="L20" s="5">
        <v>16.8</v>
      </c>
      <c r="M20" s="5">
        <f t="shared" si="3"/>
        <v>-4.6000000000000014</v>
      </c>
      <c r="N20" t="b">
        <f t="shared" si="4"/>
        <v>1</v>
      </c>
    </row>
    <row r="21" spans="1:14" hidden="1" x14ac:dyDescent="0.25">
      <c r="A21" s="4" t="s">
        <v>16</v>
      </c>
      <c r="B21" s="5">
        <f>_xlfn.XLOOKUP($A21,'2020'!$A$3:$A$26,'2020'!B$3:B$26)</f>
        <v>8.7786013640908198</v>
      </c>
      <c r="C21" s="5">
        <f>_xlfn.XLOOKUP($A21,'2020'!$A$3:$A$26,'2020'!C$3:C$26)</f>
        <v>9.8683896463020808</v>
      </c>
      <c r="D21" s="5">
        <f t="shared" si="0"/>
        <v>-1.089788282211261</v>
      </c>
      <c r="E21" s="5">
        <f>_xlfn.XLOOKUP($A21,'2020'!$A$3:$A$26,'2020'!E$3:E$26)</f>
        <v>13.337048262587601</v>
      </c>
      <c r="F21" s="5">
        <f>_xlfn.XLOOKUP($A21,'2020'!$A$3:$A$26,'2020'!F$3:F$26)</f>
        <v>16.027829539032901</v>
      </c>
      <c r="G21" s="5">
        <f t="shared" si="1"/>
        <v>-2.6907812764452999</v>
      </c>
      <c r="H21" s="5">
        <v>8.6999999999999993</v>
      </c>
      <c r="I21" s="5">
        <v>10.4</v>
      </c>
      <c r="J21" s="5">
        <f t="shared" si="2"/>
        <v>-1.7000000000000011</v>
      </c>
      <c r="K21" s="5">
        <v>13.2</v>
      </c>
      <c r="L21" s="5">
        <v>15.5</v>
      </c>
      <c r="M21" s="5">
        <f t="shared" si="3"/>
        <v>-2.3000000000000007</v>
      </c>
      <c r="N21" t="b">
        <f t="shared" si="4"/>
        <v>1</v>
      </c>
    </row>
    <row r="22" spans="1:14" hidden="1" x14ac:dyDescent="0.25">
      <c r="A22" s="4" t="s">
        <v>14</v>
      </c>
      <c r="B22" s="5">
        <f>_xlfn.XLOOKUP($A22,'2020'!$A$3:$A$26,'2020'!B$3:B$26)</f>
        <v>7.5249566306039801</v>
      </c>
      <c r="C22" s="5">
        <f>_xlfn.XLOOKUP($A22,'2020'!$A$3:$A$26,'2020'!C$3:C$26)</f>
        <v>9.1168961465758507</v>
      </c>
      <c r="D22" s="5">
        <f t="shared" si="0"/>
        <v>-1.5919395159718706</v>
      </c>
      <c r="E22" s="5">
        <f>_xlfn.XLOOKUP($A22,'2020'!$A$3:$A$26,'2020'!E$3:E$26)</f>
        <v>12.3539974624326</v>
      </c>
      <c r="F22" s="5">
        <f>_xlfn.XLOOKUP($A22,'2020'!$A$3:$A$26,'2020'!F$3:F$26)</f>
        <v>14.9409658101877</v>
      </c>
      <c r="G22" s="5">
        <f t="shared" si="1"/>
        <v>-2.5869683477551</v>
      </c>
      <c r="H22" s="5">
        <v>7.4</v>
      </c>
      <c r="I22" s="5">
        <v>10.3</v>
      </c>
      <c r="J22" s="5">
        <f t="shared" si="2"/>
        <v>-2.9000000000000004</v>
      </c>
      <c r="K22" s="5">
        <v>12.2</v>
      </c>
      <c r="L22" s="5">
        <v>17.100000000000001</v>
      </c>
      <c r="M22" s="5">
        <f t="shared" si="3"/>
        <v>-4.9000000000000021</v>
      </c>
      <c r="N22" t="b">
        <f t="shared" si="4"/>
        <v>1</v>
      </c>
    </row>
    <row r="23" spans="1:14" hidden="1" x14ac:dyDescent="0.25">
      <c r="A23" s="4" t="s">
        <v>12</v>
      </c>
      <c r="B23" s="5">
        <f>_xlfn.XLOOKUP($A23,'2020'!$A$3:$A$26,'2020'!B$3:B$26)</f>
        <v>8.6507371026230704</v>
      </c>
      <c r="C23" s="5">
        <f>_xlfn.XLOOKUP($A23,'2020'!$A$3:$A$26,'2020'!C$3:C$26)</f>
        <v>9.4757743556473706</v>
      </c>
      <c r="D23" s="5">
        <f t="shared" si="0"/>
        <v>-0.8250372530243002</v>
      </c>
      <c r="E23" s="5">
        <f>_xlfn.XLOOKUP($A23,'2020'!$A$3:$A$26,'2020'!E$3:E$26)</f>
        <v>12.646556604532501</v>
      </c>
      <c r="F23" s="5">
        <f>_xlfn.XLOOKUP($A23,'2020'!$A$3:$A$26,'2020'!F$3:F$26)</f>
        <v>14.6670778964282</v>
      </c>
      <c r="G23" s="5">
        <f t="shared" si="1"/>
        <v>-2.0205212918956992</v>
      </c>
      <c r="H23" s="5">
        <v>8.6</v>
      </c>
      <c r="I23" s="5">
        <v>10.199999999999999</v>
      </c>
      <c r="J23" s="5">
        <f t="shared" si="2"/>
        <v>-1.5999999999999996</v>
      </c>
      <c r="K23" s="5">
        <v>12.5</v>
      </c>
      <c r="L23" s="5">
        <v>15.6</v>
      </c>
      <c r="M23" s="5">
        <f t="shared" si="3"/>
        <v>-3.0999999999999996</v>
      </c>
      <c r="N23" t="b">
        <f t="shared" si="4"/>
        <v>1</v>
      </c>
    </row>
    <row r="24" spans="1:14" hidden="1" x14ac:dyDescent="0.25">
      <c r="A24" s="4" t="s">
        <v>7</v>
      </c>
      <c r="B24" s="5">
        <f>_xlfn.XLOOKUP($A24,'2020'!$A$3:$A$26,'2020'!B$3:B$26)</f>
        <v>8.5725963161322003</v>
      </c>
      <c r="C24" s="5">
        <f>_xlfn.XLOOKUP($A24,'2020'!$A$3:$A$26,'2020'!C$3:C$26)</f>
        <v>8.4497408182685394</v>
      </c>
      <c r="D24" s="5">
        <f t="shared" si="0"/>
        <v>0.1228554978636609</v>
      </c>
      <c r="E24" s="5">
        <f>_xlfn.XLOOKUP($A24,'2020'!$A$3:$A$26,'2020'!E$3:E$26)</f>
        <v>13.856760872239301</v>
      </c>
      <c r="F24" s="5">
        <f>_xlfn.XLOOKUP($A24,'2020'!$A$3:$A$26,'2020'!F$3:F$26)</f>
        <v>14.3506578158349</v>
      </c>
      <c r="G24" s="5">
        <f t="shared" si="1"/>
        <v>-0.49389694359559932</v>
      </c>
      <c r="H24" s="5">
        <v>8.5</v>
      </c>
      <c r="I24" s="5">
        <v>10.1</v>
      </c>
      <c r="J24" s="5">
        <f t="shared" si="2"/>
        <v>-1.5999999999999996</v>
      </c>
      <c r="K24" s="5">
        <v>13.6</v>
      </c>
      <c r="L24" s="5">
        <v>16.8</v>
      </c>
      <c r="M24" s="5">
        <f t="shared" si="3"/>
        <v>-3.2000000000000011</v>
      </c>
      <c r="N24" t="b">
        <f t="shared" si="4"/>
        <v>1</v>
      </c>
    </row>
    <row r="25" spans="1:14" hidden="1" x14ac:dyDescent="0.25">
      <c r="A25" s="4" t="s">
        <v>10</v>
      </c>
      <c r="B25" s="5">
        <f>_xlfn.XLOOKUP($A25,'2020'!$A$3:$A$26,'2020'!B$3:B$26)</f>
        <v>7.25285835585664</v>
      </c>
      <c r="C25" s="5">
        <f>_xlfn.XLOOKUP($A25,'2020'!$A$3:$A$26,'2020'!C$3:C$26)</f>
        <v>7.1021571610772103</v>
      </c>
      <c r="D25" s="5">
        <f t="shared" si="0"/>
        <v>0.15070119477942967</v>
      </c>
      <c r="E25" s="5">
        <f>_xlfn.XLOOKUP($A25,'2020'!$A$3:$A$26,'2020'!E$3:E$26)</f>
        <v>11.6449404433698</v>
      </c>
      <c r="F25" s="5">
        <f>_xlfn.XLOOKUP($A25,'2020'!$A$3:$A$26,'2020'!F$3:F$26)</f>
        <v>10.397231309070801</v>
      </c>
      <c r="G25" s="5">
        <f t="shared" si="1"/>
        <v>1.247709134298999</v>
      </c>
      <c r="H25" s="5">
        <v>7.1</v>
      </c>
      <c r="I25" s="5">
        <v>9.6999999999999993</v>
      </c>
      <c r="J25" s="5">
        <f t="shared" si="2"/>
        <v>-2.5999999999999996</v>
      </c>
      <c r="K25" s="5">
        <v>11.4</v>
      </c>
      <c r="L25" s="5">
        <v>15.1</v>
      </c>
      <c r="M25" s="5">
        <f t="shared" si="3"/>
        <v>-3.6999999999999993</v>
      </c>
      <c r="N25" t="b">
        <f t="shared" si="4"/>
        <v>1</v>
      </c>
    </row>
    <row r="26" spans="1:14" x14ac:dyDescent="0.25">
      <c r="A26" s="4" t="s">
        <v>6</v>
      </c>
      <c r="B26" s="5">
        <f>_xlfn.XLOOKUP($A26,'2020'!$A$3:$A$26,'2020'!B$3:B$26)</f>
        <v>7.6431073819035698</v>
      </c>
      <c r="C26" s="5">
        <f>_xlfn.XLOOKUP($A26,'2020'!$A$3:$A$26,'2020'!C$3:C$26)</f>
        <v>8.3471241413728894</v>
      </c>
      <c r="D26" s="5">
        <f t="shared" si="0"/>
        <v>-0.70401675946931963</v>
      </c>
      <c r="E26" s="5">
        <f>_xlfn.XLOOKUP($A26,'2020'!$A$3:$A$26,'2020'!E$3:E$26)</f>
        <v>12.881071784601</v>
      </c>
      <c r="F26" s="5">
        <f>_xlfn.XLOOKUP($A26,'2020'!$A$3:$A$26,'2020'!F$3:F$26)</f>
        <v>14.360000601423399</v>
      </c>
      <c r="G26" s="5">
        <f t="shared" si="1"/>
        <v>-1.4789288168223997</v>
      </c>
      <c r="H26" s="5">
        <v>7.5</v>
      </c>
      <c r="I26" s="5">
        <v>9.5</v>
      </c>
      <c r="J26" s="5">
        <f t="shared" si="2"/>
        <v>-2</v>
      </c>
      <c r="K26" s="5">
        <v>12.7</v>
      </c>
      <c r="L26" s="5">
        <v>15.7</v>
      </c>
      <c r="M26" s="5">
        <f t="shared" si="3"/>
        <v>-3</v>
      </c>
      <c r="N26" t="b">
        <f t="shared" si="4"/>
        <v>1</v>
      </c>
    </row>
    <row r="27" spans="1:14" x14ac:dyDescent="0.25">
      <c r="A27" s="2" t="s">
        <v>28</v>
      </c>
      <c r="B27" s="5">
        <f>_xlfn.XLOOKUP($A27,'2020'!$A$3:$A$26,'2020'!B$3:B$26)</f>
        <v>7.4637443123484504</v>
      </c>
      <c r="C27" s="5">
        <f>_xlfn.XLOOKUP($A27,'2020'!$A$3:$A$26,'2020'!C$3:C$26)</f>
        <v>9.5159485434700208</v>
      </c>
      <c r="D27" s="5">
        <f t="shared" si="0"/>
        <v>-2.0522042311215705</v>
      </c>
      <c r="E27" s="5">
        <f>_xlfn.XLOOKUP($A27,'2020'!$A$3:$A$26,'2020'!E$3:E$26)</f>
        <v>10.727278563003701</v>
      </c>
      <c r="F27" s="5">
        <f>_xlfn.XLOOKUP($A27,'2020'!$A$3:$A$26,'2020'!F$3:F$26)</f>
        <v>17.020846336406802</v>
      </c>
      <c r="G27" s="5">
        <f t="shared" si="1"/>
        <v>-6.293567773403101</v>
      </c>
      <c r="H27" s="5">
        <v>7.3</v>
      </c>
      <c r="I27" s="5">
        <v>9.4</v>
      </c>
      <c r="J27" s="5">
        <f t="shared" si="2"/>
        <v>-2.1000000000000005</v>
      </c>
      <c r="K27" s="5">
        <v>10.4</v>
      </c>
      <c r="L27" s="5">
        <v>14.3</v>
      </c>
      <c r="M27" s="5">
        <f t="shared" si="3"/>
        <v>-3.9000000000000004</v>
      </c>
      <c r="N27" t="b">
        <f t="shared" si="4"/>
        <v>1</v>
      </c>
    </row>
    <row r="28" spans="1:14" x14ac:dyDescent="0.25">
      <c r="A28" s="4" t="s">
        <v>27</v>
      </c>
      <c r="B28" s="5">
        <f>_xlfn.XLOOKUP($A28,'2020'!$A$3:$A$26,'2020'!B$3:B$26)</f>
        <v>8.0834007908622691</v>
      </c>
      <c r="C28" s="5">
        <f>_xlfn.XLOOKUP($A28,'2020'!$A$3:$A$26,'2020'!C$3:C$26)</f>
        <v>9.1675091000841107</v>
      </c>
      <c r="D28" s="5">
        <f t="shared" si="0"/>
        <v>-1.0841083092218415</v>
      </c>
      <c r="E28" s="5">
        <f>_xlfn.XLOOKUP($A28,'2020'!$A$3:$A$26,'2020'!E$3:E$26)</f>
        <v>12.22532495516</v>
      </c>
      <c r="F28" s="5">
        <f>_xlfn.XLOOKUP($A28,'2020'!$A$3:$A$26,'2020'!F$3:F$26)</f>
        <v>14.830769332297001</v>
      </c>
      <c r="G28" s="5">
        <f t="shared" si="1"/>
        <v>-2.6054443771370011</v>
      </c>
      <c r="H28" s="5">
        <v>8</v>
      </c>
      <c r="I28" s="5">
        <v>9.3000000000000007</v>
      </c>
      <c r="J28" s="5">
        <f t="shared" si="2"/>
        <v>-1.3000000000000007</v>
      </c>
      <c r="K28" s="5">
        <v>12</v>
      </c>
      <c r="L28" s="5">
        <v>15.1</v>
      </c>
      <c r="M28" s="5">
        <f t="shared" si="3"/>
        <v>-3.0999999999999996</v>
      </c>
      <c r="N28" t="b">
        <f t="shared" si="4"/>
        <v>1</v>
      </c>
    </row>
    <row r="29" spans="1:14" x14ac:dyDescent="0.25">
      <c r="D29" s="6">
        <f>MAX(D4:D28)</f>
        <v>1.13716155121136</v>
      </c>
      <c r="G29" s="6">
        <f>MAX(G4:G28)</f>
        <v>1.247709134298999</v>
      </c>
      <c r="I29" s="6"/>
      <c r="J29" s="6">
        <f>MAX(J4:J28)</f>
        <v>-1.3000000000000007</v>
      </c>
      <c r="L29" s="6"/>
      <c r="M29" s="6">
        <f>MAX(M4:M28)</f>
        <v>-2.3000000000000007</v>
      </c>
    </row>
    <row r="30" spans="1:14" x14ac:dyDescent="0.25">
      <c r="D30" s="6">
        <f>MIN(D4:D28)</f>
        <v>-2.5822883129925103</v>
      </c>
      <c r="G30" s="6">
        <f>MIN(G4:G28)</f>
        <v>-7.139919541793601</v>
      </c>
      <c r="J30" s="6">
        <f>MIN(J4:J28)</f>
        <v>-3.0999999999999996</v>
      </c>
      <c r="M30" s="6">
        <f>MIN(M4:M28)</f>
        <v>-5.2000000000000011</v>
      </c>
    </row>
  </sheetData>
  <autoFilter ref="A1:N30" xr:uid="{00000000-0001-0000-0000-000000000000}">
    <filterColumn colId="0">
      <filters blank="1">
        <filter val="CABA"/>
        <filter val="Chaco"/>
        <filter val="Chubut"/>
        <filter val="Santiago del Estero"/>
        <filter val="Tierra del Fuego"/>
        <filter val="Total del país"/>
        <filter val="Tucumán"/>
      </filters>
    </filterColumn>
    <filterColumn colId="1" showButton="0"/>
    <filterColumn colId="2" showButton="0"/>
    <filterColumn colId="3" showButton="0"/>
    <filterColumn colId="4" showButton="0"/>
    <filterColumn colId="5" showButton="0"/>
    <filterColumn colId="7" showButton="0"/>
    <filterColumn colId="8" showButton="0"/>
    <filterColumn colId="9" showButton="0"/>
    <filterColumn colId="10" showButton="0"/>
    <filterColumn colId="11" showButton="0"/>
  </autoFilter>
  <sortState xmlns:xlrd2="http://schemas.microsoft.com/office/spreadsheetml/2017/richdata2" ref="A4:M28">
    <sortCondition descending="1" ref="I4:I28"/>
  </sortState>
  <mergeCells count="7">
    <mergeCell ref="K2:M2"/>
    <mergeCell ref="H2:J2"/>
    <mergeCell ref="B1:G1"/>
    <mergeCell ref="H1:M1"/>
    <mergeCell ref="A1:A3"/>
    <mergeCell ref="B2:D2"/>
    <mergeCell ref="E2:G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7FD6-5A2E-479E-86AB-93832EDD4185}">
  <dimension ref="A1:G26"/>
  <sheetViews>
    <sheetView workbookViewId="0">
      <selection activeCell="C8" sqref="C8"/>
    </sheetView>
  </sheetViews>
  <sheetFormatPr baseColWidth="10" defaultRowHeight="15" x14ac:dyDescent="0.25"/>
  <sheetData>
    <row r="1" spans="1:7" x14ac:dyDescent="0.25">
      <c r="A1" s="7" t="s">
        <v>0</v>
      </c>
      <c r="B1" s="7" t="s">
        <v>23</v>
      </c>
      <c r="C1" s="7"/>
      <c r="D1" s="7"/>
      <c r="E1" s="7" t="s">
        <v>24</v>
      </c>
      <c r="F1" s="7"/>
      <c r="G1" s="7"/>
    </row>
    <row r="2" spans="1:7" x14ac:dyDescent="0.25">
      <c r="A2" s="7"/>
      <c r="B2" s="1" t="s">
        <v>25</v>
      </c>
      <c r="C2" s="1" t="s">
        <v>26</v>
      </c>
      <c r="D2" s="1" t="s">
        <v>29</v>
      </c>
      <c r="E2" s="1" t="s">
        <v>25</v>
      </c>
      <c r="F2" s="1" t="s">
        <v>26</v>
      </c>
      <c r="G2" s="1" t="s">
        <v>29</v>
      </c>
    </row>
    <row r="3" spans="1:7" x14ac:dyDescent="0.25">
      <c r="A3" s="2" t="s">
        <v>27</v>
      </c>
      <c r="B3" s="6">
        <v>8.0834007908622691</v>
      </c>
      <c r="C3" s="6">
        <v>9.1675091000841107</v>
      </c>
      <c r="D3" s="3">
        <f>B3-C3</f>
        <v>-1.0841083092218415</v>
      </c>
      <c r="E3" s="6">
        <v>12.22532495516</v>
      </c>
      <c r="F3" s="6">
        <v>14.830769332297001</v>
      </c>
      <c r="G3" s="3">
        <f>E3-F3</f>
        <v>-2.6054443771370011</v>
      </c>
    </row>
    <row r="4" spans="1:7" x14ac:dyDescent="0.25">
      <c r="A4" s="2" t="s">
        <v>1</v>
      </c>
      <c r="B4" s="6">
        <v>8.99123610684779</v>
      </c>
      <c r="C4" s="6">
        <v>9.4855557458046906</v>
      </c>
      <c r="D4" s="3">
        <f t="shared" ref="D4:D26" si="0">B4-C4</f>
        <v>-0.49431963895690068</v>
      </c>
      <c r="E4" s="6">
        <v>13.952886793866901</v>
      </c>
      <c r="F4" s="6">
        <v>15.300149326829899</v>
      </c>
      <c r="G4" s="3">
        <f t="shared" ref="G4:G26" si="1">E4-F4</f>
        <v>-1.3472625329629988</v>
      </c>
    </row>
    <row r="5" spans="1:7" x14ac:dyDescent="0.25">
      <c r="A5" s="2" t="s">
        <v>2</v>
      </c>
      <c r="B5" s="6">
        <v>8.5142623281157306</v>
      </c>
      <c r="C5" s="6">
        <v>8.0031097168976899</v>
      </c>
      <c r="D5" s="3">
        <f t="shared" si="0"/>
        <v>0.51115261121804068</v>
      </c>
      <c r="E5" s="6">
        <v>12.639914380245999</v>
      </c>
      <c r="F5" s="6">
        <v>11.557552759063601</v>
      </c>
      <c r="G5" s="3">
        <f t="shared" si="1"/>
        <v>1.0823616211823985</v>
      </c>
    </row>
    <row r="6" spans="1:7" x14ac:dyDescent="0.25">
      <c r="A6" s="2" t="s">
        <v>3</v>
      </c>
      <c r="B6" s="6">
        <v>8.9464189837970292</v>
      </c>
      <c r="C6" s="6">
        <v>9.3040383349155498</v>
      </c>
      <c r="D6" s="3">
        <f t="shared" si="0"/>
        <v>-0.35761935111852061</v>
      </c>
      <c r="E6" s="6">
        <v>13.7196404837263</v>
      </c>
      <c r="F6" s="6">
        <v>15.272873767145001</v>
      </c>
      <c r="G6" s="3">
        <f t="shared" si="1"/>
        <v>-1.5532332834187006</v>
      </c>
    </row>
    <row r="7" spans="1:7" x14ac:dyDescent="0.25">
      <c r="A7" s="2" t="s">
        <v>4</v>
      </c>
      <c r="B7" s="6">
        <v>8.9592433469414097</v>
      </c>
      <c r="C7" s="6">
        <v>8.4476737584740906</v>
      </c>
      <c r="D7" s="3">
        <f t="shared" si="0"/>
        <v>0.51156958846731904</v>
      </c>
      <c r="E7" s="6">
        <v>13.7142021275899</v>
      </c>
      <c r="F7" s="6">
        <v>13.483248371981199</v>
      </c>
      <c r="G7" s="3">
        <f t="shared" si="1"/>
        <v>0.23095375560870046</v>
      </c>
    </row>
    <row r="8" spans="1:7" x14ac:dyDescent="0.25">
      <c r="A8" s="2" t="s">
        <v>5</v>
      </c>
      <c r="B8" s="6">
        <v>10.189707724083201</v>
      </c>
      <c r="C8" s="6">
        <v>10.179786422848</v>
      </c>
      <c r="D8" s="3">
        <f t="shared" si="0"/>
        <v>9.9213012352006302E-3</v>
      </c>
      <c r="E8" s="6">
        <v>16.327266778131701</v>
      </c>
      <c r="F8" s="6">
        <v>17.412291506673899</v>
      </c>
      <c r="G8" s="3">
        <f t="shared" si="1"/>
        <v>-1.0850247285421979</v>
      </c>
    </row>
    <row r="9" spans="1:7" x14ac:dyDescent="0.25">
      <c r="A9" s="2" t="s">
        <v>6</v>
      </c>
      <c r="B9" s="6">
        <v>7.6431073819035698</v>
      </c>
      <c r="C9" s="6">
        <v>8.3471241413728894</v>
      </c>
      <c r="D9" s="3">
        <f t="shared" si="0"/>
        <v>-0.70401675946931963</v>
      </c>
      <c r="E9" s="6">
        <v>12.881071784601</v>
      </c>
      <c r="F9" s="6">
        <v>14.360000601423399</v>
      </c>
      <c r="G9" s="3">
        <f t="shared" si="1"/>
        <v>-1.4789288168223997</v>
      </c>
    </row>
    <row r="10" spans="1:7" x14ac:dyDescent="0.25">
      <c r="A10" s="2" t="s">
        <v>7</v>
      </c>
      <c r="B10" s="6">
        <v>8.5725963161322003</v>
      </c>
      <c r="C10" s="6">
        <v>8.4497408182685394</v>
      </c>
      <c r="D10" s="3">
        <f t="shared" si="0"/>
        <v>0.1228554978636609</v>
      </c>
      <c r="E10" s="6">
        <v>13.856760872239301</v>
      </c>
      <c r="F10" s="6">
        <v>14.3506578158349</v>
      </c>
      <c r="G10" s="3">
        <f t="shared" si="1"/>
        <v>-0.49389694359559932</v>
      </c>
    </row>
    <row r="11" spans="1:7" x14ac:dyDescent="0.25">
      <c r="A11" s="2" t="s">
        <v>8</v>
      </c>
      <c r="B11" s="6">
        <v>9.48302554323603</v>
      </c>
      <c r="C11" s="6">
        <v>8.34586399202467</v>
      </c>
      <c r="D11" s="3">
        <f t="shared" si="0"/>
        <v>1.13716155121136</v>
      </c>
      <c r="E11" s="6">
        <v>13.693629080102999</v>
      </c>
      <c r="F11" s="6">
        <v>12.6219361241395</v>
      </c>
      <c r="G11" s="3">
        <f t="shared" si="1"/>
        <v>1.0716929559634991</v>
      </c>
    </row>
    <row r="12" spans="1:7" x14ac:dyDescent="0.25">
      <c r="A12" s="2" t="s">
        <v>9</v>
      </c>
      <c r="B12" s="6">
        <v>8.4609050762013904</v>
      </c>
      <c r="C12" s="6">
        <v>11.043193389193901</v>
      </c>
      <c r="D12" s="3">
        <f t="shared" si="0"/>
        <v>-2.5822883129925103</v>
      </c>
      <c r="E12" s="6">
        <v>12.7630233699642</v>
      </c>
      <c r="F12" s="6">
        <v>19.902942911757801</v>
      </c>
      <c r="G12" s="3">
        <f t="shared" si="1"/>
        <v>-7.139919541793601</v>
      </c>
    </row>
    <row r="13" spans="1:7" x14ac:dyDescent="0.25">
      <c r="A13" s="2" t="s">
        <v>10</v>
      </c>
      <c r="B13" s="6">
        <v>7.25285835585664</v>
      </c>
      <c r="C13" s="6">
        <v>7.1021571610772103</v>
      </c>
      <c r="D13" s="3">
        <f t="shared" si="0"/>
        <v>0.15070119477942967</v>
      </c>
      <c r="E13" s="6">
        <v>11.6449404433698</v>
      </c>
      <c r="F13" s="6">
        <v>10.397231309070801</v>
      </c>
      <c r="G13" s="3">
        <f t="shared" si="1"/>
        <v>1.247709134298999</v>
      </c>
    </row>
    <row r="14" spans="1:7" x14ac:dyDescent="0.25">
      <c r="A14" s="2" t="s">
        <v>11</v>
      </c>
      <c r="B14" s="6">
        <v>8.5569026709458296</v>
      </c>
      <c r="C14" s="6">
        <v>10.057220193110499</v>
      </c>
      <c r="D14" s="3">
        <f t="shared" si="0"/>
        <v>-1.5003175221646696</v>
      </c>
      <c r="E14" s="6">
        <v>12.958720816834701</v>
      </c>
      <c r="F14" s="6">
        <v>15.9950898602844</v>
      </c>
      <c r="G14" s="3">
        <f t="shared" si="1"/>
        <v>-3.0363690434496995</v>
      </c>
    </row>
    <row r="15" spans="1:7" x14ac:dyDescent="0.25">
      <c r="A15" s="2" t="s">
        <v>12</v>
      </c>
      <c r="B15" s="6">
        <v>8.6507371026230704</v>
      </c>
      <c r="C15" s="6">
        <v>9.4757743556473706</v>
      </c>
      <c r="D15" s="3">
        <f t="shared" si="0"/>
        <v>-0.8250372530243002</v>
      </c>
      <c r="E15" s="6">
        <v>12.646556604532501</v>
      </c>
      <c r="F15" s="6">
        <v>14.6670778964282</v>
      </c>
      <c r="G15" s="3">
        <f t="shared" si="1"/>
        <v>-2.0205212918956992</v>
      </c>
    </row>
    <row r="16" spans="1:7" x14ac:dyDescent="0.25">
      <c r="A16" s="2" t="s">
        <v>13</v>
      </c>
      <c r="B16" s="6">
        <v>9.1923745177842395</v>
      </c>
      <c r="C16" s="6">
        <v>8.9045906873020506</v>
      </c>
      <c r="D16" s="3">
        <f t="shared" si="0"/>
        <v>0.28778383048218892</v>
      </c>
      <c r="E16" s="6">
        <v>14.264931388343101</v>
      </c>
      <c r="F16" s="6">
        <v>13.2069127575951</v>
      </c>
      <c r="G16" s="3">
        <f t="shared" si="1"/>
        <v>1.0580186307480002</v>
      </c>
    </row>
    <row r="17" spans="1:7" x14ac:dyDescent="0.25">
      <c r="A17" s="2" t="s">
        <v>14</v>
      </c>
      <c r="B17" s="6">
        <v>7.5249566306039801</v>
      </c>
      <c r="C17" s="6">
        <v>9.1168961465758507</v>
      </c>
      <c r="D17" s="3">
        <f t="shared" si="0"/>
        <v>-1.5919395159718706</v>
      </c>
      <c r="E17" s="6">
        <v>12.3539974624326</v>
      </c>
      <c r="F17" s="6">
        <v>14.9409658101877</v>
      </c>
      <c r="G17" s="3">
        <f t="shared" si="1"/>
        <v>-2.5869683477551</v>
      </c>
    </row>
    <row r="18" spans="1:7" x14ac:dyDescent="0.25">
      <c r="A18" s="2" t="s">
        <v>15</v>
      </c>
      <c r="B18" s="6">
        <v>8.0589578161319704</v>
      </c>
      <c r="C18" s="6">
        <v>9.5395790532895006</v>
      </c>
      <c r="D18" s="3">
        <f t="shared" si="0"/>
        <v>-1.4806212371575302</v>
      </c>
      <c r="E18" s="6">
        <v>12.3133623416688</v>
      </c>
      <c r="F18" s="6">
        <v>15.0576449814866</v>
      </c>
      <c r="G18" s="3">
        <f t="shared" si="1"/>
        <v>-2.7442826398178006</v>
      </c>
    </row>
    <row r="19" spans="1:7" x14ac:dyDescent="0.25">
      <c r="A19" s="2" t="s">
        <v>16</v>
      </c>
      <c r="B19" s="6">
        <v>8.7786013640908198</v>
      </c>
      <c r="C19" s="6">
        <v>9.8683896463020808</v>
      </c>
      <c r="D19" s="3">
        <f t="shared" si="0"/>
        <v>-1.089788282211261</v>
      </c>
      <c r="E19" s="6">
        <v>13.337048262587601</v>
      </c>
      <c r="F19" s="6">
        <v>16.027829539032901</v>
      </c>
      <c r="G19" s="3">
        <f t="shared" si="1"/>
        <v>-2.6907812764452999</v>
      </c>
    </row>
    <row r="20" spans="1:7" x14ac:dyDescent="0.25">
      <c r="A20" s="2" t="s">
        <v>17</v>
      </c>
      <c r="B20" s="6">
        <v>9.1210944173024995</v>
      </c>
      <c r="C20" s="6">
        <v>9.55681842874559</v>
      </c>
      <c r="D20" s="3">
        <f t="shared" si="0"/>
        <v>-0.43572401144309048</v>
      </c>
      <c r="E20" s="6">
        <v>13.262611600981</v>
      </c>
      <c r="F20" s="6">
        <v>13.9747567590294</v>
      </c>
      <c r="G20" s="3">
        <f t="shared" si="1"/>
        <v>-0.71214515804840062</v>
      </c>
    </row>
    <row r="21" spans="1:7" x14ac:dyDescent="0.25">
      <c r="A21" s="2" t="s">
        <v>18</v>
      </c>
      <c r="B21" s="6">
        <v>8.2198799155766498</v>
      </c>
      <c r="C21" s="6">
        <v>8.4587892043584603</v>
      </c>
      <c r="D21" s="3">
        <f t="shared" si="0"/>
        <v>-0.2389092887818105</v>
      </c>
      <c r="E21" s="6">
        <v>13.123627746434099</v>
      </c>
      <c r="F21" s="6">
        <v>13.336061743431401</v>
      </c>
      <c r="G21" s="3">
        <f t="shared" si="1"/>
        <v>-0.21243399699730148</v>
      </c>
    </row>
    <row r="22" spans="1:7" x14ac:dyDescent="0.25">
      <c r="A22" s="2" t="s">
        <v>19</v>
      </c>
      <c r="B22" s="6">
        <v>8.9654991203671894</v>
      </c>
      <c r="C22" s="6">
        <v>9.3843523252602203</v>
      </c>
      <c r="D22" s="3">
        <f t="shared" si="0"/>
        <v>-0.41885320489303091</v>
      </c>
      <c r="E22" s="6">
        <v>12.753897197940899</v>
      </c>
      <c r="F22" s="6">
        <v>16.0279514416046</v>
      </c>
      <c r="G22" s="3">
        <f t="shared" si="1"/>
        <v>-3.2740542436637003</v>
      </c>
    </row>
    <row r="23" spans="1:7" x14ac:dyDescent="0.25">
      <c r="A23" s="2" t="s">
        <v>20</v>
      </c>
      <c r="B23" s="6">
        <v>8.6920418465322804</v>
      </c>
      <c r="C23" s="6">
        <v>9.3537910098291803</v>
      </c>
      <c r="D23" s="3">
        <f t="shared" si="0"/>
        <v>-0.66174916329689992</v>
      </c>
      <c r="E23" s="6">
        <v>13.820707726243199</v>
      </c>
      <c r="F23" s="6">
        <v>15.2260742655416</v>
      </c>
      <c r="G23" s="3">
        <f t="shared" si="1"/>
        <v>-1.4053665392984005</v>
      </c>
    </row>
    <row r="24" spans="1:7" x14ac:dyDescent="0.25">
      <c r="A24" s="2" t="s">
        <v>21</v>
      </c>
      <c r="B24" s="6">
        <v>9.4683211523953208</v>
      </c>
      <c r="C24" s="6">
        <v>8.80929584551901</v>
      </c>
      <c r="D24" s="3">
        <f t="shared" si="0"/>
        <v>0.65902530687631078</v>
      </c>
      <c r="E24" s="6">
        <v>14.151526238307</v>
      </c>
      <c r="F24" s="6">
        <v>14.0700662705977</v>
      </c>
      <c r="G24" s="3">
        <f t="shared" si="1"/>
        <v>8.1459967709299974E-2</v>
      </c>
    </row>
    <row r="25" spans="1:7" x14ac:dyDescent="0.25">
      <c r="A25" s="2" t="s">
        <v>22</v>
      </c>
      <c r="B25" s="6">
        <v>9.3441210010902207</v>
      </c>
      <c r="C25" s="6">
        <v>10.20634536971</v>
      </c>
      <c r="D25" s="3">
        <f t="shared" si="0"/>
        <v>-0.86222436861977947</v>
      </c>
      <c r="E25" s="6">
        <v>14.2391123434717</v>
      </c>
      <c r="F25" s="6">
        <v>16.353736750605499</v>
      </c>
      <c r="G25" s="3">
        <f t="shared" si="1"/>
        <v>-2.1146244071337996</v>
      </c>
    </row>
    <row r="26" spans="1:7" x14ac:dyDescent="0.25">
      <c r="A26" s="2" t="s">
        <v>28</v>
      </c>
      <c r="B26" s="6">
        <v>7.4637443123484504</v>
      </c>
      <c r="C26" s="6">
        <v>9.5159485434700208</v>
      </c>
      <c r="D26" s="3">
        <f t="shared" si="0"/>
        <v>-2.0522042311215705</v>
      </c>
      <c r="E26" s="6">
        <v>10.727278563003701</v>
      </c>
      <c r="F26" s="6">
        <v>17.020846336406802</v>
      </c>
      <c r="G26" s="3">
        <f t="shared" si="1"/>
        <v>-6.293567773403101</v>
      </c>
    </row>
  </sheetData>
  <mergeCells count="3">
    <mergeCell ref="A1:A2"/>
    <mergeCell ref="B1:D1"/>
    <mergeCell ref="E1:G1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53978-11EB-4DE5-A6E8-D07A28428B80}">
  <dimension ref="A1:E2"/>
  <sheetViews>
    <sheetView workbookViewId="0">
      <selection activeCell="D1" sqref="D1"/>
    </sheetView>
  </sheetViews>
  <sheetFormatPr baseColWidth="10" defaultRowHeight="15" x14ac:dyDescent="0.25"/>
  <sheetData>
    <row r="1" spans="1:5" x14ac:dyDescent="0.25">
      <c r="A1" t="s">
        <v>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25">
      <c r="A2" t="s">
        <v>30</v>
      </c>
      <c r="B2">
        <v>9.3918216269900903</v>
      </c>
      <c r="C2">
        <v>8.8372309648106793</v>
      </c>
      <c r="D2">
        <v>15.130949704885101</v>
      </c>
      <c r="E2">
        <v>13.6348366017777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06605-5537-409A-9DA5-A0B54FEB4780}">
  <dimension ref="A1:G2"/>
  <sheetViews>
    <sheetView workbookViewId="0">
      <selection activeCell="C2" sqref="C2"/>
    </sheetView>
  </sheetViews>
  <sheetFormatPr baseColWidth="10" defaultRowHeight="15" x14ac:dyDescent="0.25"/>
  <sheetData>
    <row r="1" spans="1:7" x14ac:dyDescent="0.2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5">
      <c r="A2" t="s">
        <v>30</v>
      </c>
      <c r="B2">
        <v>8.8000000000000007</v>
      </c>
      <c r="C2">
        <v>8.8000000000000007</v>
      </c>
      <c r="D2">
        <v>10.8</v>
      </c>
      <c r="E2">
        <v>13.6</v>
      </c>
      <c r="F2">
        <v>13.4</v>
      </c>
      <c r="G2">
        <v>17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 1</vt:lpstr>
      <vt:lpstr>2020</vt:lpstr>
      <vt:lpstr>TP 2020</vt:lpstr>
      <vt:lpstr>TP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fbathory</dc:creator>
  <cp:lastModifiedBy>Bathory María Florencia</cp:lastModifiedBy>
  <dcterms:created xsi:type="dcterms:W3CDTF">2024-02-26T18:21:50Z</dcterms:created>
  <dcterms:modified xsi:type="dcterms:W3CDTF">2024-08-18T02:52:40Z</dcterms:modified>
</cp:coreProperties>
</file>