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fbien.DESKTOP-6FMEAR7\Documents\GitHub\lab4\lab_fisica\Datos Lab4\0930 Difraccion 1\Analisis\"/>
    </mc:Choice>
  </mc:AlternateContent>
  <xr:revisionPtr revIDLastSave="0" documentId="8_{71EAD930-5806-4EDA-AC10-8A696A332473}" xr6:coauthVersionLast="47" xr6:coauthVersionMax="47" xr10:uidLastSave="{00000000-0000-0000-0000-000000000000}"/>
  <bookViews>
    <workbookView xWindow="20370" yWindow="-120" windowWidth="218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9" i="1"/>
  <c r="H6" i="1"/>
  <c r="F4" i="1"/>
  <c r="F5" i="1"/>
  <c r="F6" i="1"/>
  <c r="F9" i="1"/>
  <c r="F10" i="1"/>
  <c r="F11" i="1"/>
  <c r="F12" i="1"/>
  <c r="F13" i="1"/>
  <c r="F14" i="1"/>
  <c r="F17" i="1"/>
  <c r="F18" i="1"/>
  <c r="F19" i="1"/>
  <c r="F22" i="1"/>
  <c r="F23" i="1"/>
  <c r="F24" i="1"/>
  <c r="F25" i="1"/>
  <c r="F26" i="1"/>
  <c r="F27" i="1"/>
  <c r="F28" i="1"/>
  <c r="F32" i="1"/>
  <c r="F33" i="1"/>
  <c r="F34" i="1"/>
  <c r="F35" i="1"/>
  <c r="F3" i="1"/>
  <c r="B32" i="1"/>
  <c r="B33" i="1"/>
  <c r="B25" i="1"/>
  <c r="B24" i="1"/>
  <c r="B23" i="1"/>
  <c r="B22" i="1"/>
  <c r="B19" i="1"/>
  <c r="B18" i="1"/>
  <c r="B17" i="1"/>
  <c r="B3" i="1"/>
</calcChain>
</file>

<file path=xl/sharedStrings.xml><?xml version="1.0" encoding="utf-8"?>
<sst xmlns="http://schemas.openxmlformats.org/spreadsheetml/2006/main" count="36" uniqueCount="17">
  <si>
    <t>Argon</t>
  </si>
  <si>
    <t>Helio</t>
  </si>
  <si>
    <t>Hidrogeno</t>
  </si>
  <si>
    <t>Mercurio</t>
  </si>
  <si>
    <t>Vapor de Agua</t>
  </si>
  <si>
    <t>n=1</t>
  </si>
  <si>
    <t>Angulo Grados</t>
  </si>
  <si>
    <t>Valor Literatura</t>
  </si>
  <si>
    <t>Lambda mas cercana</t>
  </si>
  <si>
    <t>Azul</t>
  </si>
  <si>
    <t>Rojo</t>
  </si>
  <si>
    <t>Violeta</t>
  </si>
  <si>
    <t>Verde</t>
  </si>
  <si>
    <t>Amarillo</t>
  </si>
  <si>
    <t>Media</t>
  </si>
  <si>
    <t>Mediana</t>
  </si>
  <si>
    <t>Desviacion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</si>
</sst>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11" fontId="0" fillId="5" borderId="0" xfId="0" applyNumberFormat="1" applyFill="1"/>
    <xf numFmtId="11" fontId="0" fillId="4" borderId="0" xfId="0" applyNumberFormat="1" applyFill="1"/>
    <xf numFmtId="11" fontId="0" fillId="3" borderId="0" xfId="0" applyNumberFormat="1" applyFill="1"/>
    <xf numFmtId="1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zoomScaleNormal="100" workbookViewId="0">
      <selection activeCell="H14" sqref="H14"/>
    </sheetView>
  </sheetViews>
  <sheetFormatPr defaultRowHeight="15" x14ac:dyDescent="0.25"/>
  <cols>
    <col min="1" max="1" width="11.7109375" customWidth="1"/>
    <col min="2" max="2" width="11.28515625" customWidth="1"/>
    <col min="3" max="3" width="10" customWidth="1"/>
    <col min="4" max="4" width="12" bestFit="1" customWidth="1"/>
    <col min="5" max="5" width="11.140625" style="7" customWidth="1"/>
    <col min="6" max="6" width="17.42578125" style="7" customWidth="1"/>
    <col min="8" max="8" width="15.7109375" customWidth="1"/>
    <col min="9" max="9" width="14.5703125" customWidth="1"/>
    <col min="12" max="12" width="10.7109375" customWidth="1"/>
  </cols>
  <sheetData>
    <row r="1" spans="1:8" x14ac:dyDescent="0.25">
      <c r="A1" t="s">
        <v>6</v>
      </c>
      <c r="B1" s="4" t="s">
        <v>5</v>
      </c>
      <c r="C1" s="7" t="s">
        <v>7</v>
      </c>
      <c r="D1" s="7" t="s">
        <v>8</v>
      </c>
    </row>
    <row r="2" spans="1:8" x14ac:dyDescent="0.25">
      <c r="A2" s="2" t="s">
        <v>0</v>
      </c>
      <c r="B2" s="2"/>
      <c r="C2" s="2"/>
      <c r="D2" s="8"/>
    </row>
    <row r="3" spans="1:8" x14ac:dyDescent="0.25">
      <c r="A3" s="3">
        <v>18</v>
      </c>
      <c r="B3" s="11">
        <f>SIN(RADIANS(A3))*(0.0000016667)</f>
        <v>5.1503862452472481E-7</v>
      </c>
      <c r="C3" s="8">
        <v>5.2E-7</v>
      </c>
      <c r="D3" s="7" t="s">
        <v>12</v>
      </c>
      <c r="F3" s="7">
        <f xml:space="preserve"> ABS(C3-B3)</f>
        <v>4.9613754752751872E-9</v>
      </c>
    </row>
    <row r="4" spans="1:8" x14ac:dyDescent="0.25">
      <c r="A4" s="5">
        <v>30.5</v>
      </c>
      <c r="B4" s="9">
        <v>4.2295709477330277E-7</v>
      </c>
      <c r="C4" s="8">
        <v>4.2E-7</v>
      </c>
      <c r="D4" s="7" t="s">
        <v>11</v>
      </c>
      <c r="F4" s="7">
        <f t="shared" ref="F4:F35" si="0" xml:space="preserve"> ABS(C4-B4)</f>
        <v>2.9570947733027673E-9</v>
      </c>
    </row>
    <row r="5" spans="1:8" x14ac:dyDescent="0.25">
      <c r="A5" s="5">
        <v>32</v>
      </c>
      <c r="B5" s="9">
        <v>4.416082188487413E-7</v>
      </c>
      <c r="C5" s="8">
        <v>4.4000000000000002E-7</v>
      </c>
      <c r="D5" s="7" t="s">
        <v>11</v>
      </c>
      <c r="F5" s="7">
        <f t="shared" si="0"/>
        <v>1.608218848741274E-9</v>
      </c>
      <c r="H5" t="s">
        <v>15</v>
      </c>
    </row>
    <row r="6" spans="1:8" x14ac:dyDescent="0.25">
      <c r="A6" s="4">
        <v>38</v>
      </c>
      <c r="B6" s="10">
        <v>5.130614904626374E-7</v>
      </c>
      <c r="C6" s="8">
        <v>4.9999999999999998E-7</v>
      </c>
      <c r="D6" s="7" t="s">
        <v>12</v>
      </c>
      <c r="F6" s="7">
        <f t="shared" si="0"/>
        <v>1.3061490462637423E-8</v>
      </c>
      <c r="H6">
        <f>MEDIAN(F3:F35)</f>
        <v>1.1051484047567272E-8</v>
      </c>
    </row>
    <row r="7" spans="1:8" x14ac:dyDescent="0.25">
      <c r="D7" s="8"/>
    </row>
    <row r="8" spans="1:8" x14ac:dyDescent="0.25">
      <c r="A8" s="2" t="s">
        <v>1</v>
      </c>
      <c r="B8" s="2"/>
      <c r="C8" s="2"/>
      <c r="D8" s="8"/>
      <c r="H8" t="s">
        <v>14</v>
      </c>
    </row>
    <row r="9" spans="1:8" x14ac:dyDescent="0.25">
      <c r="A9" s="4">
        <v>13.5</v>
      </c>
      <c r="B9" s="1">
        <v>3.8908338793863754E-7</v>
      </c>
      <c r="C9" s="8">
        <v>3.9999999999999998E-7</v>
      </c>
      <c r="D9" s="7" t="s">
        <v>11</v>
      </c>
      <c r="F9" s="7">
        <f t="shared" si="0"/>
        <v>1.0916612061362441E-8</v>
      </c>
      <c r="H9">
        <f xml:space="preserve"> AVERAGE(F3:F35)</f>
        <v>4.4757705892256829E-8</v>
      </c>
    </row>
    <row r="10" spans="1:8" x14ac:dyDescent="0.25">
      <c r="A10" s="3">
        <v>15.5</v>
      </c>
      <c r="B10" s="1">
        <v>4.4540620140963069E-7</v>
      </c>
      <c r="C10" s="8">
        <v>4.4999999999999998E-7</v>
      </c>
      <c r="D10" s="7" t="s">
        <v>9</v>
      </c>
      <c r="F10" s="7">
        <f t="shared" si="0"/>
        <v>4.5937985903692883E-9</v>
      </c>
    </row>
    <row r="11" spans="1:8" x14ac:dyDescent="0.25">
      <c r="A11" s="3">
        <v>17.5</v>
      </c>
      <c r="B11" s="1">
        <v>5.0118635603377207E-7</v>
      </c>
      <c r="C11" s="8">
        <v>5.0999999999999999E-7</v>
      </c>
      <c r="D11" s="7" t="s">
        <v>12</v>
      </c>
      <c r="F11" s="7">
        <f t="shared" si="0"/>
        <v>8.8136439662279173E-9</v>
      </c>
    </row>
    <row r="12" spans="1:8" x14ac:dyDescent="0.25">
      <c r="A12" s="5">
        <v>20.5</v>
      </c>
      <c r="B12" s="1">
        <v>5.8369064234515445E-7</v>
      </c>
      <c r="C12" s="8">
        <v>5.8500000000000001E-7</v>
      </c>
      <c r="D12" s="7" t="s">
        <v>13</v>
      </c>
      <c r="F12" s="7">
        <f t="shared" si="0"/>
        <v>1.3093576548455655E-9</v>
      </c>
      <c r="H12" t="s">
        <v>16</v>
      </c>
    </row>
    <row r="13" spans="1:8" x14ac:dyDescent="0.25">
      <c r="A13" s="5">
        <v>23.5</v>
      </c>
      <c r="B13" s="1">
        <v>6.6459507317770791E-7</v>
      </c>
      <c r="C13" s="8">
        <v>6.5000000000000002E-7</v>
      </c>
      <c r="D13" s="7" t="s">
        <v>10</v>
      </c>
      <c r="F13" s="7">
        <f t="shared" si="0"/>
        <v>1.4595073177707889E-8</v>
      </c>
      <c r="H13">
        <f>_xlfn.STDEV.S(F3:F35)</f>
        <v>1.0400594271307972E-7</v>
      </c>
    </row>
    <row r="14" spans="1:8" x14ac:dyDescent="0.25">
      <c r="A14" s="5">
        <v>25</v>
      </c>
      <c r="B14" s="9">
        <v>3.5218892842161188E-7</v>
      </c>
      <c r="C14" s="8">
        <v>3.9999999999999998E-7</v>
      </c>
      <c r="D14" s="7" t="s">
        <v>11</v>
      </c>
      <c r="F14" s="7">
        <f t="shared" si="0"/>
        <v>4.7811071578388107E-8</v>
      </c>
    </row>
    <row r="15" spans="1:8" x14ac:dyDescent="0.25">
      <c r="D15" s="8"/>
    </row>
    <row r="16" spans="1:8" x14ac:dyDescent="0.25">
      <c r="A16" s="2" t="s">
        <v>2</v>
      </c>
      <c r="B16" s="2"/>
      <c r="D16" s="8"/>
    </row>
    <row r="17" spans="1:6" x14ac:dyDescent="0.25">
      <c r="A17" s="6">
        <v>0</v>
      </c>
      <c r="B17" s="12">
        <f>SIN(RADIANS(A17))*(0.0000016667)</f>
        <v>0</v>
      </c>
      <c r="C17" s="8">
        <v>4.2E-7</v>
      </c>
      <c r="D17" s="7" t="s">
        <v>11</v>
      </c>
      <c r="F17" s="7">
        <f t="shared" si="0"/>
        <v>4.2E-7</v>
      </c>
    </row>
    <row r="18" spans="1:6" x14ac:dyDescent="0.25">
      <c r="A18" s="4">
        <v>17.5</v>
      </c>
      <c r="B18" s="10">
        <f>SIN(RADIANS(A18))*(0.0000016667)</f>
        <v>5.0118635603377207E-7</v>
      </c>
      <c r="C18" s="8">
        <v>4.8999999999999997E-7</v>
      </c>
      <c r="D18" s="7" t="s">
        <v>9</v>
      </c>
      <c r="F18" s="7">
        <f t="shared" si="0"/>
        <v>1.1186356033772103E-8</v>
      </c>
    </row>
    <row r="19" spans="1:6" x14ac:dyDescent="0.25">
      <c r="A19" s="5">
        <v>24</v>
      </c>
      <c r="B19" s="9">
        <f>SIN(RADIANS(A19))*(0.0000016667)</f>
        <v>6.7790796301443628E-7</v>
      </c>
      <c r="C19" s="8">
        <v>6.7000000000000004E-7</v>
      </c>
      <c r="D19" s="7" t="s">
        <v>10</v>
      </c>
      <c r="F19" s="7">
        <f t="shared" si="0"/>
        <v>7.9079630144362391E-9</v>
      </c>
    </row>
    <row r="20" spans="1:6" x14ac:dyDescent="0.25">
      <c r="D20" s="8"/>
    </row>
    <row r="21" spans="1:6" x14ac:dyDescent="0.25">
      <c r="A21" s="2" t="s">
        <v>3</v>
      </c>
      <c r="B21" s="2"/>
      <c r="C21" s="2"/>
      <c r="D21" s="8"/>
    </row>
    <row r="22" spans="1:6" x14ac:dyDescent="0.25">
      <c r="A22" s="6">
        <v>4</v>
      </c>
      <c r="B22" s="12">
        <f>SIN(RADIANS(A22))*(0.0000016667)</f>
        <v>1.1626311478933365E-7</v>
      </c>
      <c r="C22" s="8">
        <v>4.4999999999999998E-7</v>
      </c>
      <c r="D22" s="7" t="s">
        <v>11</v>
      </c>
      <c r="F22" s="7">
        <f t="shared" si="0"/>
        <v>3.3373688521066636E-7</v>
      </c>
    </row>
    <row r="23" spans="1:6" x14ac:dyDescent="0.25">
      <c r="A23" s="3">
        <v>15.5</v>
      </c>
      <c r="B23" s="11">
        <f>SIN(RADIANS(A23))*(0.0000016667)</f>
        <v>4.4540620140963069E-7</v>
      </c>
      <c r="C23" s="8">
        <v>4.4999999999999998E-7</v>
      </c>
      <c r="D23" s="7" t="s">
        <v>11</v>
      </c>
      <c r="F23" s="7">
        <f t="shared" si="0"/>
        <v>4.5937985903692883E-9</v>
      </c>
    </row>
    <row r="24" spans="1:6" x14ac:dyDescent="0.25">
      <c r="A24" s="3">
        <v>19.5</v>
      </c>
      <c r="B24" s="11">
        <f>SIN(RADIANS(A24))*(0.0000016667)</f>
        <v>5.5635589228492596E-7</v>
      </c>
      <c r="C24" s="8">
        <v>5.6000000000000004E-7</v>
      </c>
      <c r="D24" s="7" t="s">
        <v>12</v>
      </c>
      <c r="F24" s="7">
        <f t="shared" si="0"/>
        <v>3.6441077150740753E-9</v>
      </c>
    </row>
    <row r="25" spans="1:6" x14ac:dyDescent="0.25">
      <c r="A25" s="5">
        <v>27</v>
      </c>
      <c r="B25" s="9">
        <f>SIN(RADIANS(A25))*(0.0000016667)</f>
        <v>7.5666596591590264E-7</v>
      </c>
      <c r="C25" s="8">
        <v>7.3E-7</v>
      </c>
      <c r="D25" s="7" t="s">
        <v>10</v>
      </c>
      <c r="F25" s="7">
        <f t="shared" si="0"/>
        <v>2.6665965915902643E-8</v>
      </c>
    </row>
    <row r="26" spans="1:6" x14ac:dyDescent="0.25">
      <c r="A26" s="5">
        <v>29</v>
      </c>
      <c r="B26" s="1">
        <v>4.04016097032285E-7</v>
      </c>
      <c r="C26" s="8">
        <v>4.4999999999999998E-7</v>
      </c>
      <c r="D26" s="7" t="s">
        <v>11</v>
      </c>
      <c r="F26" s="7">
        <f t="shared" si="0"/>
        <v>4.5983902967714984E-8</v>
      </c>
    </row>
    <row r="27" spans="1:6" x14ac:dyDescent="0.25">
      <c r="A27" s="5">
        <v>30.5</v>
      </c>
      <c r="B27" s="1">
        <v>4.2295709477330277E-7</v>
      </c>
      <c r="C27" s="8">
        <v>4.4999999999999998E-7</v>
      </c>
      <c r="D27" s="7" t="s">
        <v>11</v>
      </c>
      <c r="F27" s="7">
        <f t="shared" si="0"/>
        <v>2.704290522669721E-8</v>
      </c>
    </row>
    <row r="28" spans="1:6" x14ac:dyDescent="0.25">
      <c r="A28" s="4">
        <v>34</v>
      </c>
      <c r="B28" s="1">
        <v>4.6600340610734696E-7</v>
      </c>
      <c r="C28" s="8">
        <v>4.4999999999999998E-7</v>
      </c>
      <c r="D28" s="7" t="s">
        <v>11</v>
      </c>
      <c r="F28" s="7">
        <f t="shared" si="0"/>
        <v>1.6003406107346978E-8</v>
      </c>
    </row>
    <row r="29" spans="1:6" x14ac:dyDescent="0.25">
      <c r="D29" s="8"/>
    </row>
    <row r="30" spans="1:6" x14ac:dyDescent="0.25">
      <c r="A30" s="2" t="s">
        <v>4</v>
      </c>
      <c r="B30" s="2"/>
      <c r="C30" s="2"/>
      <c r="D30" s="8"/>
    </row>
    <row r="31" spans="1:6" x14ac:dyDescent="0.25">
      <c r="A31" s="6">
        <v>0</v>
      </c>
      <c r="B31" s="12">
        <v>0</v>
      </c>
      <c r="C31" s="12"/>
      <c r="D31" s="8"/>
    </row>
    <row r="32" spans="1:6" x14ac:dyDescent="0.25">
      <c r="A32" s="3">
        <v>19</v>
      </c>
      <c r="B32" s="11">
        <f>SIN(RADIANS(A32))*(0.0000016667)</f>
        <v>5.4262444303374309E-7</v>
      </c>
      <c r="C32" s="8">
        <v>5.4000000000000002E-7</v>
      </c>
      <c r="D32" s="7" t="s">
        <v>12</v>
      </c>
      <c r="F32" s="7">
        <f t="shared" si="0"/>
        <v>2.6244430337430693E-9</v>
      </c>
    </row>
    <row r="33" spans="1:6" x14ac:dyDescent="0.25">
      <c r="A33" s="5">
        <v>25</v>
      </c>
      <c r="B33" s="9">
        <f>SIN(RADIANS(A33))*(0.0000016667)</f>
        <v>7.0437785684322375E-7</v>
      </c>
      <c r="C33" s="8">
        <v>6.6499999999999999E-7</v>
      </c>
      <c r="D33" s="7" t="s">
        <v>10</v>
      </c>
      <c r="F33" s="7">
        <f t="shared" si="0"/>
        <v>3.9377856843223765E-8</v>
      </c>
    </row>
    <row r="34" spans="1:6" x14ac:dyDescent="0.25">
      <c r="A34" s="5">
        <v>31</v>
      </c>
      <c r="B34" s="9">
        <v>4.2920697972629366E-7</v>
      </c>
      <c r="C34" s="8">
        <v>4.3000000000000001E-7</v>
      </c>
      <c r="D34" s="7" t="s">
        <v>11</v>
      </c>
      <c r="F34" s="7">
        <f t="shared" si="0"/>
        <v>7.9302027370635435E-10</v>
      </c>
    </row>
    <row r="35" spans="1:6" x14ac:dyDescent="0.25">
      <c r="A35" s="5">
        <v>34</v>
      </c>
      <c r="B35" s="9">
        <v>4.6600340610734696E-7</v>
      </c>
      <c r="C35" s="8">
        <v>4.8999999999999997E-7</v>
      </c>
      <c r="D35" s="7" t="s">
        <v>9</v>
      </c>
      <c r="F35" s="7">
        <f t="shared" si="0"/>
        <v>2.3996593892653009E-8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Trigo</dc:creator>
  <cp:lastModifiedBy>Fabian Trigo</cp:lastModifiedBy>
  <dcterms:created xsi:type="dcterms:W3CDTF">2015-06-05T18:17:20Z</dcterms:created>
  <dcterms:modified xsi:type="dcterms:W3CDTF">2022-10-11T02:59:51Z</dcterms:modified>
</cp:coreProperties>
</file>