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2.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F:\DA\EXCEL\creating dashboard\"/>
    </mc:Choice>
  </mc:AlternateContent>
  <bookViews>
    <workbookView xWindow="0" yWindow="0" windowWidth="23040" windowHeight="9408" activeTab="2"/>
  </bookViews>
  <sheets>
    <sheet name="Dashboard" sheetId="6" r:id="rId1"/>
    <sheet name="Pivots" sheetId="5" r:id="rId2"/>
    <sheet name="Result" sheetId="1" r:id="rId3"/>
    <sheet name="Test" sheetId="2" r:id="rId4"/>
    <sheet name="Practical" sheetId="3" r:id="rId5"/>
    <sheet name="Exam" sheetId="4" r:id="rId6"/>
  </sheets>
  <definedNames>
    <definedName name="Slicer_Department">#N/A</definedName>
    <definedName name="Slicer_Gender">#N/A</definedName>
  </definedNames>
  <calcPr calcId="162913"/>
  <pivotCaches>
    <pivotCache cacheId="0" r:id="rId7"/>
  </pivotCaches>
  <extLst>
    <ext xmlns:x14="http://schemas.microsoft.com/office/spreadsheetml/2009/9/main" uri="{BBE1A952-AA13-448e-AADC-164F8A28A991}">
      <x14:slicerCaches>
        <x14:slicerCache r:id="rId8"/>
        <x14:slicerCache r:id="rId9"/>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H3" i="1" l="1"/>
  <c r="H2" i="1"/>
  <c r="H4" i="1"/>
  <c r="H5" i="1"/>
  <c r="H6" i="1"/>
  <c r="H7" i="1"/>
  <c r="H8" i="1"/>
  <c r="H9" i="1"/>
  <c r="H10" i="1"/>
  <c r="H11" i="1"/>
  <c r="H12" i="1"/>
  <c r="H13" i="1"/>
  <c r="H14" i="1"/>
  <c r="H15" i="1"/>
  <c r="H16" i="1"/>
  <c r="H17" i="1"/>
  <c r="H18" i="1"/>
  <c r="H19" i="1"/>
  <c r="H20" i="1"/>
  <c r="H21" i="1"/>
  <c r="H22" i="1"/>
  <c r="H23" i="1"/>
  <c r="H24" i="1"/>
  <c r="H25" i="1"/>
  <c r="H26" i="1"/>
  <c r="H27" i="1"/>
  <c r="H28" i="1"/>
  <c r="H29" i="1"/>
  <c r="H30" i="1"/>
  <c r="H31" i="1"/>
  <c r="H32" i="1"/>
  <c r="H33" i="1"/>
  <c r="H34" i="1"/>
  <c r="H35" i="1"/>
  <c r="H36" i="1"/>
  <c r="H37" i="1"/>
  <c r="H38" i="1"/>
  <c r="H39" i="1"/>
  <c r="H40" i="1"/>
  <c r="H41" i="1"/>
  <c r="H42" i="1"/>
  <c r="H43" i="1"/>
  <c r="H44" i="1"/>
  <c r="H45" i="1"/>
  <c r="H46" i="1"/>
  <c r="H47" i="1"/>
  <c r="H48" i="1"/>
  <c r="H49" i="1"/>
  <c r="H50" i="1"/>
  <c r="H51" i="1"/>
  <c r="H52" i="1"/>
  <c r="H53" i="1"/>
  <c r="H54" i="1"/>
  <c r="H55" i="1"/>
  <c r="H56" i="1"/>
  <c r="H57" i="1"/>
  <c r="H58" i="1"/>
  <c r="H59" i="1"/>
  <c r="H60" i="1"/>
  <c r="H61" i="1"/>
  <c r="H62" i="1"/>
  <c r="H63" i="1"/>
  <c r="H64" i="1"/>
  <c r="H65" i="1"/>
  <c r="H66" i="1"/>
  <c r="H67" i="1"/>
  <c r="H68" i="1"/>
  <c r="H69" i="1"/>
  <c r="H70" i="1"/>
  <c r="H71" i="1"/>
  <c r="H72" i="1"/>
  <c r="H73" i="1"/>
  <c r="H74" i="1"/>
  <c r="H75" i="1"/>
  <c r="H76" i="1"/>
  <c r="H77" i="1"/>
  <c r="H78" i="1"/>
  <c r="H79" i="1"/>
  <c r="H80" i="1"/>
  <c r="H81" i="1"/>
  <c r="H82" i="1"/>
  <c r="H83" i="1"/>
  <c r="H84" i="1"/>
  <c r="H85" i="1"/>
  <c r="H86" i="1"/>
  <c r="H87" i="1"/>
  <c r="H88" i="1"/>
  <c r="H89" i="1"/>
  <c r="H90" i="1"/>
  <c r="H91" i="1"/>
  <c r="H92" i="1"/>
  <c r="H93" i="1"/>
  <c r="H94" i="1"/>
  <c r="H95" i="1"/>
  <c r="H96" i="1"/>
  <c r="H97" i="1"/>
  <c r="H98" i="1"/>
  <c r="H99" i="1"/>
  <c r="H100" i="1"/>
  <c r="H101" i="1"/>
  <c r="H102" i="1"/>
  <c r="H103" i="1"/>
  <c r="H104" i="1"/>
  <c r="H105" i="1"/>
  <c r="H106" i="1"/>
  <c r="H107" i="1"/>
  <c r="H108" i="1"/>
  <c r="H109" i="1"/>
  <c r="H110" i="1"/>
  <c r="H111" i="1"/>
  <c r="H112" i="1"/>
  <c r="H113" i="1"/>
  <c r="H114" i="1"/>
  <c r="H115" i="1"/>
  <c r="H116" i="1"/>
  <c r="H117" i="1"/>
  <c r="H118" i="1"/>
  <c r="H119" i="1"/>
  <c r="H120" i="1"/>
  <c r="H121" i="1"/>
  <c r="H122" i="1"/>
  <c r="H123" i="1"/>
  <c r="H124" i="1"/>
  <c r="H125" i="1"/>
  <c r="H126" i="1"/>
  <c r="H127" i="1"/>
  <c r="H128" i="1"/>
  <c r="H129" i="1"/>
  <c r="H130" i="1"/>
  <c r="H131" i="1"/>
  <c r="H132" i="1"/>
  <c r="H133" i="1"/>
  <c r="H134" i="1"/>
  <c r="H135" i="1"/>
  <c r="H136" i="1"/>
  <c r="H137" i="1"/>
  <c r="H138" i="1"/>
  <c r="H139" i="1"/>
  <c r="H140" i="1"/>
  <c r="H141" i="1"/>
  <c r="H142" i="1"/>
  <c r="H143" i="1"/>
  <c r="H144" i="1"/>
  <c r="H145" i="1"/>
  <c r="H146" i="1"/>
  <c r="H147" i="1"/>
  <c r="H148" i="1"/>
  <c r="H149" i="1"/>
  <c r="H150" i="1"/>
  <c r="H151" i="1"/>
  <c r="H152" i="1"/>
  <c r="H153" i="1"/>
  <c r="H154" i="1"/>
  <c r="H155" i="1"/>
  <c r="H156" i="1"/>
  <c r="H157" i="1"/>
  <c r="H158" i="1"/>
  <c r="H159" i="1"/>
  <c r="H160" i="1"/>
  <c r="H161" i="1"/>
  <c r="H162" i="1"/>
  <c r="H163" i="1"/>
  <c r="H164" i="1"/>
  <c r="H165" i="1"/>
  <c r="H166" i="1"/>
  <c r="H167" i="1"/>
  <c r="H168" i="1"/>
  <c r="H169" i="1"/>
  <c r="H170" i="1"/>
  <c r="H171" i="1"/>
  <c r="H172" i="1"/>
  <c r="H173" i="1"/>
  <c r="H174" i="1"/>
  <c r="H175" i="1"/>
  <c r="H176" i="1"/>
  <c r="H177" i="1"/>
  <c r="H178" i="1"/>
  <c r="H179" i="1"/>
  <c r="H180" i="1"/>
  <c r="H181" i="1"/>
  <c r="H182" i="1"/>
  <c r="H183" i="1"/>
  <c r="H184" i="1"/>
  <c r="H185" i="1"/>
  <c r="H186" i="1"/>
  <c r="H187" i="1"/>
  <c r="H188" i="1"/>
  <c r="H189" i="1"/>
  <c r="H190" i="1"/>
  <c r="H191" i="1"/>
  <c r="H192" i="1"/>
  <c r="H193" i="1"/>
  <c r="H194" i="1"/>
  <c r="H195" i="1"/>
  <c r="H196" i="1"/>
  <c r="H197" i="1"/>
  <c r="H198" i="1"/>
  <c r="H199" i="1"/>
  <c r="H200" i="1"/>
  <c r="H201" i="1"/>
  <c r="H202" i="1"/>
  <c r="H203" i="1"/>
  <c r="H204" i="1"/>
  <c r="H205" i="1"/>
  <c r="H206" i="1"/>
  <c r="H207" i="1"/>
  <c r="H208" i="1"/>
  <c r="H209" i="1"/>
  <c r="H210" i="1"/>
  <c r="H211" i="1"/>
  <c r="H212" i="1"/>
  <c r="H213" i="1"/>
  <c r="H214" i="1"/>
  <c r="H215" i="1"/>
  <c r="H216" i="1"/>
  <c r="H217" i="1"/>
  <c r="H218" i="1"/>
  <c r="H219" i="1"/>
  <c r="H220" i="1"/>
  <c r="H221" i="1"/>
  <c r="H222" i="1"/>
  <c r="H223" i="1"/>
  <c r="H224" i="1"/>
  <c r="H225" i="1"/>
  <c r="H226" i="1"/>
  <c r="H227" i="1"/>
  <c r="H228" i="1"/>
  <c r="H229" i="1"/>
  <c r="H230" i="1"/>
  <c r="H231" i="1"/>
  <c r="H232" i="1"/>
  <c r="H233" i="1"/>
  <c r="H234" i="1"/>
  <c r="H235" i="1"/>
  <c r="H236" i="1"/>
  <c r="H237" i="1"/>
  <c r="H238" i="1"/>
  <c r="H239" i="1"/>
  <c r="H240" i="1"/>
  <c r="H241" i="1"/>
  <c r="H242" i="1"/>
  <c r="H243" i="1"/>
  <c r="H244" i="1"/>
  <c r="H245" i="1"/>
  <c r="H246" i="1"/>
  <c r="H247" i="1"/>
  <c r="H248" i="1"/>
  <c r="H249" i="1"/>
  <c r="H250" i="1"/>
  <c r="H251" i="1"/>
  <c r="H252" i="1"/>
  <c r="H253" i="1"/>
  <c r="H254" i="1"/>
  <c r="H255" i="1"/>
  <c r="H256" i="1"/>
  <c r="H257" i="1"/>
  <c r="H258" i="1"/>
  <c r="H259" i="1"/>
  <c r="H260" i="1"/>
  <c r="H261" i="1"/>
  <c r="H262" i="1"/>
  <c r="H263" i="1"/>
  <c r="H264" i="1"/>
  <c r="H265" i="1"/>
  <c r="H266" i="1"/>
  <c r="H267" i="1"/>
  <c r="H268" i="1"/>
  <c r="H269" i="1"/>
  <c r="H270" i="1"/>
  <c r="H271" i="1"/>
  <c r="H272" i="1"/>
  <c r="H273" i="1"/>
  <c r="H274" i="1"/>
  <c r="H275" i="1"/>
  <c r="H276" i="1"/>
  <c r="H277" i="1"/>
  <c r="H278" i="1"/>
  <c r="H279" i="1"/>
  <c r="H280" i="1"/>
  <c r="H281" i="1"/>
  <c r="H282" i="1"/>
  <c r="H283" i="1"/>
  <c r="H284" i="1"/>
  <c r="H285" i="1"/>
  <c r="H286" i="1"/>
  <c r="H287" i="1"/>
  <c r="H288" i="1"/>
  <c r="H289" i="1"/>
  <c r="H290" i="1"/>
  <c r="H291" i="1"/>
  <c r="H292" i="1"/>
  <c r="H293" i="1"/>
  <c r="H294" i="1"/>
  <c r="H295" i="1"/>
  <c r="H296" i="1"/>
  <c r="H297" i="1"/>
  <c r="H298" i="1"/>
  <c r="H299" i="1"/>
  <c r="H300" i="1"/>
  <c r="H301" i="1"/>
  <c r="H302" i="1"/>
  <c r="H303" i="1"/>
  <c r="H304" i="1"/>
  <c r="H305" i="1"/>
  <c r="H306" i="1"/>
  <c r="H307" i="1"/>
  <c r="H308" i="1"/>
  <c r="H309" i="1"/>
  <c r="H310" i="1"/>
  <c r="H311" i="1"/>
  <c r="H312" i="1"/>
  <c r="H313" i="1"/>
  <c r="H314" i="1"/>
  <c r="H315" i="1"/>
  <c r="H316" i="1"/>
  <c r="H317" i="1"/>
  <c r="H318" i="1"/>
  <c r="H319" i="1"/>
  <c r="H320" i="1"/>
  <c r="H321" i="1"/>
  <c r="H322" i="1"/>
  <c r="H323" i="1"/>
  <c r="H324" i="1"/>
  <c r="H325" i="1"/>
  <c r="H326" i="1"/>
  <c r="H327" i="1"/>
  <c r="H328" i="1"/>
  <c r="H329" i="1"/>
  <c r="H330" i="1"/>
  <c r="H331" i="1"/>
  <c r="H332" i="1"/>
  <c r="H333" i="1"/>
  <c r="H334" i="1"/>
  <c r="H335" i="1"/>
  <c r="H336" i="1"/>
  <c r="H337" i="1"/>
  <c r="H338" i="1"/>
  <c r="H339" i="1"/>
  <c r="H340" i="1"/>
  <c r="H341" i="1"/>
  <c r="H342" i="1"/>
  <c r="H343" i="1"/>
  <c r="H344" i="1"/>
  <c r="H345" i="1"/>
  <c r="E2" i="1" l="1"/>
  <c r="F2" i="1"/>
  <c r="G2" i="1"/>
  <c r="E3" i="1"/>
  <c r="F3" i="1"/>
  <c r="G3" i="1"/>
  <c r="E4" i="1"/>
  <c r="F4" i="1"/>
  <c r="G4" i="1"/>
  <c r="E5" i="1"/>
  <c r="F5" i="1"/>
  <c r="G5" i="1"/>
  <c r="E6" i="1"/>
  <c r="F6" i="1"/>
  <c r="G6" i="1"/>
  <c r="E7" i="1"/>
  <c r="F7" i="1"/>
  <c r="G7" i="1"/>
  <c r="E8" i="1"/>
  <c r="F8" i="1"/>
  <c r="G8" i="1"/>
  <c r="E9" i="1"/>
  <c r="F9" i="1"/>
  <c r="G9" i="1"/>
  <c r="E10" i="1"/>
  <c r="F10" i="1"/>
  <c r="G10" i="1"/>
  <c r="E11" i="1"/>
  <c r="F11" i="1"/>
  <c r="G11" i="1"/>
  <c r="E12" i="1"/>
  <c r="F12" i="1"/>
  <c r="G12" i="1"/>
  <c r="E13" i="1"/>
  <c r="F13" i="1"/>
  <c r="G13" i="1"/>
  <c r="E14" i="1"/>
  <c r="F14" i="1"/>
  <c r="G14" i="1"/>
  <c r="E15" i="1"/>
  <c r="F15" i="1"/>
  <c r="G15" i="1"/>
  <c r="E16" i="1"/>
  <c r="F16" i="1"/>
  <c r="G16" i="1"/>
  <c r="E17" i="1"/>
  <c r="F17" i="1"/>
  <c r="G17" i="1"/>
  <c r="E18" i="1"/>
  <c r="F18" i="1"/>
  <c r="G18" i="1"/>
  <c r="E19" i="1"/>
  <c r="F19" i="1"/>
  <c r="G19" i="1"/>
  <c r="E20" i="1"/>
  <c r="F20" i="1"/>
  <c r="G20" i="1"/>
  <c r="E21" i="1"/>
  <c r="F21" i="1"/>
  <c r="G21" i="1"/>
  <c r="E22" i="1"/>
  <c r="F22" i="1"/>
  <c r="G22" i="1"/>
  <c r="E23" i="1"/>
  <c r="F23" i="1"/>
  <c r="G23" i="1"/>
  <c r="E24" i="1"/>
  <c r="F24" i="1"/>
  <c r="G24" i="1"/>
  <c r="E25" i="1"/>
  <c r="F25" i="1"/>
  <c r="G25" i="1"/>
  <c r="E26" i="1"/>
  <c r="F26" i="1"/>
  <c r="G26" i="1"/>
  <c r="E27" i="1"/>
  <c r="F27" i="1"/>
  <c r="G27" i="1"/>
  <c r="E28" i="1"/>
  <c r="F28" i="1"/>
  <c r="G28" i="1"/>
  <c r="E29" i="1"/>
  <c r="F29" i="1"/>
  <c r="G29" i="1"/>
  <c r="E30" i="1"/>
  <c r="F30" i="1"/>
  <c r="G30" i="1"/>
  <c r="E31" i="1"/>
  <c r="F31" i="1"/>
  <c r="G31" i="1"/>
  <c r="E32" i="1"/>
  <c r="F32" i="1"/>
  <c r="G32" i="1"/>
  <c r="E33" i="1"/>
  <c r="F33" i="1"/>
  <c r="G33" i="1"/>
  <c r="E34" i="1"/>
  <c r="F34" i="1"/>
  <c r="G34" i="1"/>
  <c r="E35" i="1"/>
  <c r="F35" i="1"/>
  <c r="G35" i="1"/>
  <c r="E36" i="1"/>
  <c r="F36" i="1"/>
  <c r="G36" i="1"/>
  <c r="E37" i="1"/>
  <c r="F37" i="1"/>
  <c r="G37" i="1"/>
  <c r="E38" i="1"/>
  <c r="F38" i="1"/>
  <c r="G38" i="1"/>
  <c r="E39" i="1"/>
  <c r="F39" i="1"/>
  <c r="G39" i="1"/>
  <c r="E40" i="1"/>
  <c r="F40" i="1"/>
  <c r="G40" i="1"/>
  <c r="E41" i="1"/>
  <c r="F41" i="1"/>
  <c r="G41" i="1"/>
  <c r="E42" i="1"/>
  <c r="F42" i="1"/>
  <c r="G42" i="1"/>
  <c r="E43" i="1"/>
  <c r="F43" i="1"/>
  <c r="G43" i="1"/>
  <c r="E44" i="1"/>
  <c r="F44" i="1"/>
  <c r="G44" i="1"/>
  <c r="E45" i="1"/>
  <c r="F45" i="1"/>
  <c r="G45" i="1"/>
  <c r="E46" i="1"/>
  <c r="F46" i="1"/>
  <c r="G46" i="1"/>
  <c r="E47" i="1"/>
  <c r="F47" i="1"/>
  <c r="G47" i="1"/>
  <c r="E48" i="1"/>
  <c r="F48" i="1"/>
  <c r="G48" i="1"/>
  <c r="E49" i="1"/>
  <c r="F49" i="1"/>
  <c r="G49" i="1"/>
  <c r="E50" i="1"/>
  <c r="F50" i="1"/>
  <c r="G50" i="1"/>
  <c r="E51" i="1"/>
  <c r="F51" i="1"/>
  <c r="G51" i="1"/>
  <c r="E52" i="1"/>
  <c r="F52" i="1"/>
  <c r="G52" i="1"/>
  <c r="E53" i="1"/>
  <c r="F53" i="1"/>
  <c r="G53" i="1"/>
  <c r="E54" i="1"/>
  <c r="F54" i="1"/>
  <c r="G54" i="1"/>
  <c r="E55" i="1"/>
  <c r="F55" i="1"/>
  <c r="G55" i="1"/>
  <c r="E56" i="1"/>
  <c r="F56" i="1"/>
  <c r="G56" i="1"/>
  <c r="E57" i="1"/>
  <c r="F57" i="1"/>
  <c r="G57" i="1"/>
  <c r="E58" i="1"/>
  <c r="F58" i="1"/>
  <c r="G58" i="1"/>
  <c r="E59" i="1"/>
  <c r="F59" i="1"/>
  <c r="G59" i="1"/>
  <c r="E60" i="1"/>
  <c r="F60" i="1"/>
  <c r="G60" i="1"/>
  <c r="E61" i="1"/>
  <c r="F61" i="1"/>
  <c r="G61" i="1"/>
  <c r="E62" i="1"/>
  <c r="F62" i="1"/>
  <c r="G62" i="1"/>
  <c r="E63" i="1"/>
  <c r="F63" i="1"/>
  <c r="G63" i="1"/>
  <c r="E64" i="1"/>
  <c r="F64" i="1"/>
  <c r="G64" i="1"/>
  <c r="E65" i="1"/>
  <c r="F65" i="1"/>
  <c r="G65" i="1"/>
  <c r="E66" i="1"/>
  <c r="F66" i="1"/>
  <c r="G66" i="1"/>
  <c r="E67" i="1"/>
  <c r="F67" i="1"/>
  <c r="G67" i="1"/>
  <c r="E68" i="1"/>
  <c r="F68" i="1"/>
  <c r="G68" i="1"/>
  <c r="E69" i="1"/>
  <c r="F69" i="1"/>
  <c r="G69" i="1"/>
  <c r="E70" i="1"/>
  <c r="F70" i="1"/>
  <c r="G70" i="1"/>
  <c r="E71" i="1"/>
  <c r="F71" i="1"/>
  <c r="G71" i="1"/>
  <c r="E72" i="1"/>
  <c r="F72" i="1"/>
  <c r="G72" i="1"/>
  <c r="E73" i="1"/>
  <c r="F73" i="1"/>
  <c r="G73" i="1"/>
  <c r="E74" i="1"/>
  <c r="F74" i="1"/>
  <c r="G74" i="1"/>
  <c r="E75" i="1"/>
  <c r="F75" i="1"/>
  <c r="G75" i="1"/>
  <c r="E76" i="1"/>
  <c r="F76" i="1"/>
  <c r="G76" i="1"/>
  <c r="E77" i="1"/>
  <c r="F77" i="1"/>
  <c r="G77" i="1"/>
  <c r="E78" i="1"/>
  <c r="F78" i="1"/>
  <c r="G78" i="1"/>
  <c r="E79" i="1"/>
  <c r="F79" i="1"/>
  <c r="G79" i="1"/>
  <c r="E80" i="1"/>
  <c r="F80" i="1"/>
  <c r="G80" i="1"/>
  <c r="E81" i="1"/>
  <c r="F81" i="1"/>
  <c r="G81" i="1"/>
  <c r="E82" i="1"/>
  <c r="F82" i="1"/>
  <c r="G82" i="1"/>
  <c r="E83" i="1"/>
  <c r="F83" i="1"/>
  <c r="G83" i="1"/>
  <c r="E84" i="1"/>
  <c r="F84" i="1"/>
  <c r="G84" i="1"/>
  <c r="E85" i="1"/>
  <c r="F85" i="1"/>
  <c r="G85" i="1"/>
  <c r="E86" i="1"/>
  <c r="F86" i="1"/>
  <c r="G86" i="1"/>
  <c r="E87" i="1"/>
  <c r="F87" i="1"/>
  <c r="G87" i="1"/>
  <c r="E88" i="1"/>
  <c r="F88" i="1"/>
  <c r="G88" i="1"/>
  <c r="E89" i="1"/>
  <c r="F89" i="1"/>
  <c r="G89" i="1"/>
  <c r="E90" i="1"/>
  <c r="F90" i="1"/>
  <c r="G90" i="1"/>
  <c r="E91" i="1"/>
  <c r="F91" i="1"/>
  <c r="G91" i="1"/>
  <c r="E92" i="1"/>
  <c r="F92" i="1"/>
  <c r="G92" i="1"/>
  <c r="E93" i="1"/>
  <c r="F93" i="1"/>
  <c r="G93" i="1"/>
  <c r="E94" i="1"/>
  <c r="F94" i="1"/>
  <c r="G94" i="1"/>
  <c r="E95" i="1"/>
  <c r="F95" i="1"/>
  <c r="G95" i="1"/>
  <c r="E96" i="1"/>
  <c r="F96" i="1"/>
  <c r="G96" i="1"/>
  <c r="E97" i="1"/>
  <c r="F97" i="1"/>
  <c r="G97" i="1"/>
  <c r="E98" i="1"/>
  <c r="F98" i="1"/>
  <c r="G98" i="1"/>
  <c r="E99" i="1"/>
  <c r="F99" i="1"/>
  <c r="G99" i="1"/>
  <c r="E100" i="1"/>
  <c r="F100" i="1"/>
  <c r="G100" i="1"/>
  <c r="E101" i="1"/>
  <c r="F101" i="1"/>
  <c r="G101" i="1"/>
  <c r="E102" i="1"/>
  <c r="F102" i="1"/>
  <c r="G102" i="1"/>
  <c r="E103" i="1"/>
  <c r="F103" i="1"/>
  <c r="G103" i="1"/>
  <c r="E104" i="1"/>
  <c r="F104" i="1"/>
  <c r="G104" i="1"/>
  <c r="E105" i="1"/>
  <c r="F105" i="1"/>
  <c r="G105" i="1"/>
  <c r="E106" i="1"/>
  <c r="F106" i="1"/>
  <c r="G106" i="1"/>
  <c r="E107" i="1"/>
  <c r="F107" i="1"/>
  <c r="G107" i="1"/>
  <c r="E108" i="1"/>
  <c r="F108" i="1"/>
  <c r="G108" i="1"/>
  <c r="E109" i="1"/>
  <c r="F109" i="1"/>
  <c r="G109" i="1"/>
  <c r="E110" i="1"/>
  <c r="F110" i="1"/>
  <c r="G110" i="1"/>
  <c r="E111" i="1"/>
  <c r="F111" i="1"/>
  <c r="G111" i="1"/>
  <c r="E112" i="1"/>
  <c r="F112" i="1"/>
  <c r="G112" i="1"/>
  <c r="E113" i="1"/>
  <c r="F113" i="1"/>
  <c r="G113" i="1"/>
  <c r="E114" i="1"/>
  <c r="F114" i="1"/>
  <c r="G114" i="1"/>
  <c r="E115" i="1"/>
  <c r="F115" i="1"/>
  <c r="G115" i="1"/>
  <c r="E116" i="1"/>
  <c r="F116" i="1"/>
  <c r="G116" i="1"/>
  <c r="E117" i="1"/>
  <c r="F117" i="1"/>
  <c r="G117" i="1"/>
  <c r="E118" i="1"/>
  <c r="F118" i="1"/>
  <c r="G118" i="1"/>
  <c r="E119" i="1"/>
  <c r="F119" i="1"/>
  <c r="G119" i="1"/>
  <c r="E120" i="1"/>
  <c r="F120" i="1"/>
  <c r="G120" i="1"/>
  <c r="E121" i="1"/>
  <c r="F121" i="1"/>
  <c r="G121" i="1"/>
  <c r="E122" i="1"/>
  <c r="F122" i="1"/>
  <c r="G122" i="1"/>
  <c r="E123" i="1"/>
  <c r="F123" i="1"/>
  <c r="G123" i="1"/>
  <c r="E124" i="1"/>
  <c r="F124" i="1"/>
  <c r="G124" i="1"/>
  <c r="E125" i="1"/>
  <c r="F125" i="1"/>
  <c r="G125" i="1"/>
  <c r="E126" i="1"/>
  <c r="F126" i="1"/>
  <c r="G126" i="1"/>
  <c r="E127" i="1"/>
  <c r="F127" i="1"/>
  <c r="G127" i="1"/>
  <c r="E128" i="1"/>
  <c r="F128" i="1"/>
  <c r="G128" i="1"/>
  <c r="E129" i="1"/>
  <c r="F129" i="1"/>
  <c r="G129" i="1"/>
  <c r="E130" i="1"/>
  <c r="F130" i="1"/>
  <c r="G130" i="1"/>
  <c r="E131" i="1"/>
  <c r="F131" i="1"/>
  <c r="G131" i="1"/>
  <c r="E132" i="1"/>
  <c r="F132" i="1"/>
  <c r="G132" i="1"/>
  <c r="E133" i="1"/>
  <c r="F133" i="1"/>
  <c r="G133" i="1"/>
  <c r="E134" i="1"/>
  <c r="F134" i="1"/>
  <c r="G134" i="1"/>
  <c r="E135" i="1"/>
  <c r="F135" i="1"/>
  <c r="G135" i="1"/>
  <c r="E136" i="1"/>
  <c r="F136" i="1"/>
  <c r="G136" i="1"/>
  <c r="E137" i="1"/>
  <c r="F137" i="1"/>
  <c r="G137" i="1"/>
  <c r="E138" i="1"/>
  <c r="F138" i="1"/>
  <c r="G138" i="1"/>
  <c r="E139" i="1"/>
  <c r="F139" i="1"/>
  <c r="G139" i="1"/>
  <c r="E140" i="1"/>
  <c r="F140" i="1"/>
  <c r="G140" i="1"/>
  <c r="E141" i="1"/>
  <c r="F141" i="1"/>
  <c r="G141" i="1"/>
  <c r="E142" i="1"/>
  <c r="F142" i="1"/>
  <c r="G142" i="1"/>
  <c r="E143" i="1"/>
  <c r="F143" i="1"/>
  <c r="G143" i="1"/>
  <c r="E144" i="1"/>
  <c r="F144" i="1"/>
  <c r="G144" i="1"/>
  <c r="E145" i="1"/>
  <c r="F145" i="1"/>
  <c r="G145" i="1"/>
  <c r="E146" i="1"/>
  <c r="F146" i="1"/>
  <c r="G146" i="1"/>
  <c r="E147" i="1"/>
  <c r="F147" i="1"/>
  <c r="G147" i="1"/>
  <c r="E148" i="1"/>
  <c r="F148" i="1"/>
  <c r="G148" i="1"/>
  <c r="E149" i="1"/>
  <c r="F149" i="1"/>
  <c r="G149" i="1"/>
  <c r="E150" i="1"/>
  <c r="F150" i="1"/>
  <c r="G150" i="1"/>
  <c r="E151" i="1"/>
  <c r="F151" i="1"/>
  <c r="G151" i="1"/>
  <c r="E152" i="1"/>
  <c r="F152" i="1"/>
  <c r="G152" i="1"/>
  <c r="E153" i="1"/>
  <c r="F153" i="1"/>
  <c r="G153" i="1"/>
  <c r="E154" i="1"/>
  <c r="F154" i="1"/>
  <c r="G154" i="1"/>
  <c r="E155" i="1"/>
  <c r="F155" i="1"/>
  <c r="G155" i="1"/>
  <c r="E156" i="1"/>
  <c r="F156" i="1"/>
  <c r="G156" i="1"/>
  <c r="E157" i="1"/>
  <c r="F157" i="1"/>
  <c r="G157" i="1"/>
  <c r="E158" i="1"/>
  <c r="F158" i="1"/>
  <c r="G158" i="1"/>
  <c r="E159" i="1"/>
  <c r="F159" i="1"/>
  <c r="G159" i="1"/>
  <c r="E160" i="1"/>
  <c r="F160" i="1"/>
  <c r="G160" i="1"/>
  <c r="E161" i="1"/>
  <c r="F161" i="1"/>
  <c r="G161" i="1"/>
  <c r="E162" i="1"/>
  <c r="F162" i="1"/>
  <c r="G162" i="1"/>
  <c r="E163" i="1"/>
  <c r="F163" i="1"/>
  <c r="G163" i="1"/>
  <c r="E164" i="1"/>
  <c r="F164" i="1"/>
  <c r="G164" i="1"/>
  <c r="E165" i="1"/>
  <c r="F165" i="1"/>
  <c r="G165" i="1"/>
  <c r="E166" i="1"/>
  <c r="F166" i="1"/>
  <c r="G166" i="1"/>
  <c r="E167" i="1"/>
  <c r="F167" i="1"/>
  <c r="G167" i="1"/>
  <c r="E168" i="1"/>
  <c r="F168" i="1"/>
  <c r="G168" i="1"/>
  <c r="E169" i="1"/>
  <c r="F169" i="1"/>
  <c r="G169" i="1"/>
  <c r="E170" i="1"/>
  <c r="F170" i="1"/>
  <c r="G170" i="1"/>
  <c r="E171" i="1"/>
  <c r="F171" i="1"/>
  <c r="G171" i="1"/>
  <c r="E172" i="1"/>
  <c r="F172" i="1"/>
  <c r="G172" i="1"/>
  <c r="E173" i="1"/>
  <c r="F173" i="1"/>
  <c r="G173" i="1"/>
  <c r="E174" i="1"/>
  <c r="F174" i="1"/>
  <c r="G174" i="1"/>
  <c r="E175" i="1"/>
  <c r="F175" i="1"/>
  <c r="G175" i="1"/>
  <c r="E176" i="1"/>
  <c r="F176" i="1"/>
  <c r="G176" i="1"/>
  <c r="E177" i="1"/>
  <c r="F177" i="1"/>
  <c r="G177" i="1"/>
  <c r="E178" i="1"/>
  <c r="F178" i="1"/>
  <c r="G178" i="1"/>
  <c r="E179" i="1"/>
  <c r="F179" i="1"/>
  <c r="G179" i="1"/>
  <c r="E180" i="1"/>
  <c r="F180" i="1"/>
  <c r="G180" i="1"/>
  <c r="E181" i="1"/>
  <c r="F181" i="1"/>
  <c r="G181" i="1"/>
  <c r="E182" i="1"/>
  <c r="F182" i="1"/>
  <c r="G182" i="1"/>
  <c r="E183" i="1"/>
  <c r="F183" i="1"/>
  <c r="G183" i="1"/>
  <c r="E184" i="1"/>
  <c r="F184" i="1"/>
  <c r="G184" i="1"/>
  <c r="E185" i="1"/>
  <c r="F185" i="1"/>
  <c r="G185" i="1"/>
  <c r="E186" i="1"/>
  <c r="F186" i="1"/>
  <c r="G186" i="1"/>
  <c r="E187" i="1"/>
  <c r="F187" i="1"/>
  <c r="G187" i="1"/>
  <c r="E188" i="1"/>
  <c r="F188" i="1"/>
  <c r="G188" i="1"/>
  <c r="E189" i="1"/>
  <c r="F189" i="1"/>
  <c r="G189" i="1"/>
  <c r="E190" i="1"/>
  <c r="F190" i="1"/>
  <c r="G190" i="1"/>
  <c r="E191" i="1"/>
  <c r="F191" i="1"/>
  <c r="G191" i="1"/>
  <c r="E192" i="1"/>
  <c r="F192" i="1"/>
  <c r="G192" i="1"/>
  <c r="E193" i="1"/>
  <c r="F193" i="1"/>
  <c r="G193" i="1"/>
  <c r="E194" i="1"/>
  <c r="F194" i="1"/>
  <c r="G194" i="1"/>
  <c r="E195" i="1"/>
  <c r="F195" i="1"/>
  <c r="G195" i="1"/>
  <c r="E196" i="1"/>
  <c r="F196" i="1"/>
  <c r="G196" i="1"/>
  <c r="E197" i="1"/>
  <c r="F197" i="1"/>
  <c r="G197" i="1"/>
  <c r="E198" i="1"/>
  <c r="F198" i="1"/>
  <c r="G198" i="1"/>
  <c r="E199" i="1"/>
  <c r="F199" i="1"/>
  <c r="G199" i="1"/>
  <c r="E200" i="1"/>
  <c r="F200" i="1"/>
  <c r="G200" i="1"/>
  <c r="E201" i="1"/>
  <c r="F201" i="1"/>
  <c r="G201" i="1"/>
  <c r="E202" i="1"/>
  <c r="F202" i="1"/>
  <c r="G202" i="1"/>
  <c r="E203" i="1"/>
  <c r="F203" i="1"/>
  <c r="G203" i="1"/>
  <c r="E204" i="1"/>
  <c r="F204" i="1"/>
  <c r="G204" i="1"/>
  <c r="E205" i="1"/>
  <c r="F205" i="1"/>
  <c r="G205" i="1"/>
  <c r="E206" i="1"/>
  <c r="F206" i="1"/>
  <c r="G206" i="1"/>
  <c r="E207" i="1"/>
  <c r="F207" i="1"/>
  <c r="G207" i="1"/>
  <c r="E208" i="1"/>
  <c r="F208" i="1"/>
  <c r="G208" i="1"/>
  <c r="E209" i="1"/>
  <c r="F209" i="1"/>
  <c r="G209" i="1"/>
  <c r="E210" i="1"/>
  <c r="F210" i="1"/>
  <c r="G210" i="1"/>
  <c r="E211" i="1"/>
  <c r="F211" i="1"/>
  <c r="G211" i="1"/>
  <c r="E212" i="1"/>
  <c r="F212" i="1"/>
  <c r="G212" i="1"/>
  <c r="E213" i="1"/>
  <c r="F213" i="1"/>
  <c r="G213" i="1"/>
  <c r="E214" i="1"/>
  <c r="F214" i="1"/>
  <c r="G214" i="1"/>
  <c r="E215" i="1"/>
  <c r="F215" i="1"/>
  <c r="G215" i="1"/>
  <c r="E216" i="1"/>
  <c r="F216" i="1"/>
  <c r="G216" i="1"/>
  <c r="E217" i="1"/>
  <c r="F217" i="1"/>
  <c r="G217" i="1"/>
  <c r="E218" i="1"/>
  <c r="F218" i="1"/>
  <c r="G218" i="1"/>
  <c r="E219" i="1"/>
  <c r="F219" i="1"/>
  <c r="G219" i="1"/>
  <c r="E220" i="1"/>
  <c r="F220" i="1"/>
  <c r="G220" i="1"/>
  <c r="E221" i="1"/>
  <c r="F221" i="1"/>
  <c r="G221" i="1"/>
  <c r="E222" i="1"/>
  <c r="F222" i="1"/>
  <c r="G222" i="1"/>
  <c r="E223" i="1"/>
  <c r="F223" i="1"/>
  <c r="G223" i="1"/>
  <c r="E224" i="1"/>
  <c r="F224" i="1"/>
  <c r="G224" i="1"/>
  <c r="E225" i="1"/>
  <c r="F225" i="1"/>
  <c r="G225" i="1"/>
  <c r="E226" i="1"/>
  <c r="F226" i="1"/>
  <c r="G226" i="1"/>
  <c r="E227" i="1"/>
  <c r="F227" i="1"/>
  <c r="G227" i="1"/>
  <c r="E228" i="1"/>
  <c r="F228" i="1"/>
  <c r="G228" i="1"/>
  <c r="E229" i="1"/>
  <c r="F229" i="1"/>
  <c r="G229" i="1"/>
  <c r="E230" i="1"/>
  <c r="F230" i="1"/>
  <c r="G230" i="1"/>
  <c r="E231" i="1"/>
  <c r="F231" i="1"/>
  <c r="G231" i="1"/>
  <c r="E232" i="1"/>
  <c r="F232" i="1"/>
  <c r="G232" i="1"/>
  <c r="E233" i="1"/>
  <c r="F233" i="1"/>
  <c r="G233" i="1"/>
  <c r="E234" i="1"/>
  <c r="F234" i="1"/>
  <c r="G234" i="1"/>
  <c r="E235" i="1"/>
  <c r="F235" i="1"/>
  <c r="G235" i="1"/>
  <c r="E236" i="1"/>
  <c r="F236" i="1"/>
  <c r="G236" i="1"/>
  <c r="E237" i="1"/>
  <c r="F237" i="1"/>
  <c r="G237" i="1"/>
  <c r="E238" i="1"/>
  <c r="F238" i="1"/>
  <c r="G238" i="1"/>
  <c r="E239" i="1"/>
  <c r="F239" i="1"/>
  <c r="G239" i="1"/>
  <c r="E240" i="1"/>
  <c r="F240" i="1"/>
  <c r="G240" i="1"/>
  <c r="E241" i="1"/>
  <c r="F241" i="1"/>
  <c r="G241" i="1"/>
  <c r="E242" i="1"/>
  <c r="F242" i="1"/>
  <c r="G242" i="1"/>
  <c r="E243" i="1"/>
  <c r="F243" i="1"/>
  <c r="G243" i="1"/>
  <c r="E244" i="1"/>
  <c r="F244" i="1"/>
  <c r="G244" i="1"/>
  <c r="E245" i="1"/>
  <c r="F245" i="1"/>
  <c r="G245" i="1"/>
  <c r="E246" i="1"/>
  <c r="F246" i="1"/>
  <c r="G246" i="1"/>
  <c r="E247" i="1"/>
  <c r="F247" i="1"/>
  <c r="G247" i="1"/>
  <c r="E248" i="1"/>
  <c r="F248" i="1"/>
  <c r="G248" i="1"/>
  <c r="E249" i="1"/>
  <c r="F249" i="1"/>
  <c r="G249" i="1"/>
  <c r="E250" i="1"/>
  <c r="F250" i="1"/>
  <c r="G250" i="1"/>
  <c r="E251" i="1"/>
  <c r="F251" i="1"/>
  <c r="G251" i="1"/>
  <c r="E252" i="1"/>
  <c r="F252" i="1"/>
  <c r="G252" i="1"/>
  <c r="E253" i="1"/>
  <c r="F253" i="1"/>
  <c r="G253" i="1"/>
  <c r="E254" i="1"/>
  <c r="F254" i="1"/>
  <c r="G254" i="1"/>
  <c r="E255" i="1"/>
  <c r="F255" i="1"/>
  <c r="G255" i="1"/>
  <c r="E256" i="1"/>
  <c r="F256" i="1"/>
  <c r="G256" i="1"/>
  <c r="E257" i="1"/>
  <c r="F257" i="1"/>
  <c r="G257" i="1"/>
  <c r="E258" i="1"/>
  <c r="F258" i="1"/>
  <c r="G258" i="1"/>
  <c r="E259" i="1"/>
  <c r="F259" i="1"/>
  <c r="G259" i="1"/>
  <c r="E260" i="1"/>
  <c r="F260" i="1"/>
  <c r="G260" i="1"/>
  <c r="E261" i="1"/>
  <c r="F261" i="1"/>
  <c r="G261" i="1"/>
  <c r="E262" i="1"/>
  <c r="F262" i="1"/>
  <c r="G262" i="1"/>
  <c r="E263" i="1"/>
  <c r="F263" i="1"/>
  <c r="G263" i="1"/>
  <c r="E264" i="1"/>
  <c r="F264" i="1"/>
  <c r="G264" i="1"/>
  <c r="E265" i="1"/>
  <c r="F265" i="1"/>
  <c r="G265" i="1"/>
  <c r="E266" i="1"/>
  <c r="F266" i="1"/>
  <c r="G266" i="1"/>
  <c r="E267" i="1"/>
  <c r="F267" i="1"/>
  <c r="G267" i="1"/>
  <c r="E268" i="1"/>
  <c r="F268" i="1"/>
  <c r="G268" i="1"/>
  <c r="E269" i="1"/>
  <c r="F269" i="1"/>
  <c r="G269" i="1"/>
  <c r="E270" i="1"/>
  <c r="F270" i="1"/>
  <c r="G270" i="1"/>
  <c r="E271" i="1"/>
  <c r="F271" i="1"/>
  <c r="G271" i="1"/>
  <c r="E272" i="1"/>
  <c r="F272" i="1"/>
  <c r="G272" i="1"/>
  <c r="E273" i="1"/>
  <c r="F273" i="1"/>
  <c r="G273" i="1"/>
  <c r="E274" i="1"/>
  <c r="F274" i="1"/>
  <c r="G274" i="1"/>
  <c r="E275" i="1"/>
  <c r="F275" i="1"/>
  <c r="G275" i="1"/>
  <c r="E276" i="1"/>
  <c r="F276" i="1"/>
  <c r="G276" i="1"/>
  <c r="E277" i="1"/>
  <c r="F277" i="1"/>
  <c r="G277" i="1"/>
  <c r="E278" i="1"/>
  <c r="F278" i="1"/>
  <c r="G278" i="1"/>
  <c r="E279" i="1"/>
  <c r="F279" i="1"/>
  <c r="G279" i="1"/>
  <c r="E280" i="1"/>
  <c r="F280" i="1"/>
  <c r="G280" i="1"/>
  <c r="E281" i="1"/>
  <c r="F281" i="1"/>
  <c r="G281" i="1"/>
  <c r="E282" i="1"/>
  <c r="F282" i="1"/>
  <c r="G282" i="1"/>
  <c r="E283" i="1"/>
  <c r="F283" i="1"/>
  <c r="G283" i="1"/>
  <c r="E284" i="1"/>
  <c r="F284" i="1"/>
  <c r="G284" i="1"/>
  <c r="E285" i="1"/>
  <c r="F285" i="1"/>
  <c r="G285" i="1"/>
  <c r="E286" i="1"/>
  <c r="F286" i="1"/>
  <c r="G286" i="1"/>
  <c r="E287" i="1"/>
  <c r="F287" i="1"/>
  <c r="G287" i="1"/>
  <c r="E288" i="1"/>
  <c r="F288" i="1"/>
  <c r="G288" i="1"/>
  <c r="E289" i="1"/>
  <c r="F289" i="1"/>
  <c r="G289" i="1"/>
  <c r="E290" i="1"/>
  <c r="F290" i="1"/>
  <c r="G290" i="1"/>
  <c r="E291" i="1"/>
  <c r="F291" i="1"/>
  <c r="G291" i="1"/>
  <c r="E292" i="1"/>
  <c r="F292" i="1"/>
  <c r="G292" i="1"/>
  <c r="E293" i="1"/>
  <c r="F293" i="1"/>
  <c r="G293" i="1"/>
  <c r="E294" i="1"/>
  <c r="F294" i="1"/>
  <c r="G294" i="1"/>
  <c r="E295" i="1"/>
  <c r="F295" i="1"/>
  <c r="G295" i="1"/>
  <c r="E296" i="1"/>
  <c r="F296" i="1"/>
  <c r="G296" i="1"/>
  <c r="E297" i="1"/>
  <c r="F297" i="1"/>
  <c r="G297" i="1"/>
  <c r="E298" i="1"/>
  <c r="F298" i="1"/>
  <c r="G298" i="1"/>
  <c r="E299" i="1"/>
  <c r="F299" i="1"/>
  <c r="G299" i="1"/>
  <c r="E300" i="1"/>
  <c r="F300" i="1"/>
  <c r="G300" i="1"/>
  <c r="E301" i="1"/>
  <c r="F301" i="1"/>
  <c r="G301" i="1"/>
  <c r="E302" i="1"/>
  <c r="F302" i="1"/>
  <c r="G302" i="1"/>
  <c r="E303" i="1"/>
  <c r="F303" i="1"/>
  <c r="G303" i="1"/>
  <c r="E304" i="1"/>
  <c r="F304" i="1"/>
  <c r="G304" i="1"/>
  <c r="E305" i="1"/>
  <c r="F305" i="1"/>
  <c r="G305" i="1"/>
  <c r="E306" i="1"/>
  <c r="F306" i="1"/>
  <c r="G306" i="1"/>
  <c r="E307" i="1"/>
  <c r="F307" i="1"/>
  <c r="G307" i="1"/>
  <c r="E308" i="1"/>
  <c r="F308" i="1"/>
  <c r="G308" i="1"/>
  <c r="E309" i="1"/>
  <c r="F309" i="1"/>
  <c r="G309" i="1"/>
  <c r="E310" i="1"/>
  <c r="F310" i="1"/>
  <c r="G310" i="1"/>
  <c r="E311" i="1"/>
  <c r="F311" i="1"/>
  <c r="G311" i="1"/>
  <c r="E312" i="1"/>
  <c r="F312" i="1"/>
  <c r="G312" i="1"/>
  <c r="E313" i="1"/>
  <c r="F313" i="1"/>
  <c r="G313" i="1"/>
  <c r="E314" i="1"/>
  <c r="F314" i="1"/>
  <c r="G314" i="1"/>
  <c r="E315" i="1"/>
  <c r="F315" i="1"/>
  <c r="G315" i="1"/>
  <c r="E316" i="1"/>
  <c r="F316" i="1"/>
  <c r="G316" i="1"/>
  <c r="E317" i="1"/>
  <c r="F317" i="1"/>
  <c r="G317" i="1"/>
  <c r="E318" i="1"/>
  <c r="F318" i="1"/>
  <c r="G318" i="1"/>
  <c r="E319" i="1"/>
  <c r="F319" i="1"/>
  <c r="G319" i="1"/>
  <c r="E320" i="1"/>
  <c r="F320" i="1"/>
  <c r="G320" i="1"/>
  <c r="E321" i="1"/>
  <c r="F321" i="1"/>
  <c r="G321" i="1"/>
  <c r="E322" i="1"/>
  <c r="F322" i="1"/>
  <c r="G322" i="1"/>
  <c r="E323" i="1"/>
  <c r="F323" i="1"/>
  <c r="G323" i="1"/>
  <c r="E324" i="1"/>
  <c r="F324" i="1"/>
  <c r="G324" i="1"/>
  <c r="E325" i="1"/>
  <c r="F325" i="1"/>
  <c r="G325" i="1"/>
  <c r="E326" i="1"/>
  <c r="F326" i="1"/>
  <c r="G326" i="1"/>
  <c r="E327" i="1"/>
  <c r="F327" i="1"/>
  <c r="G327" i="1"/>
  <c r="E328" i="1"/>
  <c r="F328" i="1"/>
  <c r="G328" i="1"/>
  <c r="E329" i="1"/>
  <c r="F329" i="1"/>
  <c r="G329" i="1"/>
  <c r="E330" i="1"/>
  <c r="F330" i="1"/>
  <c r="G330" i="1"/>
  <c r="E331" i="1"/>
  <c r="F331" i="1"/>
  <c r="G331" i="1"/>
  <c r="E332" i="1"/>
  <c r="F332" i="1"/>
  <c r="G332" i="1"/>
  <c r="E333" i="1"/>
  <c r="F333" i="1"/>
  <c r="G333" i="1"/>
  <c r="E334" i="1"/>
  <c r="F334" i="1"/>
  <c r="G334" i="1"/>
  <c r="E335" i="1"/>
  <c r="F335" i="1"/>
  <c r="G335" i="1"/>
  <c r="E336" i="1"/>
  <c r="F336" i="1"/>
  <c r="G336" i="1"/>
  <c r="E337" i="1"/>
  <c r="F337" i="1"/>
  <c r="G337" i="1"/>
  <c r="E338" i="1"/>
  <c r="F338" i="1"/>
  <c r="G338" i="1"/>
  <c r="E339" i="1"/>
  <c r="F339" i="1"/>
  <c r="G339" i="1"/>
  <c r="E340" i="1"/>
  <c r="F340" i="1"/>
  <c r="G340" i="1"/>
  <c r="E341" i="1"/>
  <c r="F341" i="1"/>
  <c r="G341" i="1"/>
  <c r="E342" i="1"/>
  <c r="F342" i="1"/>
  <c r="G342" i="1"/>
  <c r="E343" i="1"/>
  <c r="F343" i="1"/>
  <c r="G343" i="1"/>
  <c r="E344" i="1"/>
  <c r="F344" i="1"/>
  <c r="G344" i="1"/>
  <c r="E345" i="1"/>
  <c r="F345" i="1"/>
  <c r="G345" i="1"/>
  <c r="B63" i="5"/>
  <c r="C11" i="5"/>
  <c r="A34" i="5"/>
  <c r="I2" i="1" l="1"/>
  <c r="I3" i="1"/>
  <c r="I4" i="1"/>
  <c r="I5" i="1"/>
  <c r="I6" i="1"/>
  <c r="I7" i="1"/>
  <c r="I8" i="1"/>
  <c r="I9" i="1"/>
  <c r="I10" i="1"/>
  <c r="I11" i="1"/>
  <c r="I12" i="1"/>
  <c r="I13" i="1"/>
  <c r="I14" i="1"/>
  <c r="I15" i="1"/>
  <c r="I16" i="1"/>
  <c r="I17" i="1"/>
  <c r="I18" i="1"/>
  <c r="I19" i="1"/>
  <c r="I20" i="1"/>
  <c r="I21" i="1"/>
  <c r="I22" i="1"/>
  <c r="I23" i="1"/>
  <c r="I24" i="1"/>
  <c r="I25" i="1"/>
  <c r="I26" i="1"/>
  <c r="I27" i="1"/>
  <c r="I28" i="1"/>
  <c r="I29" i="1"/>
  <c r="I30" i="1"/>
  <c r="I31" i="1"/>
  <c r="I32" i="1"/>
  <c r="I33" i="1"/>
  <c r="I34" i="1"/>
  <c r="I35" i="1"/>
  <c r="I36" i="1"/>
  <c r="I37" i="1"/>
  <c r="I38" i="1"/>
  <c r="I39" i="1"/>
  <c r="I40" i="1"/>
  <c r="I41" i="1"/>
  <c r="I42" i="1"/>
  <c r="I43" i="1"/>
  <c r="I44" i="1"/>
  <c r="I45" i="1"/>
  <c r="I46" i="1"/>
  <c r="I47" i="1"/>
  <c r="I48" i="1"/>
  <c r="I49" i="1"/>
  <c r="I50" i="1"/>
  <c r="I51" i="1"/>
  <c r="I52" i="1"/>
  <c r="I53" i="1"/>
  <c r="I54" i="1"/>
  <c r="I55" i="1"/>
  <c r="I56" i="1"/>
  <c r="I57" i="1"/>
  <c r="I58" i="1"/>
  <c r="I59" i="1"/>
  <c r="I60" i="1"/>
  <c r="I61" i="1"/>
  <c r="I62" i="1"/>
  <c r="I63" i="1"/>
  <c r="I64" i="1"/>
  <c r="I65" i="1"/>
  <c r="I66" i="1"/>
  <c r="I67" i="1"/>
  <c r="I68" i="1"/>
  <c r="I69" i="1"/>
  <c r="I70" i="1"/>
  <c r="I71" i="1"/>
  <c r="I72" i="1"/>
  <c r="I73" i="1"/>
  <c r="I74" i="1"/>
  <c r="I75" i="1"/>
  <c r="I76" i="1"/>
  <c r="I77" i="1"/>
  <c r="I78" i="1"/>
  <c r="I79" i="1"/>
  <c r="I80" i="1"/>
  <c r="I81" i="1"/>
  <c r="I82" i="1"/>
  <c r="I83" i="1"/>
  <c r="I84" i="1"/>
  <c r="I85" i="1"/>
  <c r="I86" i="1"/>
  <c r="I87" i="1"/>
  <c r="I88" i="1"/>
  <c r="I89" i="1"/>
  <c r="I90" i="1"/>
  <c r="I91" i="1"/>
  <c r="I92" i="1"/>
  <c r="I93" i="1"/>
  <c r="I94" i="1"/>
  <c r="I95" i="1"/>
  <c r="I96" i="1"/>
  <c r="I97" i="1"/>
  <c r="I98" i="1"/>
  <c r="I99" i="1"/>
  <c r="I100" i="1"/>
  <c r="I101" i="1"/>
  <c r="I102" i="1"/>
  <c r="I103" i="1"/>
  <c r="I104" i="1"/>
  <c r="I105" i="1"/>
  <c r="I106" i="1"/>
  <c r="I107" i="1"/>
  <c r="I108" i="1"/>
  <c r="I109" i="1"/>
  <c r="I110" i="1"/>
  <c r="I111" i="1"/>
  <c r="I112" i="1"/>
  <c r="I113" i="1"/>
  <c r="I114" i="1"/>
  <c r="I115" i="1"/>
  <c r="I116" i="1"/>
  <c r="I117" i="1"/>
  <c r="I118" i="1"/>
  <c r="I119" i="1"/>
  <c r="I120" i="1"/>
  <c r="I121" i="1"/>
  <c r="I122" i="1"/>
  <c r="I123" i="1"/>
  <c r="I124" i="1"/>
  <c r="I125" i="1"/>
  <c r="I126" i="1"/>
  <c r="I127" i="1"/>
  <c r="I128" i="1"/>
  <c r="I129" i="1"/>
  <c r="I130" i="1"/>
  <c r="I131" i="1"/>
  <c r="I132" i="1"/>
  <c r="I133" i="1"/>
  <c r="I134" i="1"/>
  <c r="I135" i="1"/>
  <c r="I136" i="1"/>
  <c r="I137" i="1"/>
  <c r="I138" i="1"/>
  <c r="I139" i="1"/>
  <c r="I140" i="1"/>
  <c r="I141" i="1"/>
  <c r="I142" i="1"/>
  <c r="I143" i="1"/>
  <c r="I144" i="1"/>
  <c r="I145" i="1"/>
  <c r="I146" i="1"/>
  <c r="I147" i="1"/>
  <c r="I148" i="1"/>
  <c r="I149" i="1"/>
  <c r="I150" i="1"/>
  <c r="I151" i="1"/>
  <c r="I152" i="1"/>
  <c r="I153" i="1"/>
  <c r="I154" i="1"/>
  <c r="I155" i="1"/>
  <c r="I156" i="1"/>
  <c r="I157" i="1"/>
  <c r="I158" i="1"/>
  <c r="I159" i="1"/>
  <c r="I160" i="1"/>
  <c r="I161" i="1"/>
  <c r="I162" i="1"/>
  <c r="I163" i="1"/>
  <c r="I164" i="1"/>
  <c r="I165" i="1"/>
  <c r="I166" i="1"/>
  <c r="I167" i="1"/>
  <c r="I168" i="1"/>
  <c r="I169" i="1"/>
  <c r="I170" i="1"/>
  <c r="I171" i="1"/>
  <c r="I172" i="1"/>
  <c r="I173" i="1"/>
  <c r="I174" i="1"/>
  <c r="I175" i="1"/>
  <c r="I176" i="1"/>
  <c r="I177" i="1"/>
  <c r="I178" i="1"/>
  <c r="I179" i="1"/>
  <c r="I180" i="1"/>
  <c r="I181" i="1"/>
  <c r="I182" i="1"/>
  <c r="I183" i="1"/>
  <c r="I184" i="1"/>
  <c r="I185" i="1"/>
  <c r="I186" i="1"/>
  <c r="I187" i="1"/>
  <c r="I188" i="1"/>
  <c r="I189" i="1"/>
  <c r="I190" i="1"/>
  <c r="I191" i="1"/>
  <c r="I192" i="1"/>
  <c r="I193" i="1"/>
  <c r="I194" i="1"/>
  <c r="I195" i="1"/>
  <c r="I196" i="1"/>
  <c r="I197" i="1"/>
  <c r="I198" i="1"/>
  <c r="I199" i="1"/>
  <c r="I200" i="1"/>
  <c r="I201" i="1"/>
  <c r="I202" i="1"/>
  <c r="I203" i="1"/>
  <c r="I204" i="1"/>
  <c r="I205" i="1"/>
  <c r="I206" i="1"/>
  <c r="I207" i="1"/>
  <c r="I208" i="1"/>
  <c r="I209" i="1"/>
  <c r="I210" i="1"/>
  <c r="I211" i="1"/>
  <c r="I212" i="1"/>
  <c r="I213" i="1"/>
  <c r="I214" i="1"/>
  <c r="I215" i="1"/>
  <c r="I216" i="1"/>
  <c r="I217" i="1"/>
  <c r="I218" i="1"/>
  <c r="I219" i="1"/>
  <c r="I220" i="1"/>
  <c r="I221" i="1"/>
  <c r="I222" i="1"/>
  <c r="I223" i="1"/>
  <c r="I224" i="1"/>
  <c r="I225" i="1"/>
  <c r="I226" i="1"/>
  <c r="I227" i="1"/>
  <c r="I228" i="1"/>
  <c r="I229" i="1"/>
  <c r="I230" i="1"/>
  <c r="I231" i="1"/>
  <c r="I232" i="1"/>
  <c r="I233" i="1"/>
  <c r="I234" i="1"/>
  <c r="I235" i="1"/>
  <c r="I236" i="1"/>
  <c r="I237" i="1"/>
  <c r="I238" i="1"/>
  <c r="I239" i="1"/>
  <c r="I240" i="1"/>
  <c r="I241" i="1"/>
  <c r="I242" i="1"/>
  <c r="I243" i="1"/>
  <c r="I244" i="1"/>
  <c r="I245" i="1"/>
  <c r="I246" i="1"/>
  <c r="I247" i="1"/>
  <c r="I248" i="1"/>
  <c r="I249" i="1"/>
  <c r="I250" i="1"/>
  <c r="I251" i="1"/>
  <c r="I252" i="1"/>
  <c r="I253" i="1"/>
  <c r="I254" i="1"/>
  <c r="I255" i="1"/>
  <c r="I256" i="1"/>
  <c r="I257" i="1"/>
  <c r="I258" i="1"/>
  <c r="I259" i="1"/>
  <c r="I260" i="1"/>
  <c r="I261" i="1"/>
  <c r="I262" i="1"/>
  <c r="I263" i="1"/>
  <c r="I264" i="1"/>
  <c r="I265" i="1"/>
  <c r="I266" i="1"/>
  <c r="I267" i="1"/>
  <c r="I268" i="1"/>
  <c r="I269" i="1"/>
  <c r="I270" i="1"/>
  <c r="I271" i="1"/>
  <c r="I272" i="1"/>
  <c r="I273" i="1"/>
  <c r="I274" i="1"/>
  <c r="I275" i="1"/>
  <c r="I276" i="1"/>
  <c r="I277" i="1"/>
  <c r="I278" i="1"/>
  <c r="I279" i="1"/>
  <c r="I280" i="1"/>
  <c r="I281" i="1"/>
  <c r="I282" i="1"/>
  <c r="I283" i="1"/>
  <c r="I284" i="1"/>
  <c r="I285" i="1"/>
  <c r="I286" i="1"/>
  <c r="I287" i="1"/>
  <c r="I288" i="1"/>
  <c r="I289" i="1"/>
  <c r="I290" i="1"/>
  <c r="I291" i="1"/>
  <c r="I292" i="1"/>
  <c r="I293" i="1"/>
  <c r="I294" i="1"/>
  <c r="I295" i="1"/>
  <c r="I296" i="1"/>
  <c r="I297" i="1"/>
  <c r="I298" i="1"/>
  <c r="I299" i="1"/>
  <c r="I300" i="1"/>
  <c r="I301" i="1"/>
  <c r="I302" i="1"/>
  <c r="I303" i="1"/>
  <c r="I304" i="1"/>
  <c r="I305" i="1"/>
  <c r="I306" i="1"/>
  <c r="I307" i="1"/>
  <c r="I308" i="1"/>
  <c r="I309" i="1"/>
  <c r="I310" i="1"/>
  <c r="I311" i="1"/>
  <c r="I312" i="1"/>
  <c r="I313" i="1"/>
  <c r="I314" i="1"/>
  <c r="I315" i="1"/>
  <c r="I316" i="1"/>
  <c r="I317" i="1"/>
  <c r="I318" i="1"/>
  <c r="I319" i="1"/>
  <c r="I320" i="1"/>
  <c r="I321" i="1"/>
  <c r="I322" i="1"/>
  <c r="I323" i="1"/>
  <c r="I324" i="1"/>
  <c r="I325" i="1"/>
  <c r="I326" i="1"/>
  <c r="I327" i="1"/>
  <c r="I328" i="1"/>
  <c r="I329" i="1"/>
  <c r="I330" i="1"/>
  <c r="I331" i="1"/>
  <c r="I332" i="1"/>
  <c r="I333" i="1"/>
  <c r="I334" i="1"/>
  <c r="I335" i="1"/>
  <c r="I336" i="1"/>
  <c r="I337" i="1"/>
  <c r="I338" i="1"/>
  <c r="I339" i="1"/>
  <c r="I340" i="1"/>
  <c r="I341" i="1"/>
  <c r="I342" i="1"/>
  <c r="I343" i="1"/>
  <c r="I344" i="1"/>
  <c r="I345" i="1"/>
</calcChain>
</file>

<file path=xl/sharedStrings.xml><?xml version="1.0" encoding="utf-8"?>
<sst xmlns="http://schemas.openxmlformats.org/spreadsheetml/2006/main" count="3178" uniqueCount="626">
  <si>
    <t>Student ID</t>
  </si>
  <si>
    <t>Surname</t>
  </si>
  <si>
    <t>Department</t>
  </si>
  <si>
    <t>GEP262</t>
  </si>
  <si>
    <t>SAEL</t>
  </si>
  <si>
    <t>GEP</t>
  </si>
  <si>
    <t>GEP180</t>
  </si>
  <si>
    <t>ALMI</t>
  </si>
  <si>
    <t>GEP182</t>
  </si>
  <si>
    <t>ARLA</t>
  </si>
  <si>
    <t>GEP819</t>
  </si>
  <si>
    <t>ADJI</t>
  </si>
  <si>
    <t>GEP820</t>
  </si>
  <si>
    <t>ADAN</t>
  </si>
  <si>
    <t>GEP821</t>
  </si>
  <si>
    <t>ADYI</t>
  </si>
  <si>
    <t>GEP822</t>
  </si>
  <si>
    <t>AFYE</t>
  </si>
  <si>
    <t>GEP823</t>
  </si>
  <si>
    <t>AFBI</t>
  </si>
  <si>
    <t>GEP824</t>
  </si>
  <si>
    <t>AJNI</t>
  </si>
  <si>
    <t>GEP825</t>
  </si>
  <si>
    <t>AJJA</t>
  </si>
  <si>
    <t>GEP826</t>
  </si>
  <si>
    <t>AKRE</t>
  </si>
  <si>
    <t>GEP827</t>
  </si>
  <si>
    <t>AKYE</t>
  </si>
  <si>
    <t>GEP828</t>
  </si>
  <si>
    <t>GEP829</t>
  </si>
  <si>
    <t>AKLU</t>
  </si>
  <si>
    <t>GEP831</t>
  </si>
  <si>
    <t>AKLA</t>
  </si>
  <si>
    <t>GEP832</t>
  </si>
  <si>
    <t>GEP835</t>
  </si>
  <si>
    <t>ALBI</t>
  </si>
  <si>
    <t>GEP836</t>
  </si>
  <si>
    <t>GEP837</t>
  </si>
  <si>
    <t>ALJO</t>
  </si>
  <si>
    <t>GEP839</t>
  </si>
  <si>
    <t>AMOO</t>
  </si>
  <si>
    <t>GEP840</t>
  </si>
  <si>
    <t>ARJO</t>
  </si>
  <si>
    <t>GEP841</t>
  </si>
  <si>
    <t>ARNA</t>
  </si>
  <si>
    <t>GEP842</t>
  </si>
  <si>
    <t>ASLU</t>
  </si>
  <si>
    <t>GEP843</t>
  </si>
  <si>
    <t>ASUO</t>
  </si>
  <si>
    <t>GEP844</t>
  </si>
  <si>
    <t>AYNI</t>
  </si>
  <si>
    <t>GEP846</t>
  </si>
  <si>
    <t>BADE</t>
  </si>
  <si>
    <t>GEP847</t>
  </si>
  <si>
    <t>BAUS</t>
  </si>
  <si>
    <t>GEP848</t>
  </si>
  <si>
    <t>BAKO</t>
  </si>
  <si>
    <t>GEP850</t>
  </si>
  <si>
    <t>BELO</t>
  </si>
  <si>
    <t>GEP851</t>
  </si>
  <si>
    <t>BOLA</t>
  </si>
  <si>
    <t>GEP852</t>
  </si>
  <si>
    <t>BULA</t>
  </si>
  <si>
    <t>GEP853</t>
  </si>
  <si>
    <t>CHDO</t>
  </si>
  <si>
    <t>GEP855</t>
  </si>
  <si>
    <t>EKSU</t>
  </si>
  <si>
    <t>GEP856</t>
  </si>
  <si>
    <t>ELBA</t>
  </si>
  <si>
    <t>GEP857</t>
  </si>
  <si>
    <t>EMNA</t>
  </si>
  <si>
    <t>GEP858</t>
  </si>
  <si>
    <t>FABE</t>
  </si>
  <si>
    <t>GEP861</t>
  </si>
  <si>
    <t>FOWE</t>
  </si>
  <si>
    <t>GEP862</t>
  </si>
  <si>
    <t>IDWU</t>
  </si>
  <si>
    <t>GEP863</t>
  </si>
  <si>
    <t>ILMO</t>
  </si>
  <si>
    <t>GEP864</t>
  </si>
  <si>
    <t>IRMO</t>
  </si>
  <si>
    <t>GEP865</t>
  </si>
  <si>
    <t>ISIL</t>
  </si>
  <si>
    <t>GEP866</t>
  </si>
  <si>
    <t>ISEL</t>
  </si>
  <si>
    <t>GEP868</t>
  </si>
  <si>
    <t>JOPH</t>
  </si>
  <si>
    <t>GEP870</t>
  </si>
  <si>
    <t>JOUA</t>
  </si>
  <si>
    <t>GEP873</t>
  </si>
  <si>
    <t>MAMI</t>
  </si>
  <si>
    <t>GEP875</t>
  </si>
  <si>
    <t>MOIN</t>
  </si>
  <si>
    <t>GEP877</t>
  </si>
  <si>
    <t>ODYI</t>
  </si>
  <si>
    <t>GEP879</t>
  </si>
  <si>
    <t>OGAN</t>
  </si>
  <si>
    <t>GEP881</t>
  </si>
  <si>
    <t>OJWA</t>
  </si>
  <si>
    <t>GEP882</t>
  </si>
  <si>
    <t>OKHA</t>
  </si>
  <si>
    <t>GEP883</t>
  </si>
  <si>
    <t>OLJI</t>
  </si>
  <si>
    <t>GEP885</t>
  </si>
  <si>
    <t>OLTI</t>
  </si>
  <si>
    <t>GEP886</t>
  </si>
  <si>
    <t>OLUN</t>
  </si>
  <si>
    <t>GEP889</t>
  </si>
  <si>
    <t>OLDE</t>
  </si>
  <si>
    <t>GEP890</t>
  </si>
  <si>
    <t>OLYE</t>
  </si>
  <si>
    <t>GEP891</t>
  </si>
  <si>
    <t>GEP892</t>
  </si>
  <si>
    <t>GEP894</t>
  </si>
  <si>
    <t>OLRE</t>
  </si>
  <si>
    <t>GEP895</t>
  </si>
  <si>
    <t>GEP896</t>
  </si>
  <si>
    <t>OLLE</t>
  </si>
  <si>
    <t>GEP897</t>
  </si>
  <si>
    <t>OMDE</t>
  </si>
  <si>
    <t>GEP898</t>
  </si>
  <si>
    <t>OMYE</t>
  </si>
  <si>
    <t>GEP899</t>
  </si>
  <si>
    <t>OMMI</t>
  </si>
  <si>
    <t>GEP901</t>
  </si>
  <si>
    <t>OMBO</t>
  </si>
  <si>
    <t>GEP902</t>
  </si>
  <si>
    <t>OSHO</t>
  </si>
  <si>
    <t>GEP903</t>
  </si>
  <si>
    <t>OWBI</t>
  </si>
  <si>
    <t>GEP904</t>
  </si>
  <si>
    <t>OYME</t>
  </si>
  <si>
    <t>GEP905</t>
  </si>
  <si>
    <t>PEBO</t>
  </si>
  <si>
    <t>GEP906</t>
  </si>
  <si>
    <t>SAMI</t>
  </si>
  <si>
    <t>GEP907</t>
  </si>
  <si>
    <t>GEP908</t>
  </si>
  <si>
    <t>SHDE</t>
  </si>
  <si>
    <t>GEP909</t>
  </si>
  <si>
    <t>SION</t>
  </si>
  <si>
    <t>GEP910</t>
  </si>
  <si>
    <t>UKOR</t>
  </si>
  <si>
    <t>GEP208</t>
  </si>
  <si>
    <t>BALA</t>
  </si>
  <si>
    <t>GEP222</t>
  </si>
  <si>
    <t>GEP223</t>
  </si>
  <si>
    <t>JOHN</t>
  </si>
  <si>
    <t>GEP232</t>
  </si>
  <si>
    <t>OLAN</t>
  </si>
  <si>
    <t>GEO159</t>
  </si>
  <si>
    <t>IWWU</t>
  </si>
  <si>
    <t>Geo</t>
  </si>
  <si>
    <t>GEO540</t>
  </si>
  <si>
    <t>AKNO</t>
  </si>
  <si>
    <t>GEO091</t>
  </si>
  <si>
    <t>ABYE</t>
  </si>
  <si>
    <t>GEO156</t>
  </si>
  <si>
    <t>TAEK</t>
  </si>
  <si>
    <t>GEO750</t>
  </si>
  <si>
    <t>ADYE</t>
  </si>
  <si>
    <t>GEO755</t>
  </si>
  <si>
    <t>ADNA</t>
  </si>
  <si>
    <t>GEO762</t>
  </si>
  <si>
    <t>AJYI</t>
  </si>
  <si>
    <t>GEO765</t>
  </si>
  <si>
    <t>AKDE</t>
  </si>
  <si>
    <t>GEO772</t>
  </si>
  <si>
    <t>ASRA</t>
  </si>
  <si>
    <t>GEO775</t>
  </si>
  <si>
    <t>AYLE</t>
  </si>
  <si>
    <t>GEO779</t>
  </si>
  <si>
    <t>GEO789</t>
  </si>
  <si>
    <t>KAEM</t>
  </si>
  <si>
    <t>GEO799</t>
  </si>
  <si>
    <t>OKDE</t>
  </si>
  <si>
    <t>GEO804</t>
  </si>
  <si>
    <t>OLPO</t>
  </si>
  <si>
    <t>GEO808</t>
  </si>
  <si>
    <t>OLJU</t>
  </si>
  <si>
    <t>GEO812</t>
  </si>
  <si>
    <t>ONTI</t>
  </si>
  <si>
    <t>GEO814</t>
  </si>
  <si>
    <t>SHKE</t>
  </si>
  <si>
    <t>GEO815</t>
  </si>
  <si>
    <t>TASE</t>
  </si>
  <si>
    <t>GEO126</t>
  </si>
  <si>
    <t>GEO127</t>
  </si>
  <si>
    <t>ABLA</t>
  </si>
  <si>
    <t>GEO130</t>
  </si>
  <si>
    <t>ADYO</t>
  </si>
  <si>
    <t>GEO132</t>
  </si>
  <si>
    <t>ADBE</t>
  </si>
  <si>
    <t>GEO133</t>
  </si>
  <si>
    <t>ADSI</t>
  </si>
  <si>
    <t>GEO134</t>
  </si>
  <si>
    <t>ADPO</t>
  </si>
  <si>
    <t>GEO135</t>
  </si>
  <si>
    <t>ADJU</t>
  </si>
  <si>
    <t>GEO137</t>
  </si>
  <si>
    <t>GEO139</t>
  </si>
  <si>
    <t>AKMI</t>
  </si>
  <si>
    <t>GEO141</t>
  </si>
  <si>
    <t>GEO142</t>
  </si>
  <si>
    <t>GEO143</t>
  </si>
  <si>
    <t>ALLA</t>
  </si>
  <si>
    <t>GEO144</t>
  </si>
  <si>
    <t>ALHE</t>
  </si>
  <si>
    <t>GEO145</t>
  </si>
  <si>
    <t>AMOS</t>
  </si>
  <si>
    <t>GEO146</t>
  </si>
  <si>
    <t>APRA</t>
  </si>
  <si>
    <t>GEO147</t>
  </si>
  <si>
    <t>ARSE</t>
  </si>
  <si>
    <t>GEO148</t>
  </si>
  <si>
    <t>GEO151</t>
  </si>
  <si>
    <t>CHIE</t>
  </si>
  <si>
    <t>GEO152</t>
  </si>
  <si>
    <t>DADA</t>
  </si>
  <si>
    <t>GEO153</t>
  </si>
  <si>
    <t>DARO</t>
  </si>
  <si>
    <t>GEO155</t>
  </si>
  <si>
    <t>DUYE</t>
  </si>
  <si>
    <t>ELTU</t>
  </si>
  <si>
    <t>GEO157</t>
  </si>
  <si>
    <t>FOMI</t>
  </si>
  <si>
    <t>GEO158</t>
  </si>
  <si>
    <t>GAEI</t>
  </si>
  <si>
    <t>GEO160</t>
  </si>
  <si>
    <t>JEDE</t>
  </si>
  <si>
    <t>GEO161</t>
  </si>
  <si>
    <t>MADU</t>
  </si>
  <si>
    <t>GEO169</t>
  </si>
  <si>
    <t>GEO170</t>
  </si>
  <si>
    <t>GEO171</t>
  </si>
  <si>
    <t>GEO173</t>
  </si>
  <si>
    <t>OMIN</t>
  </si>
  <si>
    <t>GEO174</t>
  </si>
  <si>
    <t>OMLA</t>
  </si>
  <si>
    <t>GEO175</t>
  </si>
  <si>
    <t>OMLO</t>
  </si>
  <si>
    <t>GEO176</t>
  </si>
  <si>
    <t>ONGI</t>
  </si>
  <si>
    <t>GEO178</t>
  </si>
  <si>
    <t>OYGA</t>
  </si>
  <si>
    <t>GEO179</t>
  </si>
  <si>
    <t>SAEB</t>
  </si>
  <si>
    <t>GEO180</t>
  </si>
  <si>
    <t>SOAN</t>
  </si>
  <si>
    <t>GEO181</t>
  </si>
  <si>
    <t>TAWO</t>
  </si>
  <si>
    <t>GEO182</t>
  </si>
  <si>
    <t>TELA</t>
  </si>
  <si>
    <t>GEO183</t>
  </si>
  <si>
    <t>UYOK</t>
  </si>
  <si>
    <t>GEO337</t>
  </si>
  <si>
    <t>GEO351</t>
  </si>
  <si>
    <t>BONU</t>
  </si>
  <si>
    <t>GEO372</t>
  </si>
  <si>
    <t>LAAL</t>
  </si>
  <si>
    <t>GEO385</t>
  </si>
  <si>
    <t>OHMS</t>
  </si>
  <si>
    <t>GEO410</t>
  </si>
  <si>
    <t>RAEM</t>
  </si>
  <si>
    <t>MTC735</t>
  </si>
  <si>
    <t>ADGA</t>
  </si>
  <si>
    <t>MTC</t>
  </si>
  <si>
    <t>MTC751</t>
  </si>
  <si>
    <t>MTC758</t>
  </si>
  <si>
    <t>ENNE</t>
  </si>
  <si>
    <t>MTC138</t>
  </si>
  <si>
    <t>SUAN</t>
  </si>
  <si>
    <t>MTC322</t>
  </si>
  <si>
    <t>ASKE</t>
  </si>
  <si>
    <t>MTC348</t>
  </si>
  <si>
    <t>OLYA</t>
  </si>
  <si>
    <t>MTC978</t>
  </si>
  <si>
    <t>AKBE</t>
  </si>
  <si>
    <t>MTC987</t>
  </si>
  <si>
    <t>AZEZ</t>
  </si>
  <si>
    <t>MTC988</t>
  </si>
  <si>
    <t>BAMI</t>
  </si>
  <si>
    <t>MTC993</t>
  </si>
  <si>
    <t>BRAH</t>
  </si>
  <si>
    <t>MTC996</t>
  </si>
  <si>
    <t>ENLA</t>
  </si>
  <si>
    <t>MTC998</t>
  </si>
  <si>
    <t>FAON</t>
  </si>
  <si>
    <t>MTC002</t>
  </si>
  <si>
    <t>KOLE</t>
  </si>
  <si>
    <t>MTC004</t>
  </si>
  <si>
    <t>NOAH</t>
  </si>
  <si>
    <t>MTC006</t>
  </si>
  <si>
    <t>NWWO</t>
  </si>
  <si>
    <t>MTC009</t>
  </si>
  <si>
    <t>OGYE</t>
  </si>
  <si>
    <t>MTC020</t>
  </si>
  <si>
    <t>MTC025</t>
  </si>
  <si>
    <t>OLYI</t>
  </si>
  <si>
    <t>MTC028</t>
  </si>
  <si>
    <t>MTC038</t>
  </si>
  <si>
    <t>SOLE</t>
  </si>
  <si>
    <t>MTC311</t>
  </si>
  <si>
    <t>ADLA</t>
  </si>
  <si>
    <t>MTC312</t>
  </si>
  <si>
    <t>MTC313</t>
  </si>
  <si>
    <t>MTC314</t>
  </si>
  <si>
    <t>MTC318</t>
  </si>
  <si>
    <t>MTC319</t>
  </si>
  <si>
    <t>MTC320</t>
  </si>
  <si>
    <t>MTC321</t>
  </si>
  <si>
    <t>ARYO</t>
  </si>
  <si>
    <t>MTC323</t>
  </si>
  <si>
    <t>AYNE</t>
  </si>
  <si>
    <t>MTC325</t>
  </si>
  <si>
    <t>MTC327</t>
  </si>
  <si>
    <t>CHRE</t>
  </si>
  <si>
    <t>MTC328</t>
  </si>
  <si>
    <t>FADE</t>
  </si>
  <si>
    <t>MTC330</t>
  </si>
  <si>
    <t>FASI</t>
  </si>
  <si>
    <t>MTC331</t>
  </si>
  <si>
    <t>GBJO</t>
  </si>
  <si>
    <t>MTC332</t>
  </si>
  <si>
    <t>GBRO</t>
  </si>
  <si>
    <t>MTC334</t>
  </si>
  <si>
    <t>IGGE</t>
  </si>
  <si>
    <t>MTC336</t>
  </si>
  <si>
    <t>IJLA</t>
  </si>
  <si>
    <t>MTC337</t>
  </si>
  <si>
    <t>JOEL</t>
  </si>
  <si>
    <t>MTC339</t>
  </si>
  <si>
    <t>MTC340</t>
  </si>
  <si>
    <t>LAAN</t>
  </si>
  <si>
    <t>MTC341</t>
  </si>
  <si>
    <t>MTC343</t>
  </si>
  <si>
    <t>ODDE</t>
  </si>
  <si>
    <t>MTC344</t>
  </si>
  <si>
    <t>ODN,</t>
  </si>
  <si>
    <t>MTC345</t>
  </si>
  <si>
    <t>OGDE</t>
  </si>
  <si>
    <t>MTC347</t>
  </si>
  <si>
    <t>OLJO</t>
  </si>
  <si>
    <t>MTC350</t>
  </si>
  <si>
    <t>OLBA</t>
  </si>
  <si>
    <t>MTC351</t>
  </si>
  <si>
    <t>OLMI</t>
  </si>
  <si>
    <t>MTC352</t>
  </si>
  <si>
    <t>MTC353</t>
  </si>
  <si>
    <t>MTC357</t>
  </si>
  <si>
    <t>OYMI</t>
  </si>
  <si>
    <t>MTC358</t>
  </si>
  <si>
    <t>MTC360</t>
  </si>
  <si>
    <t>ROAN</t>
  </si>
  <si>
    <t>MTC361</t>
  </si>
  <si>
    <t>SHTU</t>
  </si>
  <si>
    <t>MTC362</t>
  </si>
  <si>
    <t>SHLA</t>
  </si>
  <si>
    <t>MTC127</t>
  </si>
  <si>
    <t>MTC594</t>
  </si>
  <si>
    <t>ALLU</t>
  </si>
  <si>
    <t>MAS592</t>
  </si>
  <si>
    <t>AKFE</t>
  </si>
  <si>
    <t>MAS</t>
  </si>
  <si>
    <t>MAS243</t>
  </si>
  <si>
    <t>MAS264</t>
  </si>
  <si>
    <t>BUIN</t>
  </si>
  <si>
    <t>MAS280</t>
  </si>
  <si>
    <t>OKLA</t>
  </si>
  <si>
    <t>MAS284</t>
  </si>
  <si>
    <t>MAS285</t>
  </si>
  <si>
    <t>OLIN</t>
  </si>
  <si>
    <t>MAS289</t>
  </si>
  <si>
    <t>MAS297</t>
  </si>
  <si>
    <t>TUSE</t>
  </si>
  <si>
    <t>MAS922</t>
  </si>
  <si>
    <t>AKJU</t>
  </si>
  <si>
    <t>MAS924</t>
  </si>
  <si>
    <t>AKWO</t>
  </si>
  <si>
    <t>MAS934</t>
  </si>
  <si>
    <t>DALA</t>
  </si>
  <si>
    <t>MAS936</t>
  </si>
  <si>
    <t>FAYE</t>
  </si>
  <si>
    <t>MAS937</t>
  </si>
  <si>
    <t>MAS938</t>
  </si>
  <si>
    <t>FAPE</t>
  </si>
  <si>
    <t>MAS941</t>
  </si>
  <si>
    <t>GEGE</t>
  </si>
  <si>
    <t>MAS944</t>
  </si>
  <si>
    <t>LAGA</t>
  </si>
  <si>
    <t>MAS947</t>
  </si>
  <si>
    <t>NWKO</t>
  </si>
  <si>
    <t>MAS949</t>
  </si>
  <si>
    <t>ODLE</t>
  </si>
  <si>
    <t>MAS950</t>
  </si>
  <si>
    <t>OGYI</t>
  </si>
  <si>
    <t>MAS964</t>
  </si>
  <si>
    <t>OPKE</t>
  </si>
  <si>
    <t>MAS965</t>
  </si>
  <si>
    <t>OYJI</t>
  </si>
  <si>
    <t>MAS242</t>
  </si>
  <si>
    <t>ABIR</t>
  </si>
  <si>
    <t>ABAM</t>
  </si>
  <si>
    <t>MAS244</t>
  </si>
  <si>
    <t>ADIN</t>
  </si>
  <si>
    <t>MAS245</t>
  </si>
  <si>
    <t>ADJO</t>
  </si>
  <si>
    <t>MAS246</t>
  </si>
  <si>
    <t>MAS247</t>
  </si>
  <si>
    <t>MAS248</t>
  </si>
  <si>
    <t>ADE,</t>
  </si>
  <si>
    <t>MAS249</t>
  </si>
  <si>
    <t>MAS250</t>
  </si>
  <si>
    <t>MAS251</t>
  </si>
  <si>
    <t>ADMI</t>
  </si>
  <si>
    <t>MAS252</t>
  </si>
  <si>
    <t>MAS254</t>
  </si>
  <si>
    <t>MAS255</t>
  </si>
  <si>
    <t>AJYE</t>
  </si>
  <si>
    <t>MAS257</t>
  </si>
  <si>
    <t>AKBI</t>
  </si>
  <si>
    <t>MAS258</t>
  </si>
  <si>
    <t>AKYO</t>
  </si>
  <si>
    <t>MAS259</t>
  </si>
  <si>
    <t>AKJO</t>
  </si>
  <si>
    <t>MAS260</t>
  </si>
  <si>
    <t>MAS261</t>
  </si>
  <si>
    <t>AKHO</t>
  </si>
  <si>
    <t>MAS262</t>
  </si>
  <si>
    <t>ALDE</t>
  </si>
  <si>
    <t>MAS263</t>
  </si>
  <si>
    <t>ANIN</t>
  </si>
  <si>
    <t>MAS265</t>
  </si>
  <si>
    <t>MAS266</t>
  </si>
  <si>
    <t>AYMI</t>
  </si>
  <si>
    <t>MAS268</t>
  </si>
  <si>
    <t>BAPE</t>
  </si>
  <si>
    <t>MAS269</t>
  </si>
  <si>
    <t>BAKE</t>
  </si>
  <si>
    <t>MAS271</t>
  </si>
  <si>
    <t>DULE</t>
  </si>
  <si>
    <t>MAS272</t>
  </si>
  <si>
    <t>EBDA</t>
  </si>
  <si>
    <t>MAS273</t>
  </si>
  <si>
    <t>EKWE</t>
  </si>
  <si>
    <t>MAS274</t>
  </si>
  <si>
    <t>MAS275</t>
  </si>
  <si>
    <t>ENDA</t>
  </si>
  <si>
    <t>MAS276</t>
  </si>
  <si>
    <t>ESOR</t>
  </si>
  <si>
    <t>MAS277</t>
  </si>
  <si>
    <t>FAYI</t>
  </si>
  <si>
    <t>MAS278</t>
  </si>
  <si>
    <t>FAUN</t>
  </si>
  <si>
    <t>MAS279</t>
  </si>
  <si>
    <t>GBSI</t>
  </si>
  <si>
    <t>IHHO</t>
  </si>
  <si>
    <t>MAS281</t>
  </si>
  <si>
    <t>IYRE</t>
  </si>
  <si>
    <t>MAS282</t>
  </si>
  <si>
    <t>KUSI</t>
  </si>
  <si>
    <t>MAS283</t>
  </si>
  <si>
    <t>MESI</t>
  </si>
  <si>
    <t>MOAY</t>
  </si>
  <si>
    <t>MAS286</t>
  </si>
  <si>
    <t>ODWU</t>
  </si>
  <si>
    <t>MAS287</t>
  </si>
  <si>
    <t>OGJI</t>
  </si>
  <si>
    <t>OJBI</t>
  </si>
  <si>
    <t>MAS290</t>
  </si>
  <si>
    <t>MAS291</t>
  </si>
  <si>
    <t>MAS292</t>
  </si>
  <si>
    <t>MAS293</t>
  </si>
  <si>
    <t>OLGA</t>
  </si>
  <si>
    <t>MAS294</t>
  </si>
  <si>
    <t>OLWO</t>
  </si>
  <si>
    <t>MAS296</t>
  </si>
  <si>
    <t>MAS298</t>
  </si>
  <si>
    <t>OMSO</t>
  </si>
  <si>
    <t>MAS299</t>
  </si>
  <si>
    <t>ONLE</t>
  </si>
  <si>
    <t>MAS300</t>
  </si>
  <si>
    <t>ORJE</t>
  </si>
  <si>
    <t>MAS301</t>
  </si>
  <si>
    <t>OYLA</t>
  </si>
  <si>
    <t>MAS302</t>
  </si>
  <si>
    <t>PHIP</t>
  </si>
  <si>
    <t>MAS303</t>
  </si>
  <si>
    <t>SAKO</t>
  </si>
  <si>
    <t>MAS304</t>
  </si>
  <si>
    <t>SAIU</t>
  </si>
  <si>
    <t>MAS305</t>
  </si>
  <si>
    <t>SESI</t>
  </si>
  <si>
    <t>MAS306</t>
  </si>
  <si>
    <t>MAS308</t>
  </si>
  <si>
    <t>UKFI</t>
  </si>
  <si>
    <t>MAS522</t>
  </si>
  <si>
    <t>MAS573</t>
  </si>
  <si>
    <t>RGI058</t>
  </si>
  <si>
    <t>RGI</t>
  </si>
  <si>
    <t>RGI837</t>
  </si>
  <si>
    <t>OGLU</t>
  </si>
  <si>
    <t>RGI024</t>
  </si>
  <si>
    <t>AWAN</t>
  </si>
  <si>
    <t>RGI388</t>
  </si>
  <si>
    <t>RGI083</t>
  </si>
  <si>
    <t>ODJO</t>
  </si>
  <si>
    <t>RGI102</t>
  </si>
  <si>
    <t>RGI971</t>
  </si>
  <si>
    <t>RGI363</t>
  </si>
  <si>
    <t>RGI365</t>
  </si>
  <si>
    <t>RGI366</t>
  </si>
  <si>
    <t>ADKE</t>
  </si>
  <si>
    <t>RGI367</t>
  </si>
  <si>
    <t>RGI369</t>
  </si>
  <si>
    <t>RGI370</t>
  </si>
  <si>
    <t>RGI373</t>
  </si>
  <si>
    <t>RGI375</t>
  </si>
  <si>
    <t>AIE,</t>
  </si>
  <si>
    <t>RGI376</t>
  </si>
  <si>
    <t>AJBE</t>
  </si>
  <si>
    <t>RGI377</t>
  </si>
  <si>
    <t>RGI378</t>
  </si>
  <si>
    <t>AKNI</t>
  </si>
  <si>
    <t>RGI380</t>
  </si>
  <si>
    <t>RGI381</t>
  </si>
  <si>
    <t>RGI383</t>
  </si>
  <si>
    <t>ALWI</t>
  </si>
  <si>
    <t>RGI384</t>
  </si>
  <si>
    <t>ARMO</t>
  </si>
  <si>
    <t>RGI385</t>
  </si>
  <si>
    <t>AWLA</t>
  </si>
  <si>
    <t>RGI386</t>
  </si>
  <si>
    <t>AYLA</t>
  </si>
  <si>
    <t>RGI387</t>
  </si>
  <si>
    <t>AYJI</t>
  </si>
  <si>
    <t>RGI389</t>
  </si>
  <si>
    <t>RGI390</t>
  </si>
  <si>
    <t>RGI392</t>
  </si>
  <si>
    <t>EHWO</t>
  </si>
  <si>
    <t>RGI393</t>
  </si>
  <si>
    <t>ELYE</t>
  </si>
  <si>
    <t>RGI394</t>
  </si>
  <si>
    <t>EZZE</t>
  </si>
  <si>
    <t>RGI396</t>
  </si>
  <si>
    <t>FAKI</t>
  </si>
  <si>
    <t>RGI397</t>
  </si>
  <si>
    <t>FRAY</t>
  </si>
  <si>
    <t>RGI398</t>
  </si>
  <si>
    <t>ILRI</t>
  </si>
  <si>
    <t>RGI399</t>
  </si>
  <si>
    <t>INNG</t>
  </si>
  <si>
    <t>RGI400</t>
  </si>
  <si>
    <t>IZSA</t>
  </si>
  <si>
    <t>RGI401</t>
  </si>
  <si>
    <t>RGI402</t>
  </si>
  <si>
    <t>LEGH</t>
  </si>
  <si>
    <t>RGI403</t>
  </si>
  <si>
    <t>NWKE</t>
  </si>
  <si>
    <t>RGI404</t>
  </si>
  <si>
    <t>ODBI</t>
  </si>
  <si>
    <t>RGI405</t>
  </si>
  <si>
    <t>ODSI</t>
  </si>
  <si>
    <t>RGI406</t>
  </si>
  <si>
    <t>OGKE</t>
  </si>
  <si>
    <t>RGI408</t>
  </si>
  <si>
    <t>RGI410</t>
  </si>
  <si>
    <t>RGI412</t>
  </si>
  <si>
    <t>OSDE</t>
  </si>
  <si>
    <t>RGI413</t>
  </si>
  <si>
    <t>RGI414</t>
  </si>
  <si>
    <t>OYLE</t>
  </si>
  <si>
    <t>RGI415</t>
  </si>
  <si>
    <t>OYAN</t>
  </si>
  <si>
    <t>RGI416</t>
  </si>
  <si>
    <t>OYDE</t>
  </si>
  <si>
    <t>RGI417</t>
  </si>
  <si>
    <t>RGI419</t>
  </si>
  <si>
    <t>PAAH</t>
  </si>
  <si>
    <t>RGI420</t>
  </si>
  <si>
    <t>RGI421</t>
  </si>
  <si>
    <t>TOPE</t>
  </si>
  <si>
    <t>RGI674</t>
  </si>
  <si>
    <t>AKLE</t>
  </si>
  <si>
    <t>RGI677</t>
  </si>
  <si>
    <t>ANYO</t>
  </si>
  <si>
    <t>RGI687</t>
  </si>
  <si>
    <t>RGI693</t>
  </si>
  <si>
    <t>ESLE</t>
  </si>
  <si>
    <t>RGI707</t>
  </si>
  <si>
    <t>OBDE</t>
  </si>
  <si>
    <t>RGI709</t>
  </si>
  <si>
    <t>ODMI</t>
  </si>
  <si>
    <t>RGI715</t>
  </si>
  <si>
    <t>OKAH</t>
  </si>
  <si>
    <t>RGI720</t>
  </si>
  <si>
    <t>RGI730</t>
  </si>
  <si>
    <t>ONDE</t>
  </si>
  <si>
    <t>RGI736</t>
  </si>
  <si>
    <t>OYKA</t>
  </si>
  <si>
    <t>Test</t>
  </si>
  <si>
    <t>Practical</t>
  </si>
  <si>
    <t>Exam</t>
  </si>
  <si>
    <t>Test (25%)</t>
  </si>
  <si>
    <t>Practical (15%)</t>
  </si>
  <si>
    <t>Exam (60%)</t>
  </si>
  <si>
    <t>Total (100%)</t>
  </si>
  <si>
    <t>Grade (A-F/I)</t>
  </si>
  <si>
    <t>F</t>
  </si>
  <si>
    <t>D</t>
  </si>
  <si>
    <t>C</t>
  </si>
  <si>
    <t>B</t>
  </si>
  <si>
    <t>A</t>
  </si>
  <si>
    <t>Row Labels</t>
  </si>
  <si>
    <t>I</t>
  </si>
  <si>
    <t>Grand Total</t>
  </si>
  <si>
    <t>Count of Grade (A-F/I)</t>
  </si>
  <si>
    <t>Column Labels</t>
  </si>
  <si>
    <t>Gender</t>
  </si>
  <si>
    <t>Range</t>
  </si>
  <si>
    <t>Grade</t>
  </si>
  <si>
    <t>Total Number of Students</t>
  </si>
  <si>
    <t>Male</t>
  </si>
  <si>
    <t>Female</t>
  </si>
  <si>
    <t>Count of Gender</t>
  </si>
  <si>
    <t>RGE 307 Result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</si>
</sst>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1"/>
      <color theme="1"/>
      <name val="Calibri"/>
      <family val="2"/>
      <scheme val="minor"/>
    </font>
    <font>
      <b/>
      <sz val="28"/>
      <color theme="0"/>
      <name val="Gill Sans MT"/>
      <family val="2"/>
    </font>
    <font>
      <sz val="11"/>
      <color theme="8" tint="0.59999389629810485"/>
      <name val="Gill Sans MT"/>
      <family val="2"/>
    </font>
  </fonts>
  <fills count="4">
    <fill>
      <patternFill patternType="none"/>
    </fill>
    <fill>
      <patternFill patternType="gray125"/>
    </fill>
    <fill>
      <patternFill patternType="solid">
        <fgColor theme="4" tint="0.79998168889431442"/>
        <bgColor indexed="64"/>
      </patternFill>
    </fill>
    <fill>
      <patternFill patternType="solid">
        <fgColor rgb="FF002060"/>
        <bgColor indexed="64"/>
      </patternFill>
    </fill>
  </fills>
  <borders count="1">
    <border>
      <left/>
      <right/>
      <top/>
      <bottom/>
      <diagonal/>
    </border>
  </borders>
  <cellStyleXfs count="1">
    <xf numFmtId="0" fontId="0" fillId="0" borderId="0"/>
  </cellStyleXfs>
  <cellXfs count="16">
    <xf numFmtId="0" fontId="0" fillId="0" borderId="0" xfId="0"/>
    <xf numFmtId="2" fontId="0" fillId="0" borderId="0" xfId="0" applyNumberFormat="1" applyAlignment="1">
      <alignment horizontal="center"/>
    </xf>
    <xf numFmtId="0" fontId="0" fillId="0" borderId="0" xfId="0" applyAlignment="1">
      <alignment horizontal="center"/>
    </xf>
    <xf numFmtId="1" fontId="0" fillId="0" borderId="0" xfId="0" applyNumberFormat="1" applyAlignment="1">
      <alignment horizontal="center"/>
    </xf>
    <xf numFmtId="0" fontId="0" fillId="0" borderId="0" xfId="0" pivotButton="1"/>
    <xf numFmtId="0" fontId="0" fillId="0" borderId="0" xfId="0" applyAlignment="1">
      <alignment horizontal="left"/>
    </xf>
    <xf numFmtId="0" fontId="0" fillId="0" borderId="0" xfId="0" applyNumberFormat="1"/>
    <xf numFmtId="10" fontId="0" fillId="0" borderId="0" xfId="0" applyNumberFormat="1"/>
    <xf numFmtId="0" fontId="0" fillId="0" borderId="0" xfId="0" applyAlignment="1">
      <alignment horizontal="right"/>
    </xf>
    <xf numFmtId="0" fontId="1" fillId="0" borderId="0" xfId="0" applyNumberFormat="1" applyFont="1"/>
    <xf numFmtId="0" fontId="0" fillId="0" borderId="0" xfId="0" applyAlignment="1">
      <alignment wrapText="1"/>
    </xf>
    <xf numFmtId="0" fontId="0" fillId="0" borderId="0" xfId="0" applyAlignment="1">
      <alignment horizontal="center" wrapText="1"/>
    </xf>
    <xf numFmtId="0" fontId="3" fillId="3" borderId="0" xfId="0" applyFont="1" applyFill="1"/>
    <xf numFmtId="0" fontId="3" fillId="3" borderId="0" xfId="0" applyFont="1" applyFill="1" applyAlignment="1">
      <alignment wrapText="1"/>
    </xf>
    <xf numFmtId="0" fontId="3" fillId="2" borderId="0" xfId="0" applyFont="1" applyFill="1"/>
    <xf numFmtId="0" fontId="2" fillId="3" borderId="0" xfId="0" applyFont="1" applyFill="1" applyAlignment="1">
      <alignment horizontal="center"/>
    </xf>
  </cellXfs>
  <cellStyles count="1">
    <cellStyle name="Normal" xfId="0" builtinId="0"/>
  </cellStyles>
  <dxfs count="18">
    <dxf>
      <numFmt numFmtId="0" formatCode="General"/>
      <alignment horizontal="center" vertical="bottom" textRotation="0" wrapText="0" indent="0" justifyLastLine="0" shrinkToFit="0" readingOrder="0"/>
    </dxf>
    <dxf>
      <numFmt numFmtId="1" formatCode="0"/>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2" formatCode="0.00"/>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right" readingOrder="0"/>
    </dxf>
    <dxf>
      <alignment horizontal="right" readingOrder="0"/>
    </dxf>
    <dxf>
      <alignment horizontal="right" readingOrder="0"/>
    </dxf>
    <dxf>
      <font>
        <b/>
      </font>
    </dxf>
    <dxf>
      <alignment horizontal="right" readingOrder="0"/>
    </dxf>
    <dxf>
      <alignment horizontal="right" readingOrder="0"/>
    </dxf>
    <dxf>
      <alignment horizontal="center" readingOrder="0"/>
    </dxf>
  </dxfs>
  <tableStyles count="0" defaultTableStyle="TableStyleMedium2" defaultPivotStyle="PivotStyleLight16"/>
  <colors>
    <mruColors>
      <color rgb="FFFF7C8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1.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microsoft.com/office/2007/relationships/slicerCache" Target="slicerCaches/slicerCache2.xml"/><Relationship Id="rId14"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[student_dashboard.xlsx]Pivots!PivotTable11</c:name>
    <c:fmtId val="5"/>
  </c:pivotSource>
  <c:chart>
    <c:title>
      <c:tx>
        <c:rich>
          <a:bodyPr rot="0" spcFirstLastPara="1" vertOverflow="ellipsis" vert="horz" wrap="square" anchor="ctr" anchorCtr="1"/>
          <a:lstStyle/>
          <a:p>
            <a:pPr>
              <a:defRPr sz="1600" b="1" i="0" u="none" strike="noStrike" kern="1200" spc="0" baseline="0">
                <a:solidFill>
                  <a:schemeClr val="tx1"/>
                </a:solidFill>
                <a:latin typeface="Gill Sans MT" panose="020B0502020104020203" pitchFamily="34" charset="0"/>
                <a:ea typeface="+mn-ea"/>
                <a:cs typeface="+mn-cs"/>
              </a:defRPr>
            </a:pPr>
            <a:r>
              <a:rPr lang="en-US" sz="1600" b="1"/>
              <a:t>Percentage of Total Student</a:t>
            </a:r>
          </a:p>
        </c:rich>
      </c:tx>
      <c:layout>
        <c:manualLayout>
          <c:xMode val="edge"/>
          <c:yMode val="edge"/>
          <c:x val="0.28750062962117984"/>
          <c:y val="1.6169157395925372E-2"/>
        </c:manualLayout>
      </c:layout>
      <c:overlay val="0"/>
      <c:spPr>
        <a:noFill/>
        <a:ln>
          <a:noFill/>
        </a:ln>
        <a:effectLst/>
      </c:spPr>
      <c:txPr>
        <a:bodyPr rot="0" spcFirstLastPara="1" vertOverflow="ellipsis" vert="horz" wrap="square" anchor="ctr" anchorCtr="1"/>
        <a:lstStyle/>
        <a:p>
          <a:pPr>
            <a:defRPr sz="1600" b="1" i="0" u="none" strike="noStrike" kern="1200" spc="0" baseline="0">
              <a:solidFill>
                <a:schemeClr val="tx1"/>
              </a:solidFill>
              <a:latin typeface="Gill Sans MT" panose="020B0502020104020203" pitchFamily="34" charset="0"/>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t" anchorCtr="1">
              <a:spAutoFit/>
            </a:bodyPr>
            <a:lstStyle/>
            <a:p>
              <a:pPr>
                <a:defRPr sz="1200" b="1" i="0" u="none" strike="noStrike" kern="1200" baseline="0">
                  <a:solidFill>
                    <a:schemeClr val="bg1"/>
                  </a:solidFill>
                  <a:latin typeface="Ink Free" panose="03080402000500000000" pitchFamily="66" charset="0"/>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6">
              <a:lumMod val="50000"/>
            </a:schemeClr>
          </a:solidFill>
          <a:ln w="19050">
            <a:solidFill>
              <a:schemeClr val="lt1"/>
            </a:solidFill>
          </a:ln>
          <a:effectLst/>
        </c:spPr>
        <c:dLbl>
          <c:idx val="0"/>
          <c:layout>
            <c:manualLayout>
              <c:x val="-0.11838446786857937"/>
              <c:y val="0.12422517482636192"/>
            </c:manualLayout>
          </c:layout>
          <c:spPr>
            <a:noFill/>
            <a:ln>
              <a:noFill/>
            </a:ln>
            <a:effectLst/>
          </c:spPr>
          <c:txPr>
            <a:bodyPr rot="0" spcFirstLastPara="1" vertOverflow="ellipsis" vert="horz" wrap="square" lIns="38100" tIns="19050" rIns="38100" bIns="19050" anchor="t" anchorCtr="1">
              <a:spAutoFit/>
            </a:bodyPr>
            <a:lstStyle/>
            <a:p>
              <a:pPr>
                <a:defRPr sz="1200" b="1" i="0" u="none" strike="noStrike" kern="1200" baseline="0">
                  <a:solidFill>
                    <a:schemeClr val="tx1"/>
                  </a:solidFill>
                  <a:latin typeface="Ink Free" panose="03080402000500000000" pitchFamily="66" charset="0"/>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92D050"/>
          </a:solidFill>
          <a:ln w="19050">
            <a:solidFill>
              <a:schemeClr val="lt1"/>
            </a:solidFill>
          </a:ln>
          <a:effectLst/>
        </c:spPr>
        <c:dLbl>
          <c:idx val="0"/>
          <c:layout>
            <c:manualLayout>
              <c:x val="-0.14480424402147457"/>
              <c:y val="-0.18621925207673942"/>
            </c:manualLayout>
          </c:layout>
          <c:spPr>
            <a:noFill/>
            <a:ln>
              <a:noFill/>
            </a:ln>
            <a:effectLst/>
          </c:spPr>
          <c:txPr>
            <a:bodyPr rot="0" spcFirstLastPara="1" vertOverflow="ellipsis" vert="horz" wrap="square" lIns="38100" tIns="19050" rIns="38100" bIns="19050" anchor="t" anchorCtr="1">
              <a:spAutoFit/>
            </a:bodyPr>
            <a:lstStyle/>
            <a:p>
              <a:pPr>
                <a:defRPr sz="1200" b="1" i="0" u="none" strike="noStrike" kern="1200" baseline="0">
                  <a:solidFill>
                    <a:schemeClr val="tx1"/>
                  </a:solidFill>
                  <a:latin typeface="Ink Free" panose="03080402000500000000" pitchFamily="66" charset="0"/>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4">
              <a:lumMod val="40000"/>
              <a:lumOff val="60000"/>
            </a:schemeClr>
          </a:solidFill>
          <a:ln w="19050">
            <a:solidFill>
              <a:schemeClr val="lt1"/>
            </a:solidFill>
          </a:ln>
          <a:effectLst/>
        </c:spPr>
        <c:dLbl>
          <c:idx val="0"/>
          <c:layout>
            <c:manualLayout>
              <c:x val="0.13428081226622318"/>
              <c:y val="-0.12072313055257777"/>
            </c:manualLayout>
          </c:layout>
          <c:spPr>
            <a:noFill/>
            <a:ln>
              <a:noFill/>
            </a:ln>
            <a:effectLst/>
          </c:spPr>
          <c:txPr>
            <a:bodyPr rot="0" spcFirstLastPara="1" vertOverflow="ellipsis" vert="horz" wrap="square" lIns="38100" tIns="19050" rIns="38100" bIns="19050" anchor="t" anchorCtr="1">
              <a:spAutoFit/>
            </a:bodyPr>
            <a:lstStyle/>
            <a:p>
              <a:pPr>
                <a:defRPr sz="1200" b="1" i="0" u="none" strike="noStrike" kern="1200" baseline="0">
                  <a:solidFill>
                    <a:schemeClr val="tx1"/>
                  </a:solidFill>
                  <a:latin typeface="Ink Free" panose="03080402000500000000" pitchFamily="66" charset="0"/>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4"/>
        <c:spPr>
          <a:solidFill>
            <a:srgbClr val="FFC000"/>
          </a:solidFill>
          <a:ln w="19050">
            <a:solidFill>
              <a:schemeClr val="lt1"/>
            </a:solidFill>
          </a:ln>
          <a:effectLst/>
        </c:spPr>
        <c:dLbl>
          <c:idx val="0"/>
          <c:layout>
            <c:manualLayout>
              <c:x val="0.15527599891034141"/>
              <c:y val="4.396652772225372E-2"/>
            </c:manualLayout>
          </c:layout>
          <c:spPr>
            <a:noFill/>
            <a:ln>
              <a:noFill/>
            </a:ln>
            <a:effectLst/>
          </c:spPr>
          <c:txPr>
            <a:bodyPr rot="0" spcFirstLastPara="1" vertOverflow="ellipsis" vert="horz" wrap="square" lIns="38100" tIns="19050" rIns="38100" bIns="19050" anchor="t" anchorCtr="1">
              <a:spAutoFit/>
            </a:bodyPr>
            <a:lstStyle/>
            <a:p>
              <a:pPr>
                <a:defRPr sz="1200" b="1" i="0" u="none" strike="noStrike" kern="1200" baseline="0">
                  <a:solidFill>
                    <a:schemeClr val="tx1"/>
                  </a:solidFill>
                  <a:latin typeface="Ink Free" panose="03080402000500000000" pitchFamily="66" charset="0"/>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FF7C80"/>
          </a:solidFill>
          <a:ln w="19050">
            <a:solidFill>
              <a:schemeClr val="lt1"/>
            </a:solidFill>
          </a:ln>
          <a:effectLst/>
        </c:spPr>
        <c:dLbl>
          <c:idx val="0"/>
          <c:layout>
            <c:manualLayout>
              <c:x val="0.10257622686370919"/>
              <c:y val="0.16268294276967057"/>
            </c:manualLayout>
          </c:layout>
          <c:spPr>
            <a:noFill/>
            <a:ln>
              <a:noFill/>
            </a:ln>
            <a:effectLst/>
          </c:spPr>
          <c:txPr>
            <a:bodyPr rot="0" spcFirstLastPara="1" vertOverflow="ellipsis" vert="horz" wrap="square" lIns="38100" tIns="19050" rIns="38100" bIns="19050" anchor="t" anchorCtr="1">
              <a:spAutoFit/>
            </a:bodyPr>
            <a:lstStyle/>
            <a:p>
              <a:pPr>
                <a:defRPr sz="1200" b="1" i="0" u="none" strike="noStrike" kern="1200" baseline="0">
                  <a:solidFill>
                    <a:schemeClr val="tx1"/>
                  </a:solidFill>
                  <a:latin typeface="Ink Free" panose="03080402000500000000" pitchFamily="66" charset="0"/>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6"/>
        <c:spPr>
          <a:gradFill flip="none" rotWithShape="1">
            <a:gsLst>
              <a:gs pos="0">
                <a:srgbClr val="C00000">
                  <a:tint val="66000"/>
                  <a:satMod val="160000"/>
                </a:srgbClr>
              </a:gs>
              <a:gs pos="50000">
                <a:srgbClr val="C00000">
                  <a:tint val="44500"/>
                  <a:satMod val="160000"/>
                </a:srgbClr>
              </a:gs>
              <a:gs pos="100000">
                <a:srgbClr val="C00000">
                  <a:tint val="23500"/>
                  <a:satMod val="160000"/>
                </a:srgbClr>
              </a:gs>
            </a:gsLst>
            <a:path path="circle">
              <a:fillToRect l="50000" t="50000" r="50000" b="50000"/>
            </a:path>
            <a:tileRect/>
          </a:gradFill>
          <a:ln w="19050">
            <a:solidFill>
              <a:schemeClr val="lt1"/>
            </a:solidFill>
          </a:ln>
          <a:effectLst/>
        </c:spPr>
        <c:dLbl>
          <c:idx val="0"/>
          <c:layout>
            <c:manualLayout>
              <c:x val="1.5705333729544226E-2"/>
              <c:y val="0.10877513691185568"/>
            </c:manualLayout>
          </c:layout>
          <c:spPr>
            <a:noFill/>
            <a:ln>
              <a:noFill/>
            </a:ln>
            <a:effectLst/>
          </c:spPr>
          <c:txPr>
            <a:bodyPr rot="-5400000" spcFirstLastPara="1" vertOverflow="clip" horzOverflow="clip" vert="horz" wrap="square" lIns="38100" tIns="19050" rIns="38100" bIns="19050" anchor="t" anchorCtr="1">
              <a:noAutofit/>
            </a:bodyPr>
            <a:lstStyle/>
            <a:p>
              <a:pPr>
                <a:defRPr sz="1200" b="1" i="0" u="none" strike="noStrike" kern="1200" baseline="0">
                  <a:solidFill>
                    <a:schemeClr val="tx1"/>
                  </a:solidFill>
                  <a:latin typeface="Ink Free" panose="03080402000500000000" pitchFamily="66" charset="0"/>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15:layout>
                <c:manualLayout>
                  <c:w val="0.10333612951948183"/>
                  <c:h val="5.7750840499113457E-2"/>
                </c:manualLayout>
              </c15:layout>
            </c:ext>
          </c:extLst>
        </c:dLbl>
      </c:pivotFmt>
      <c:pivotFmt>
        <c:idx val="7"/>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t" anchorCtr="1">
              <a:spAutoFit/>
            </a:bodyPr>
            <a:lstStyle/>
            <a:p>
              <a:pPr>
                <a:defRPr sz="1200" b="1" i="0" u="none" strike="noStrike" kern="1200" baseline="0">
                  <a:solidFill>
                    <a:schemeClr val="bg1"/>
                  </a:solidFill>
                  <a:latin typeface="Ink Free" panose="03080402000500000000" pitchFamily="66" charset="0"/>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6">
              <a:lumMod val="50000"/>
            </a:schemeClr>
          </a:solidFill>
          <a:ln w="19050">
            <a:solidFill>
              <a:schemeClr val="lt1"/>
            </a:solidFill>
          </a:ln>
          <a:effectLst/>
        </c:spPr>
        <c:dLbl>
          <c:idx val="0"/>
          <c:layout>
            <c:manualLayout>
              <c:x val="-0.11838446786857937"/>
              <c:y val="0.12422517482636192"/>
            </c:manualLayout>
          </c:layout>
          <c:spPr>
            <a:noFill/>
            <a:ln>
              <a:noFill/>
            </a:ln>
            <a:effectLst/>
          </c:spPr>
          <c:txPr>
            <a:bodyPr rot="0" spcFirstLastPara="1" vertOverflow="ellipsis" vert="horz" wrap="square" lIns="38100" tIns="19050" rIns="38100" bIns="19050" anchor="t" anchorCtr="1">
              <a:spAutoFit/>
            </a:bodyPr>
            <a:lstStyle/>
            <a:p>
              <a:pPr>
                <a:defRPr sz="1200" b="1" i="0" u="none" strike="noStrike" kern="1200" baseline="0">
                  <a:solidFill>
                    <a:schemeClr val="tx1"/>
                  </a:solidFill>
                  <a:latin typeface="Ink Free" panose="03080402000500000000" pitchFamily="66" charset="0"/>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9"/>
        <c:spPr>
          <a:solidFill>
            <a:srgbClr val="92D050"/>
          </a:solidFill>
          <a:ln w="19050">
            <a:solidFill>
              <a:schemeClr val="lt1"/>
            </a:solidFill>
          </a:ln>
          <a:effectLst/>
        </c:spPr>
        <c:dLbl>
          <c:idx val="0"/>
          <c:layout>
            <c:manualLayout>
              <c:x val="-0.14480424402147457"/>
              <c:y val="-0.18621925207673942"/>
            </c:manualLayout>
          </c:layout>
          <c:spPr>
            <a:noFill/>
            <a:ln>
              <a:noFill/>
            </a:ln>
            <a:effectLst/>
          </c:spPr>
          <c:txPr>
            <a:bodyPr rot="0" spcFirstLastPara="1" vertOverflow="ellipsis" vert="horz" wrap="square" lIns="38100" tIns="19050" rIns="38100" bIns="19050" anchor="t" anchorCtr="1">
              <a:spAutoFit/>
            </a:bodyPr>
            <a:lstStyle/>
            <a:p>
              <a:pPr>
                <a:defRPr sz="1200" b="1" i="0" u="none" strike="noStrike" kern="1200" baseline="0">
                  <a:solidFill>
                    <a:schemeClr val="tx1"/>
                  </a:solidFill>
                  <a:latin typeface="Ink Free" panose="03080402000500000000" pitchFamily="66" charset="0"/>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4">
              <a:lumMod val="40000"/>
              <a:lumOff val="60000"/>
            </a:schemeClr>
          </a:solidFill>
          <a:ln w="19050">
            <a:solidFill>
              <a:schemeClr val="lt1"/>
            </a:solidFill>
          </a:ln>
          <a:effectLst/>
        </c:spPr>
        <c:dLbl>
          <c:idx val="0"/>
          <c:layout>
            <c:manualLayout>
              <c:x val="0.13428081226622318"/>
              <c:y val="-0.12072313055257777"/>
            </c:manualLayout>
          </c:layout>
          <c:spPr>
            <a:noFill/>
            <a:ln>
              <a:noFill/>
            </a:ln>
            <a:effectLst/>
          </c:spPr>
          <c:txPr>
            <a:bodyPr rot="0" spcFirstLastPara="1" vertOverflow="ellipsis" vert="horz" wrap="square" lIns="38100" tIns="19050" rIns="38100" bIns="19050" anchor="t" anchorCtr="1">
              <a:spAutoFit/>
            </a:bodyPr>
            <a:lstStyle/>
            <a:p>
              <a:pPr>
                <a:defRPr sz="1200" b="1" i="0" u="none" strike="noStrike" kern="1200" baseline="0">
                  <a:solidFill>
                    <a:schemeClr val="tx1"/>
                  </a:solidFill>
                  <a:latin typeface="Ink Free" panose="03080402000500000000" pitchFamily="66" charset="0"/>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1"/>
        <c:spPr>
          <a:solidFill>
            <a:srgbClr val="FFC000"/>
          </a:solidFill>
          <a:ln w="19050">
            <a:solidFill>
              <a:schemeClr val="lt1"/>
            </a:solidFill>
          </a:ln>
          <a:effectLst/>
        </c:spPr>
        <c:dLbl>
          <c:idx val="0"/>
          <c:layout>
            <c:manualLayout>
              <c:x val="0.15527599891034141"/>
              <c:y val="4.396652772225372E-2"/>
            </c:manualLayout>
          </c:layout>
          <c:spPr>
            <a:noFill/>
            <a:ln>
              <a:noFill/>
            </a:ln>
            <a:effectLst/>
          </c:spPr>
          <c:txPr>
            <a:bodyPr rot="0" spcFirstLastPara="1" vertOverflow="ellipsis" vert="horz" wrap="square" lIns="38100" tIns="19050" rIns="38100" bIns="19050" anchor="t" anchorCtr="1">
              <a:spAutoFit/>
            </a:bodyPr>
            <a:lstStyle/>
            <a:p>
              <a:pPr>
                <a:defRPr sz="1200" b="1" i="0" u="none" strike="noStrike" kern="1200" baseline="0">
                  <a:solidFill>
                    <a:schemeClr val="tx1"/>
                  </a:solidFill>
                  <a:latin typeface="Ink Free" panose="03080402000500000000" pitchFamily="66" charset="0"/>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2"/>
        <c:spPr>
          <a:solidFill>
            <a:srgbClr val="FF7C80"/>
          </a:solidFill>
          <a:ln w="19050">
            <a:solidFill>
              <a:schemeClr val="lt1"/>
            </a:solidFill>
          </a:ln>
          <a:effectLst/>
        </c:spPr>
        <c:dLbl>
          <c:idx val="0"/>
          <c:layout>
            <c:manualLayout>
              <c:x val="0.10257622686370919"/>
              <c:y val="0.16268294276967057"/>
            </c:manualLayout>
          </c:layout>
          <c:spPr>
            <a:noFill/>
            <a:ln>
              <a:noFill/>
            </a:ln>
            <a:effectLst/>
          </c:spPr>
          <c:txPr>
            <a:bodyPr rot="0" spcFirstLastPara="1" vertOverflow="ellipsis" vert="horz" wrap="square" lIns="38100" tIns="19050" rIns="38100" bIns="19050" anchor="t" anchorCtr="1">
              <a:spAutoFit/>
            </a:bodyPr>
            <a:lstStyle/>
            <a:p>
              <a:pPr>
                <a:defRPr sz="1200" b="1" i="0" u="none" strike="noStrike" kern="1200" baseline="0">
                  <a:solidFill>
                    <a:schemeClr val="tx1"/>
                  </a:solidFill>
                  <a:latin typeface="Ink Free" panose="03080402000500000000" pitchFamily="66" charset="0"/>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3"/>
        <c:spPr>
          <a:gradFill flip="none" rotWithShape="1">
            <a:gsLst>
              <a:gs pos="0">
                <a:srgbClr val="C00000">
                  <a:tint val="66000"/>
                  <a:satMod val="160000"/>
                </a:srgbClr>
              </a:gs>
              <a:gs pos="50000">
                <a:srgbClr val="C00000">
                  <a:tint val="44500"/>
                  <a:satMod val="160000"/>
                </a:srgbClr>
              </a:gs>
              <a:gs pos="100000">
                <a:srgbClr val="C00000">
                  <a:tint val="23500"/>
                  <a:satMod val="160000"/>
                </a:srgbClr>
              </a:gs>
            </a:gsLst>
            <a:path path="circle">
              <a:fillToRect l="50000" t="50000" r="50000" b="50000"/>
            </a:path>
            <a:tileRect/>
          </a:gradFill>
          <a:ln w="19050">
            <a:solidFill>
              <a:schemeClr val="lt1"/>
            </a:solidFill>
          </a:ln>
          <a:effectLst/>
        </c:spPr>
        <c:dLbl>
          <c:idx val="0"/>
          <c:layout>
            <c:manualLayout>
              <c:x val="1.5705333729544226E-2"/>
              <c:y val="0.10877513691185568"/>
            </c:manualLayout>
          </c:layout>
          <c:spPr>
            <a:noFill/>
            <a:ln>
              <a:noFill/>
            </a:ln>
            <a:effectLst/>
          </c:spPr>
          <c:txPr>
            <a:bodyPr rot="-5400000" spcFirstLastPara="1" vertOverflow="clip" horzOverflow="clip" wrap="square" lIns="38100" tIns="19050" rIns="38100" bIns="19050" anchor="t" anchorCtr="1">
              <a:noAutofit/>
            </a:bodyPr>
            <a:lstStyle/>
            <a:p>
              <a:pPr>
                <a:defRPr sz="1200" b="1" i="0" u="none" strike="noStrike" kern="1200" baseline="0">
                  <a:solidFill>
                    <a:schemeClr val="tx1"/>
                  </a:solidFill>
                  <a:latin typeface="Ink Free" panose="03080402000500000000" pitchFamily="66" charset="0"/>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15:layout>
                <c:manualLayout>
                  <c:w val="0.10333612951948183"/>
                  <c:h val="5.7750840499113457E-2"/>
                </c:manualLayout>
              </c15:layout>
            </c:ext>
          </c:extLst>
        </c:dLbl>
      </c:pivotFmt>
      <c:pivotFmt>
        <c:idx val="1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anchor="ctr" anchorCtr="1"/>
            <a:lstStyle/>
            <a:p>
              <a:pPr>
                <a:defRPr sz="1400" b="0" i="0" u="none" strike="noStrike" kern="1200" baseline="0">
                  <a:solidFill>
                    <a:schemeClr val="tx1"/>
                  </a:solidFill>
                  <a:latin typeface="Gill Sans MT" panose="020B0502020104020203" pitchFamily="34" charset="0"/>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6">
              <a:lumMod val="50000"/>
            </a:schemeClr>
          </a:solidFill>
          <a:ln w="19050">
            <a:solidFill>
              <a:schemeClr val="lt1"/>
            </a:solidFill>
          </a:ln>
          <a:effectLst/>
        </c:spPr>
        <c:dLbl>
          <c:idx val="0"/>
          <c:layout>
            <c:manualLayout>
              <c:x val="-0.11838446786857937"/>
              <c:y val="0.12422517482636192"/>
            </c:manualLayout>
          </c:layout>
          <c:spPr>
            <a:noFill/>
            <a:ln>
              <a:noFill/>
            </a:ln>
            <a:effectLst/>
          </c:spPr>
          <c:txPr>
            <a:bodyPr rot="0" spcFirstLastPara="1" vertOverflow="ellipsis" vert="horz" wrap="square" anchor="ctr" anchorCtr="1"/>
            <a:lstStyle/>
            <a:p>
              <a:pPr>
                <a:defRPr sz="1400" b="0" i="0" u="none" strike="noStrike" kern="1200" baseline="0">
                  <a:solidFill>
                    <a:schemeClr val="tx1"/>
                  </a:solidFill>
                  <a:latin typeface="Gill Sans MT" panose="020B0502020104020203" pitchFamily="34" charset="0"/>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15:layout/>
            </c:ext>
          </c:extLst>
        </c:dLbl>
      </c:pivotFmt>
      <c:pivotFmt>
        <c:idx val="16"/>
        <c:spPr>
          <a:solidFill>
            <a:srgbClr val="92D050"/>
          </a:solidFill>
          <a:ln w="19050">
            <a:solidFill>
              <a:schemeClr val="lt1"/>
            </a:solidFill>
          </a:ln>
          <a:effectLst/>
        </c:spPr>
        <c:dLbl>
          <c:idx val="0"/>
          <c:layout>
            <c:manualLayout>
              <c:x val="-0.14480424402147457"/>
              <c:y val="-0.18621925207673942"/>
            </c:manualLayout>
          </c:layout>
          <c:spPr>
            <a:noFill/>
            <a:ln>
              <a:noFill/>
            </a:ln>
            <a:effectLst/>
          </c:spPr>
          <c:txPr>
            <a:bodyPr rot="0" spcFirstLastPara="1" vertOverflow="ellipsis" vert="horz" wrap="square" anchor="ctr" anchorCtr="1"/>
            <a:lstStyle/>
            <a:p>
              <a:pPr>
                <a:defRPr sz="1400" b="0" i="0" u="none" strike="noStrike" kern="1200" baseline="0">
                  <a:solidFill>
                    <a:schemeClr val="tx1"/>
                  </a:solidFill>
                  <a:latin typeface="Gill Sans MT" panose="020B0502020104020203" pitchFamily="34" charset="0"/>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15:layout/>
            </c:ext>
          </c:extLst>
        </c:dLbl>
      </c:pivotFmt>
      <c:pivotFmt>
        <c:idx val="17"/>
        <c:spPr>
          <a:solidFill>
            <a:schemeClr val="accent4">
              <a:lumMod val="40000"/>
              <a:lumOff val="60000"/>
            </a:schemeClr>
          </a:solidFill>
          <a:ln w="19050">
            <a:solidFill>
              <a:schemeClr val="lt1"/>
            </a:solidFill>
          </a:ln>
          <a:effectLst/>
        </c:spPr>
        <c:dLbl>
          <c:idx val="0"/>
          <c:layout>
            <c:manualLayout>
              <c:x val="0.12844199789127822"/>
              <c:y val="-4.0287356358238664E-2"/>
            </c:manualLayout>
          </c:layout>
          <c:spPr>
            <a:noFill/>
            <a:ln>
              <a:noFill/>
            </a:ln>
            <a:effectLst/>
          </c:spPr>
          <c:txPr>
            <a:bodyPr rot="0" spcFirstLastPara="1" vertOverflow="ellipsis" vert="horz" wrap="square" anchor="ctr" anchorCtr="1"/>
            <a:lstStyle/>
            <a:p>
              <a:pPr>
                <a:defRPr sz="1400" b="0" i="0" u="none" strike="noStrike" kern="1200" baseline="0">
                  <a:solidFill>
                    <a:schemeClr val="tx1"/>
                  </a:solidFill>
                  <a:latin typeface="Gill Sans MT" panose="020B0502020104020203" pitchFamily="34" charset="0"/>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15:layout/>
            </c:ext>
          </c:extLst>
        </c:dLbl>
      </c:pivotFmt>
      <c:pivotFmt>
        <c:idx val="18"/>
        <c:spPr>
          <a:solidFill>
            <a:srgbClr val="FFC000"/>
          </a:solidFill>
          <a:ln w="19050">
            <a:solidFill>
              <a:schemeClr val="lt1"/>
            </a:solidFill>
          </a:ln>
          <a:effectLst/>
        </c:spPr>
        <c:dLbl>
          <c:idx val="0"/>
          <c:layout>
            <c:manualLayout>
              <c:x val="0.15527599891034141"/>
              <c:y val="4.396652772225372E-2"/>
            </c:manualLayout>
          </c:layout>
          <c:spPr>
            <a:noFill/>
            <a:ln>
              <a:noFill/>
            </a:ln>
            <a:effectLst/>
          </c:spPr>
          <c:txPr>
            <a:bodyPr rot="0" spcFirstLastPara="1" vertOverflow="ellipsis" vert="horz" wrap="square" anchor="ctr" anchorCtr="1"/>
            <a:lstStyle/>
            <a:p>
              <a:pPr>
                <a:defRPr sz="1400" b="0" i="0" u="none" strike="noStrike" kern="1200" baseline="0">
                  <a:solidFill>
                    <a:schemeClr val="tx1"/>
                  </a:solidFill>
                  <a:latin typeface="Gill Sans MT" panose="020B0502020104020203" pitchFamily="34" charset="0"/>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15:layout/>
            </c:ext>
          </c:extLst>
        </c:dLbl>
      </c:pivotFmt>
      <c:pivotFmt>
        <c:idx val="19"/>
        <c:spPr>
          <a:solidFill>
            <a:srgbClr val="FF7C80"/>
          </a:solidFill>
          <a:ln w="19050">
            <a:solidFill>
              <a:schemeClr val="lt1"/>
            </a:solidFill>
          </a:ln>
          <a:effectLst/>
        </c:spPr>
        <c:dLbl>
          <c:idx val="0"/>
          <c:layout>
            <c:manualLayout>
              <c:x val="5.3919372042272443E-2"/>
              <c:y val="0.14391463080707925"/>
            </c:manualLayout>
          </c:layout>
          <c:spPr>
            <a:noFill/>
            <a:ln>
              <a:noFill/>
            </a:ln>
            <a:effectLst/>
          </c:spPr>
          <c:txPr>
            <a:bodyPr rot="0" spcFirstLastPara="1" vertOverflow="ellipsis" vert="horz" wrap="square" anchor="ctr" anchorCtr="1"/>
            <a:lstStyle/>
            <a:p>
              <a:pPr>
                <a:defRPr sz="1400" b="0" i="0" u="none" strike="noStrike" kern="1200" baseline="0">
                  <a:solidFill>
                    <a:schemeClr val="tx1"/>
                  </a:solidFill>
                  <a:latin typeface="Gill Sans MT" panose="020B0502020104020203" pitchFamily="34" charset="0"/>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15:layout/>
            </c:ext>
          </c:extLst>
        </c:dLbl>
      </c:pivotFmt>
      <c:pivotFmt>
        <c:idx val="20"/>
        <c:spPr>
          <a:gradFill flip="none" rotWithShape="1">
            <a:gsLst>
              <a:gs pos="0">
                <a:srgbClr val="C00000">
                  <a:tint val="66000"/>
                  <a:satMod val="160000"/>
                </a:srgbClr>
              </a:gs>
              <a:gs pos="50000">
                <a:srgbClr val="C00000">
                  <a:tint val="44500"/>
                  <a:satMod val="160000"/>
                </a:srgbClr>
              </a:gs>
              <a:gs pos="100000">
                <a:srgbClr val="C00000">
                  <a:tint val="23500"/>
                  <a:satMod val="160000"/>
                </a:srgbClr>
              </a:gs>
            </a:gsLst>
            <a:path path="circle">
              <a:fillToRect l="50000" t="50000" r="50000" b="50000"/>
            </a:path>
            <a:tileRect/>
          </a:gradFill>
          <a:ln w="19050">
            <a:solidFill>
              <a:schemeClr val="lt1"/>
            </a:solidFill>
          </a:ln>
          <a:effectLst/>
        </c:spPr>
        <c:dLbl>
          <c:idx val="0"/>
          <c:layout>
            <c:manualLayout>
              <c:x val="1.5705333729544226E-2"/>
              <c:y val="0.10877513691185568"/>
            </c:manualLayout>
          </c:layout>
          <c:spPr>
            <a:noFill/>
            <a:ln>
              <a:noFill/>
            </a:ln>
            <a:effectLst/>
          </c:spPr>
          <c:txPr>
            <a:bodyPr rot="-5400000" spcFirstLastPara="1" vertOverflow="ellipsis" wrap="square" anchor="ctr" anchorCtr="1"/>
            <a:lstStyle/>
            <a:p>
              <a:pPr>
                <a:defRPr sz="1400" b="0" i="0" u="none" strike="noStrike" kern="1200" baseline="0">
                  <a:solidFill>
                    <a:schemeClr val="tx1"/>
                  </a:solidFill>
                  <a:latin typeface="Gill Sans MT" panose="020B0502020104020203" pitchFamily="34" charset="0"/>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15:layout>
                <c:manualLayout>
                  <c:w val="0.10333612951948183"/>
                  <c:h val="5.7750840499113457E-2"/>
                </c:manualLayout>
              </c15:layout>
            </c:ext>
          </c:extLst>
        </c:dLbl>
      </c:pivotFmt>
    </c:pivotFmts>
    <c:plotArea>
      <c:layout>
        <c:manualLayout>
          <c:layoutTarget val="inner"/>
          <c:xMode val="edge"/>
          <c:yMode val="edge"/>
          <c:x val="0.14528338597947599"/>
          <c:y val="8.2365274888592868E-2"/>
          <c:w val="0.66430170504156927"/>
          <c:h val="0.89733607684222438"/>
        </c:manualLayout>
      </c:layout>
      <c:pieChart>
        <c:varyColors val="1"/>
        <c:ser>
          <c:idx val="0"/>
          <c:order val="0"/>
          <c:tx>
            <c:strRef>
              <c:f>Pivots!$B$13</c:f>
              <c:strCache>
                <c:ptCount val="1"/>
                <c:pt idx="0">
                  <c:v>Total</c:v>
                </c:pt>
              </c:strCache>
            </c:strRef>
          </c:tx>
          <c:dPt>
            <c:idx val="0"/>
            <c:bubble3D val="0"/>
            <c:spPr>
              <a:solidFill>
                <a:schemeClr val="accent6">
                  <a:lumMod val="50000"/>
                </a:schemeClr>
              </a:solidFill>
              <a:ln w="19050">
                <a:solidFill>
                  <a:schemeClr val="lt1"/>
                </a:solidFill>
              </a:ln>
              <a:effectLst/>
            </c:spPr>
            <c:extLst>
              <c:ext xmlns:c16="http://schemas.microsoft.com/office/drawing/2014/chart" uri="{C3380CC4-5D6E-409C-BE32-E72D297353CC}">
                <c16:uniqueId val="{00000001-3621-477A-83BA-EC31BFBDC274}"/>
              </c:ext>
            </c:extLst>
          </c:dPt>
          <c:dPt>
            <c:idx val="1"/>
            <c:bubble3D val="0"/>
            <c:spPr>
              <a:solidFill>
                <a:srgbClr val="92D050"/>
              </a:solidFill>
              <a:ln w="19050">
                <a:solidFill>
                  <a:schemeClr val="lt1"/>
                </a:solidFill>
              </a:ln>
              <a:effectLst/>
            </c:spPr>
            <c:extLst>
              <c:ext xmlns:c16="http://schemas.microsoft.com/office/drawing/2014/chart" uri="{C3380CC4-5D6E-409C-BE32-E72D297353CC}">
                <c16:uniqueId val="{00000003-3621-477A-83BA-EC31BFBDC274}"/>
              </c:ext>
            </c:extLst>
          </c:dPt>
          <c:dPt>
            <c:idx val="2"/>
            <c:bubble3D val="0"/>
            <c:spPr>
              <a:solidFill>
                <a:schemeClr val="accent4">
                  <a:lumMod val="40000"/>
                  <a:lumOff val="60000"/>
                </a:schemeClr>
              </a:solidFill>
              <a:ln w="19050">
                <a:solidFill>
                  <a:schemeClr val="lt1"/>
                </a:solidFill>
              </a:ln>
              <a:effectLst/>
            </c:spPr>
            <c:extLst>
              <c:ext xmlns:c16="http://schemas.microsoft.com/office/drawing/2014/chart" uri="{C3380CC4-5D6E-409C-BE32-E72D297353CC}">
                <c16:uniqueId val="{00000005-3621-477A-83BA-EC31BFBDC274}"/>
              </c:ext>
            </c:extLst>
          </c:dPt>
          <c:dPt>
            <c:idx val="3"/>
            <c:bubble3D val="0"/>
            <c:spPr>
              <a:solidFill>
                <a:srgbClr val="FFC000"/>
              </a:solidFill>
              <a:ln w="19050">
                <a:solidFill>
                  <a:schemeClr val="lt1"/>
                </a:solidFill>
              </a:ln>
              <a:effectLst/>
            </c:spPr>
            <c:extLst>
              <c:ext xmlns:c16="http://schemas.microsoft.com/office/drawing/2014/chart" uri="{C3380CC4-5D6E-409C-BE32-E72D297353CC}">
                <c16:uniqueId val="{00000007-3621-477A-83BA-EC31BFBDC274}"/>
              </c:ext>
            </c:extLst>
          </c:dPt>
          <c:dPt>
            <c:idx val="4"/>
            <c:bubble3D val="0"/>
            <c:spPr>
              <a:solidFill>
                <a:srgbClr val="FF7C80"/>
              </a:solidFill>
              <a:ln w="19050">
                <a:solidFill>
                  <a:schemeClr val="lt1"/>
                </a:solidFill>
              </a:ln>
              <a:effectLst/>
            </c:spPr>
            <c:extLst>
              <c:ext xmlns:c16="http://schemas.microsoft.com/office/drawing/2014/chart" uri="{C3380CC4-5D6E-409C-BE32-E72D297353CC}">
                <c16:uniqueId val="{00000009-3621-477A-83BA-EC31BFBDC274}"/>
              </c:ext>
            </c:extLst>
          </c:dPt>
          <c:dPt>
            <c:idx val="5"/>
            <c:bubble3D val="0"/>
            <c:spPr>
              <a:gradFill flip="none" rotWithShape="1">
                <a:gsLst>
                  <a:gs pos="0">
                    <a:srgbClr val="C00000">
                      <a:tint val="66000"/>
                      <a:satMod val="160000"/>
                    </a:srgbClr>
                  </a:gs>
                  <a:gs pos="50000">
                    <a:srgbClr val="C00000">
                      <a:tint val="44500"/>
                      <a:satMod val="160000"/>
                    </a:srgbClr>
                  </a:gs>
                  <a:gs pos="100000">
                    <a:srgbClr val="C00000">
                      <a:tint val="23500"/>
                      <a:satMod val="160000"/>
                    </a:srgbClr>
                  </a:gs>
                </a:gsLst>
                <a:path path="circle">
                  <a:fillToRect l="50000" t="50000" r="50000" b="50000"/>
                </a:path>
                <a:tileRect/>
              </a:gradFill>
              <a:ln w="19050">
                <a:solidFill>
                  <a:schemeClr val="lt1"/>
                </a:solidFill>
              </a:ln>
              <a:effectLst/>
            </c:spPr>
            <c:extLst>
              <c:ext xmlns:c16="http://schemas.microsoft.com/office/drawing/2014/chart" uri="{C3380CC4-5D6E-409C-BE32-E72D297353CC}">
                <c16:uniqueId val="{0000000B-3621-477A-83BA-EC31BFBDC274}"/>
              </c:ext>
            </c:extLst>
          </c:dPt>
          <c:dLbls>
            <c:dLbl>
              <c:idx val="0"/>
              <c:layout>
                <c:manualLayout>
                  <c:x val="-0.11838446786857937"/>
                  <c:y val="0.12422517482636192"/>
                </c:manualLayout>
              </c:layout>
              <c:dLblPos val="bestFit"/>
              <c:showLegendKey val="0"/>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01-3621-477A-83BA-EC31BFBDC274}"/>
                </c:ext>
              </c:extLst>
            </c:dLbl>
            <c:dLbl>
              <c:idx val="1"/>
              <c:layout>
                <c:manualLayout>
                  <c:x val="-0.14480424402147457"/>
                  <c:y val="-0.18621925207673942"/>
                </c:manualLayout>
              </c:layout>
              <c:dLblPos val="bestFit"/>
              <c:showLegendKey val="0"/>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03-3621-477A-83BA-EC31BFBDC274}"/>
                </c:ext>
              </c:extLst>
            </c:dLbl>
            <c:dLbl>
              <c:idx val="2"/>
              <c:layout>
                <c:manualLayout>
                  <c:x val="0.12844199789127822"/>
                  <c:y val="-4.0287356358238664E-2"/>
                </c:manualLayout>
              </c:layout>
              <c:dLblPos val="bestFit"/>
              <c:showLegendKey val="0"/>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05-3621-477A-83BA-EC31BFBDC274}"/>
                </c:ext>
              </c:extLst>
            </c:dLbl>
            <c:dLbl>
              <c:idx val="3"/>
              <c:layout>
                <c:manualLayout>
                  <c:x val="0.15527599891034141"/>
                  <c:y val="4.396652772225372E-2"/>
                </c:manualLayout>
              </c:layout>
              <c:dLblPos val="bestFit"/>
              <c:showLegendKey val="0"/>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07-3621-477A-83BA-EC31BFBDC274}"/>
                </c:ext>
              </c:extLst>
            </c:dLbl>
            <c:dLbl>
              <c:idx val="4"/>
              <c:layout>
                <c:manualLayout>
                  <c:x val="5.3919372042272443E-2"/>
                  <c:y val="0.14391463080707925"/>
                </c:manualLayout>
              </c:layout>
              <c:dLblPos val="bestFit"/>
              <c:showLegendKey val="0"/>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09-3621-477A-83BA-EC31BFBDC274}"/>
                </c:ext>
              </c:extLst>
            </c:dLbl>
            <c:dLbl>
              <c:idx val="5"/>
              <c:layout>
                <c:manualLayout>
                  <c:x val="1.5705333729544226E-2"/>
                  <c:y val="0.10877513691185568"/>
                </c:manualLayout>
              </c:layout>
              <c:spPr>
                <a:noFill/>
                <a:ln>
                  <a:noFill/>
                </a:ln>
                <a:effectLst/>
              </c:spPr>
              <c:txPr>
                <a:bodyPr rot="-5400000" spcFirstLastPara="1" vertOverflow="ellipsis" wrap="square" anchor="ctr" anchorCtr="1"/>
                <a:lstStyle/>
                <a:p>
                  <a:pPr>
                    <a:defRPr sz="1400" b="0" i="0" u="none" strike="noStrike" kern="1200" baseline="0">
                      <a:solidFill>
                        <a:schemeClr val="tx1"/>
                      </a:solidFill>
                      <a:latin typeface="Gill Sans MT" panose="020B0502020104020203" pitchFamily="34" charset="0"/>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15:layout>
                    <c:manualLayout>
                      <c:w val="0.10333612951948183"/>
                      <c:h val="5.7750840499113457E-2"/>
                    </c:manualLayout>
                  </c15:layout>
                </c:ext>
                <c:ext xmlns:c16="http://schemas.microsoft.com/office/drawing/2014/chart" uri="{C3380CC4-5D6E-409C-BE32-E72D297353CC}">
                  <c16:uniqueId val="{0000000B-3621-477A-83BA-EC31BFBDC274}"/>
                </c:ext>
              </c:extLst>
            </c:dLbl>
            <c:spPr>
              <a:noFill/>
              <a:ln>
                <a:noFill/>
              </a:ln>
              <a:effectLst/>
            </c:spPr>
            <c:txPr>
              <a:bodyPr rot="0" spcFirstLastPara="1" vertOverflow="ellipsis" vert="horz" wrap="square" anchor="ctr" anchorCtr="1"/>
              <a:lstStyle/>
              <a:p>
                <a:pPr>
                  <a:defRPr sz="1400" b="0" i="0" u="none" strike="noStrike" kern="1200" baseline="0">
                    <a:solidFill>
                      <a:schemeClr val="tx1"/>
                    </a:solidFill>
                    <a:latin typeface="Gill Sans MT" panose="020B0502020104020203" pitchFamily="34" charset="0"/>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Pivots!$A$14:$A$20</c:f>
              <c:strCache>
                <c:ptCount val="6"/>
                <c:pt idx="0">
                  <c:v>A</c:v>
                </c:pt>
                <c:pt idx="1">
                  <c:v>B</c:v>
                </c:pt>
                <c:pt idx="2">
                  <c:v>C</c:v>
                </c:pt>
                <c:pt idx="3">
                  <c:v>D</c:v>
                </c:pt>
                <c:pt idx="4">
                  <c:v>F</c:v>
                </c:pt>
                <c:pt idx="5">
                  <c:v>I</c:v>
                </c:pt>
              </c:strCache>
            </c:strRef>
          </c:cat>
          <c:val>
            <c:numRef>
              <c:f>Pivots!$B$14:$B$20</c:f>
              <c:numCache>
                <c:formatCode>0.00%</c:formatCode>
                <c:ptCount val="6"/>
                <c:pt idx="0">
                  <c:v>0.22093023255813954</c:v>
                </c:pt>
                <c:pt idx="1">
                  <c:v>0.32848837209302323</c:v>
                </c:pt>
                <c:pt idx="2">
                  <c:v>0.18604651162790697</c:v>
                </c:pt>
                <c:pt idx="3">
                  <c:v>0.11627906976744186</c:v>
                </c:pt>
                <c:pt idx="4">
                  <c:v>0.1308139534883721</c:v>
                </c:pt>
                <c:pt idx="5">
                  <c:v>1.7441860465116279E-2</c:v>
                </c:pt>
              </c:numCache>
            </c:numRef>
          </c:val>
          <c:extLst>
            <c:ext xmlns:c16="http://schemas.microsoft.com/office/drawing/2014/chart" uri="{C3380CC4-5D6E-409C-BE32-E72D297353CC}">
              <c16:uniqueId val="{0000000C-3621-477A-83BA-EC31BFBDC274}"/>
            </c:ext>
          </c:extLst>
        </c:ser>
        <c:dLbls>
          <c:showLegendKey val="0"/>
          <c:showVal val="0"/>
          <c:showCatName val="0"/>
          <c:showSerName val="0"/>
          <c:showPercent val="0"/>
          <c:showBubbleSize val="0"/>
          <c:showLeaderLines val="1"/>
        </c:dLbls>
        <c:firstSliceAng val="0"/>
      </c:pieChart>
      <c:spPr>
        <a:noFill/>
        <a:ln>
          <a:noFill/>
        </a:ln>
        <a:effectLst/>
      </c:spPr>
    </c:plotArea>
    <c:legend>
      <c:legendPos val="r"/>
      <c:layout>
        <c:manualLayout>
          <c:xMode val="edge"/>
          <c:yMode val="edge"/>
          <c:x val="0.90413500403765767"/>
          <c:y val="0.2971892554869307"/>
          <c:w val="7.5943718288677117E-2"/>
          <c:h val="0.41212139713211182"/>
        </c:manualLayout>
      </c:layout>
      <c:overlay val="0"/>
      <c:spPr>
        <a:noFill/>
        <a:ln>
          <a:noFill/>
        </a:ln>
        <a:effectLst/>
      </c:spPr>
      <c:txPr>
        <a:bodyPr rot="0" spcFirstLastPara="1" vertOverflow="ellipsis" vert="horz" wrap="square" anchor="ctr" anchorCtr="1"/>
        <a:lstStyle/>
        <a:p>
          <a:pPr>
            <a:defRPr sz="1400" b="0" i="0" u="none" strike="noStrike" kern="1200" baseline="0">
              <a:solidFill>
                <a:schemeClr val="tx1"/>
              </a:solidFill>
              <a:latin typeface="Gill Sans MT" panose="020B0502020104020203" pitchFamily="34" charset="0"/>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sz="1400" b="0">
          <a:solidFill>
            <a:schemeClr val="tx1"/>
          </a:solidFill>
          <a:latin typeface="Gill Sans MT" panose="020B0502020104020203" pitchFamily="34" charset="0"/>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[student_dashboard.xlsx]Pivots!PivotTable9</c:name>
    <c:fmtId val="6"/>
  </c:pivotSource>
  <c:chart>
    <c:title>
      <c:tx>
        <c:rich>
          <a:bodyPr rot="0" spcFirstLastPara="1" vertOverflow="ellipsis" vert="horz" wrap="square" anchor="ctr" anchorCtr="1"/>
          <a:lstStyle/>
          <a:p>
            <a:pPr>
              <a:defRPr sz="1440" b="1" i="0" u="none" strike="noStrike" kern="1200" spc="0" baseline="0">
                <a:solidFill>
                  <a:schemeClr val="tx1"/>
                </a:solidFill>
                <a:latin typeface="Gill Sans MT" panose="020B0502020104020203" pitchFamily="34" charset="0"/>
                <a:ea typeface="+mn-ea"/>
                <a:cs typeface="+mn-cs"/>
              </a:defRPr>
            </a:pPr>
            <a:r>
              <a:rPr lang="en-US" b="1" i="0"/>
              <a:t>Student Distribution by Grade</a:t>
            </a:r>
          </a:p>
        </c:rich>
      </c:tx>
      <c:layout>
        <c:manualLayout>
          <c:xMode val="edge"/>
          <c:yMode val="edge"/>
          <c:x val="0.31367905183727035"/>
          <c:y val="2.6365348399246705E-2"/>
        </c:manualLayout>
      </c:layout>
      <c:overlay val="0"/>
      <c:spPr>
        <a:noFill/>
        <a:ln>
          <a:noFill/>
        </a:ln>
        <a:effectLst/>
      </c:spPr>
      <c:txPr>
        <a:bodyPr rot="0" spcFirstLastPara="1" vertOverflow="ellipsis" vert="horz" wrap="square" anchor="ctr" anchorCtr="1"/>
        <a:lstStyle/>
        <a:p>
          <a:pPr>
            <a:defRPr sz="1440" b="1" i="0" u="none" strike="noStrike" kern="1200" spc="0" baseline="0">
              <a:solidFill>
                <a:schemeClr val="tx1"/>
              </a:solidFill>
              <a:latin typeface="Gill Sans MT" panose="020B0502020104020203" pitchFamily="34" charset="0"/>
              <a:ea typeface="+mn-ea"/>
              <a:cs typeface="+mn-cs"/>
            </a:defRPr>
          </a:pPr>
          <a:endParaRPr lang="en-US"/>
        </a:p>
      </c:txPr>
    </c:title>
    <c:autoTitleDeleted val="0"/>
    <c:pivotFmts>
      <c:pivotFmt>
        <c:idx val="0"/>
        <c:spPr>
          <a:solidFill>
            <a:schemeClr val="bg1">
              <a:lumMod val="50000"/>
            </a:schemeClr>
          </a:solidFill>
          <a:ln>
            <a:solidFill>
              <a:schemeClr val="tx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solidFill>
                  <a:latin typeface="Ink Free" panose="03080402000500000000" pitchFamily="66" charset="0"/>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pivotFmt>
      <c:pivotFmt>
        <c:idx val="2"/>
        <c:spPr>
          <a:solidFill>
            <a:schemeClr val="accent6">
              <a:lumMod val="50000"/>
            </a:schemeClr>
          </a:solidFill>
          <a:ln>
            <a:solidFill>
              <a:schemeClr val="tx1"/>
            </a:solidFill>
          </a:ln>
          <a:effectLst/>
        </c:spPr>
      </c:pivotFmt>
      <c:pivotFmt>
        <c:idx val="3"/>
        <c:spPr>
          <a:solidFill>
            <a:srgbClr val="92D050"/>
          </a:solidFill>
          <a:ln>
            <a:solidFill>
              <a:schemeClr val="tx1"/>
            </a:solidFill>
          </a:ln>
          <a:effectLst/>
        </c:spPr>
      </c:pivotFmt>
      <c:pivotFmt>
        <c:idx val="4"/>
        <c:spPr>
          <a:solidFill>
            <a:schemeClr val="accent4">
              <a:lumMod val="40000"/>
              <a:lumOff val="60000"/>
            </a:schemeClr>
          </a:solidFill>
          <a:ln>
            <a:solidFill>
              <a:schemeClr val="tx1"/>
            </a:solidFill>
          </a:ln>
          <a:effectLst/>
        </c:spPr>
      </c:pivotFmt>
      <c:pivotFmt>
        <c:idx val="5"/>
        <c:spPr>
          <a:solidFill>
            <a:srgbClr val="FFC000"/>
          </a:solidFill>
          <a:ln>
            <a:solidFill>
              <a:schemeClr val="tx1"/>
            </a:solidFill>
          </a:ln>
          <a:effectLst/>
        </c:spPr>
      </c:pivotFmt>
      <c:pivotFmt>
        <c:idx val="6"/>
        <c:spPr>
          <a:solidFill>
            <a:srgbClr val="FF7C80"/>
          </a:solidFill>
          <a:ln>
            <a:solidFill>
              <a:schemeClr val="tx1"/>
            </a:solidFill>
          </a:ln>
          <a:effectLst/>
        </c:spPr>
      </c:pivotFmt>
      <c:pivotFmt>
        <c:idx val="7"/>
        <c:spPr>
          <a:gradFill flip="none" rotWithShape="1">
            <a:gsLst>
              <a:gs pos="0">
                <a:srgbClr val="C00000">
                  <a:tint val="66000"/>
                  <a:satMod val="160000"/>
                </a:srgbClr>
              </a:gs>
              <a:gs pos="50000">
                <a:srgbClr val="C00000">
                  <a:tint val="44500"/>
                  <a:satMod val="160000"/>
                </a:srgbClr>
              </a:gs>
              <a:gs pos="100000">
                <a:srgbClr val="C00000">
                  <a:tint val="23500"/>
                  <a:satMod val="160000"/>
                </a:srgbClr>
              </a:gs>
            </a:gsLst>
            <a:path path="circle">
              <a:fillToRect l="50000" t="50000" r="50000" b="50000"/>
            </a:path>
            <a:tileRect/>
          </a:gradFill>
          <a:ln>
            <a:solidFill>
              <a:schemeClr val="tx1"/>
            </a:solidFill>
          </a:ln>
          <a:effectLst/>
        </c:spPr>
      </c:pivotFmt>
      <c:pivotFmt>
        <c:idx val="8"/>
        <c:spPr>
          <a:solidFill>
            <a:schemeClr val="bg1">
              <a:lumMod val="50000"/>
            </a:schemeClr>
          </a:solidFill>
          <a:ln>
            <a:solidFill>
              <a:schemeClr val="tx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solidFill>
                  <a:latin typeface="Ink Free" panose="03080402000500000000" pitchFamily="66" charset="0"/>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bg1">
              <a:lumMod val="50000"/>
            </a:schemeClr>
          </a:solidFill>
          <a:ln>
            <a:solidFill>
              <a:schemeClr val="tx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solidFill>
                  <a:latin typeface="Ink Free" panose="03080402000500000000" pitchFamily="66" charset="0"/>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6">
              <a:lumMod val="50000"/>
            </a:schemeClr>
          </a:solidFill>
          <a:ln>
            <a:solidFill>
              <a:schemeClr val="tx1"/>
            </a:solidFill>
          </a:ln>
          <a:effectLst/>
        </c:spPr>
      </c:pivotFmt>
      <c:pivotFmt>
        <c:idx val="11"/>
        <c:spPr>
          <a:solidFill>
            <a:srgbClr val="92D050"/>
          </a:solidFill>
          <a:ln>
            <a:solidFill>
              <a:schemeClr val="tx1"/>
            </a:solidFill>
          </a:ln>
          <a:effectLst/>
        </c:spPr>
      </c:pivotFmt>
      <c:pivotFmt>
        <c:idx val="12"/>
        <c:spPr>
          <a:solidFill>
            <a:schemeClr val="accent4">
              <a:lumMod val="40000"/>
              <a:lumOff val="60000"/>
            </a:schemeClr>
          </a:solidFill>
          <a:ln>
            <a:solidFill>
              <a:schemeClr val="tx1"/>
            </a:solidFill>
          </a:ln>
          <a:effectLst/>
        </c:spPr>
      </c:pivotFmt>
      <c:pivotFmt>
        <c:idx val="13"/>
        <c:spPr>
          <a:solidFill>
            <a:srgbClr val="FFC000"/>
          </a:solidFill>
          <a:ln>
            <a:solidFill>
              <a:schemeClr val="tx1"/>
            </a:solidFill>
          </a:ln>
          <a:effectLst/>
        </c:spPr>
      </c:pivotFmt>
      <c:pivotFmt>
        <c:idx val="14"/>
        <c:spPr>
          <a:solidFill>
            <a:srgbClr val="FF7C80"/>
          </a:solidFill>
          <a:ln>
            <a:solidFill>
              <a:schemeClr val="tx1"/>
            </a:solidFill>
          </a:ln>
          <a:effectLst/>
        </c:spPr>
      </c:pivotFmt>
      <c:pivotFmt>
        <c:idx val="15"/>
        <c:spPr>
          <a:gradFill flip="none" rotWithShape="1">
            <a:gsLst>
              <a:gs pos="0">
                <a:srgbClr val="C00000">
                  <a:tint val="66000"/>
                  <a:satMod val="160000"/>
                </a:srgbClr>
              </a:gs>
              <a:gs pos="50000">
                <a:srgbClr val="C00000">
                  <a:tint val="44500"/>
                  <a:satMod val="160000"/>
                </a:srgbClr>
              </a:gs>
              <a:gs pos="100000">
                <a:srgbClr val="C00000">
                  <a:tint val="23500"/>
                  <a:satMod val="160000"/>
                </a:srgbClr>
              </a:gs>
            </a:gsLst>
            <a:path path="circle">
              <a:fillToRect l="50000" t="50000" r="50000" b="50000"/>
            </a:path>
            <a:tileRect/>
          </a:gradFill>
          <a:ln>
            <a:solidFill>
              <a:schemeClr val="tx1"/>
            </a:solidFill>
          </a:ln>
          <a:effectLst/>
        </c:spPr>
      </c:pivotFmt>
      <c:pivotFmt>
        <c:idx val="16"/>
        <c:spPr>
          <a:solidFill>
            <a:schemeClr val="bg1">
              <a:lumMod val="50000"/>
            </a:schemeClr>
          </a:solidFill>
          <a:ln>
            <a:solidFill>
              <a:schemeClr val="tx1"/>
            </a:solidFill>
          </a:ln>
          <a:effectLst/>
        </c:spPr>
        <c:marker>
          <c:symbol val="none"/>
        </c:marker>
        <c:dLbl>
          <c:idx val="0"/>
          <c:layout/>
          <c:spPr>
            <a:noFill/>
            <a:ln>
              <a:noFill/>
            </a:ln>
            <a:effectLst/>
          </c:spPr>
          <c:txPr>
            <a:bodyPr rot="0" spcFirstLastPara="1" vertOverflow="ellipsis" vert="horz" wrap="square" anchor="ctr" anchorCtr="1"/>
            <a:lstStyle/>
            <a:p>
              <a:pPr>
                <a:defRPr sz="1200" b="0" i="0" u="none" strike="noStrike" kern="1200" baseline="0">
                  <a:solidFill>
                    <a:schemeClr val="tx1"/>
                  </a:solidFill>
                  <a:latin typeface="Gill Sans MT" panose="020B0502020104020203" pitchFamily="34" charset="0"/>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15:layout/>
            </c:ext>
          </c:extLst>
        </c:dLbl>
      </c:pivotFmt>
      <c:pivotFmt>
        <c:idx val="17"/>
        <c:spPr>
          <a:solidFill>
            <a:schemeClr val="accent6">
              <a:lumMod val="50000"/>
            </a:schemeClr>
          </a:solidFill>
          <a:ln>
            <a:solidFill>
              <a:schemeClr val="tx1"/>
            </a:solidFill>
          </a:ln>
          <a:effectLst/>
        </c:spPr>
      </c:pivotFmt>
      <c:pivotFmt>
        <c:idx val="18"/>
        <c:spPr>
          <a:solidFill>
            <a:srgbClr val="92D050"/>
          </a:solidFill>
          <a:ln>
            <a:solidFill>
              <a:schemeClr val="tx1"/>
            </a:solidFill>
          </a:ln>
          <a:effectLst/>
        </c:spPr>
      </c:pivotFmt>
      <c:pivotFmt>
        <c:idx val="19"/>
        <c:spPr>
          <a:solidFill>
            <a:schemeClr val="accent4">
              <a:lumMod val="40000"/>
              <a:lumOff val="60000"/>
            </a:schemeClr>
          </a:solidFill>
          <a:ln>
            <a:solidFill>
              <a:schemeClr val="tx1"/>
            </a:solidFill>
          </a:ln>
          <a:effectLst/>
        </c:spPr>
      </c:pivotFmt>
      <c:pivotFmt>
        <c:idx val="20"/>
        <c:spPr>
          <a:solidFill>
            <a:srgbClr val="FFC000"/>
          </a:solidFill>
          <a:ln>
            <a:solidFill>
              <a:schemeClr val="tx1"/>
            </a:solidFill>
          </a:ln>
          <a:effectLst/>
        </c:spPr>
      </c:pivotFmt>
      <c:pivotFmt>
        <c:idx val="21"/>
        <c:spPr>
          <a:solidFill>
            <a:srgbClr val="FF7C80"/>
          </a:solidFill>
          <a:ln>
            <a:solidFill>
              <a:schemeClr val="tx1"/>
            </a:solidFill>
          </a:ln>
          <a:effectLst/>
        </c:spPr>
      </c:pivotFmt>
      <c:pivotFmt>
        <c:idx val="22"/>
        <c:spPr>
          <a:gradFill flip="none" rotWithShape="1">
            <a:gsLst>
              <a:gs pos="0">
                <a:srgbClr val="C00000">
                  <a:tint val="66000"/>
                  <a:satMod val="160000"/>
                </a:srgbClr>
              </a:gs>
              <a:gs pos="50000">
                <a:srgbClr val="C00000">
                  <a:tint val="44500"/>
                  <a:satMod val="160000"/>
                </a:srgbClr>
              </a:gs>
              <a:gs pos="100000">
                <a:srgbClr val="C00000">
                  <a:tint val="23500"/>
                  <a:satMod val="160000"/>
                </a:srgbClr>
              </a:gs>
            </a:gsLst>
            <a:path path="circle">
              <a:fillToRect l="50000" t="50000" r="50000" b="50000"/>
            </a:path>
            <a:tileRect/>
          </a:gradFill>
          <a:ln>
            <a:solidFill>
              <a:schemeClr val="tx1"/>
            </a:solidFill>
          </a:ln>
          <a:effectLst/>
        </c:spPr>
      </c:pivotFmt>
    </c:pivotFmts>
    <c:plotArea>
      <c:layout>
        <c:manualLayout>
          <c:layoutTarget val="inner"/>
          <c:xMode val="edge"/>
          <c:yMode val="edge"/>
          <c:x val="8.6863653762029744E-2"/>
          <c:y val="0.14060263653483993"/>
          <c:w val="0.86684004994167396"/>
          <c:h val="0.73236858104601332"/>
        </c:manualLayout>
      </c:layout>
      <c:barChart>
        <c:barDir val="col"/>
        <c:grouping val="clustered"/>
        <c:varyColors val="0"/>
        <c:ser>
          <c:idx val="0"/>
          <c:order val="0"/>
          <c:tx>
            <c:strRef>
              <c:f>Pivots!$B$3</c:f>
              <c:strCache>
                <c:ptCount val="1"/>
                <c:pt idx="0">
                  <c:v>Total</c:v>
                </c:pt>
              </c:strCache>
            </c:strRef>
          </c:tx>
          <c:spPr>
            <a:solidFill>
              <a:schemeClr val="bg1">
                <a:lumMod val="50000"/>
              </a:schemeClr>
            </a:solidFill>
            <a:ln>
              <a:solidFill>
                <a:schemeClr val="tx1"/>
              </a:solidFill>
            </a:ln>
            <a:effectLst/>
          </c:spPr>
          <c:invertIfNegative val="0"/>
          <c:dPt>
            <c:idx val="0"/>
            <c:invertIfNegative val="0"/>
            <c:bubble3D val="0"/>
            <c:spPr>
              <a:solidFill>
                <a:schemeClr val="accent6">
                  <a:lumMod val="50000"/>
                </a:schemeClr>
              </a:solidFill>
              <a:ln>
                <a:solidFill>
                  <a:schemeClr val="tx1"/>
                </a:solidFill>
              </a:ln>
              <a:effectLst/>
            </c:spPr>
            <c:extLst>
              <c:ext xmlns:c16="http://schemas.microsoft.com/office/drawing/2014/chart" uri="{C3380CC4-5D6E-409C-BE32-E72D297353CC}">
                <c16:uniqueId val="{00000001-6036-4F79-B7C6-5C3581E61CCD}"/>
              </c:ext>
            </c:extLst>
          </c:dPt>
          <c:dPt>
            <c:idx val="1"/>
            <c:invertIfNegative val="0"/>
            <c:bubble3D val="0"/>
            <c:spPr>
              <a:solidFill>
                <a:srgbClr val="92D050"/>
              </a:solidFill>
              <a:ln>
                <a:solidFill>
                  <a:schemeClr val="tx1"/>
                </a:solidFill>
              </a:ln>
              <a:effectLst/>
            </c:spPr>
            <c:extLst>
              <c:ext xmlns:c16="http://schemas.microsoft.com/office/drawing/2014/chart" uri="{C3380CC4-5D6E-409C-BE32-E72D297353CC}">
                <c16:uniqueId val="{00000003-6036-4F79-B7C6-5C3581E61CCD}"/>
              </c:ext>
            </c:extLst>
          </c:dPt>
          <c:dPt>
            <c:idx val="2"/>
            <c:invertIfNegative val="0"/>
            <c:bubble3D val="0"/>
            <c:spPr>
              <a:solidFill>
                <a:schemeClr val="accent4">
                  <a:lumMod val="40000"/>
                  <a:lumOff val="60000"/>
                </a:schemeClr>
              </a:solidFill>
              <a:ln>
                <a:solidFill>
                  <a:schemeClr val="tx1"/>
                </a:solidFill>
              </a:ln>
              <a:effectLst/>
            </c:spPr>
            <c:extLst>
              <c:ext xmlns:c16="http://schemas.microsoft.com/office/drawing/2014/chart" uri="{C3380CC4-5D6E-409C-BE32-E72D297353CC}">
                <c16:uniqueId val="{00000005-6036-4F79-B7C6-5C3581E61CCD}"/>
              </c:ext>
            </c:extLst>
          </c:dPt>
          <c:dPt>
            <c:idx val="3"/>
            <c:invertIfNegative val="0"/>
            <c:bubble3D val="0"/>
            <c:spPr>
              <a:solidFill>
                <a:srgbClr val="FFC000"/>
              </a:solidFill>
              <a:ln>
                <a:solidFill>
                  <a:schemeClr val="tx1"/>
                </a:solidFill>
              </a:ln>
              <a:effectLst/>
            </c:spPr>
            <c:extLst>
              <c:ext xmlns:c16="http://schemas.microsoft.com/office/drawing/2014/chart" uri="{C3380CC4-5D6E-409C-BE32-E72D297353CC}">
                <c16:uniqueId val="{00000007-6036-4F79-B7C6-5C3581E61CCD}"/>
              </c:ext>
            </c:extLst>
          </c:dPt>
          <c:dPt>
            <c:idx val="4"/>
            <c:invertIfNegative val="0"/>
            <c:bubble3D val="0"/>
            <c:spPr>
              <a:solidFill>
                <a:srgbClr val="FF7C80"/>
              </a:solidFill>
              <a:ln>
                <a:solidFill>
                  <a:schemeClr val="tx1"/>
                </a:solidFill>
              </a:ln>
              <a:effectLst/>
            </c:spPr>
            <c:extLst>
              <c:ext xmlns:c16="http://schemas.microsoft.com/office/drawing/2014/chart" uri="{C3380CC4-5D6E-409C-BE32-E72D297353CC}">
                <c16:uniqueId val="{00000009-6036-4F79-B7C6-5C3581E61CCD}"/>
              </c:ext>
            </c:extLst>
          </c:dPt>
          <c:dPt>
            <c:idx val="5"/>
            <c:invertIfNegative val="0"/>
            <c:bubble3D val="0"/>
            <c:spPr>
              <a:gradFill flip="none" rotWithShape="1">
                <a:gsLst>
                  <a:gs pos="0">
                    <a:srgbClr val="C00000">
                      <a:tint val="66000"/>
                      <a:satMod val="160000"/>
                    </a:srgbClr>
                  </a:gs>
                  <a:gs pos="50000">
                    <a:srgbClr val="C00000">
                      <a:tint val="44500"/>
                      <a:satMod val="160000"/>
                    </a:srgbClr>
                  </a:gs>
                  <a:gs pos="100000">
                    <a:srgbClr val="C00000">
                      <a:tint val="23500"/>
                      <a:satMod val="160000"/>
                    </a:srgbClr>
                  </a:gs>
                </a:gsLst>
                <a:path path="circle">
                  <a:fillToRect l="50000" t="50000" r="50000" b="50000"/>
                </a:path>
                <a:tileRect/>
              </a:gradFill>
              <a:ln>
                <a:solidFill>
                  <a:schemeClr val="tx1"/>
                </a:solidFill>
              </a:ln>
              <a:effectLst/>
            </c:spPr>
            <c:extLst>
              <c:ext xmlns:c16="http://schemas.microsoft.com/office/drawing/2014/chart" uri="{C3380CC4-5D6E-409C-BE32-E72D297353CC}">
                <c16:uniqueId val="{0000000B-6036-4F79-B7C6-5C3581E61CCD}"/>
              </c:ext>
            </c:extLst>
          </c:dPt>
          <c:dLbls>
            <c:spPr>
              <a:noFill/>
              <a:ln>
                <a:noFill/>
              </a:ln>
              <a:effectLst/>
            </c:spPr>
            <c:txPr>
              <a:bodyPr rot="0" spcFirstLastPara="1" vertOverflow="ellipsis" vert="horz" wrap="square" anchor="ctr" anchorCtr="1"/>
              <a:lstStyle/>
              <a:p>
                <a:pPr>
                  <a:defRPr sz="1200" b="0" i="0" u="none" strike="noStrike" kern="1200" baseline="0">
                    <a:solidFill>
                      <a:schemeClr val="tx1"/>
                    </a:solidFill>
                    <a:latin typeface="Gill Sans MT" panose="020B0502020104020203" pitchFamily="34" charset="0"/>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Pivots!$A$4:$A$10</c:f>
              <c:strCache>
                <c:ptCount val="6"/>
                <c:pt idx="0">
                  <c:v>A</c:v>
                </c:pt>
                <c:pt idx="1">
                  <c:v>B</c:v>
                </c:pt>
                <c:pt idx="2">
                  <c:v>C</c:v>
                </c:pt>
                <c:pt idx="3">
                  <c:v>D</c:v>
                </c:pt>
                <c:pt idx="4">
                  <c:v>F</c:v>
                </c:pt>
                <c:pt idx="5">
                  <c:v>I</c:v>
                </c:pt>
              </c:strCache>
            </c:strRef>
          </c:cat>
          <c:val>
            <c:numRef>
              <c:f>Pivots!$B$4:$B$10</c:f>
              <c:numCache>
                <c:formatCode>General</c:formatCode>
                <c:ptCount val="6"/>
                <c:pt idx="0">
                  <c:v>76</c:v>
                </c:pt>
                <c:pt idx="1">
                  <c:v>113</c:v>
                </c:pt>
                <c:pt idx="2">
                  <c:v>64</c:v>
                </c:pt>
                <c:pt idx="3">
                  <c:v>40</c:v>
                </c:pt>
                <c:pt idx="4">
                  <c:v>45</c:v>
                </c:pt>
                <c:pt idx="5">
                  <c:v>6</c:v>
                </c:pt>
              </c:numCache>
            </c:numRef>
          </c:val>
          <c:extLst>
            <c:ext xmlns:c16="http://schemas.microsoft.com/office/drawing/2014/chart" uri="{C3380CC4-5D6E-409C-BE32-E72D297353CC}">
              <c16:uniqueId val="{0000000C-6036-4F79-B7C6-5C3581E61CCD}"/>
            </c:ext>
          </c:extLst>
        </c:ser>
        <c:dLbls>
          <c:dLblPos val="inEnd"/>
          <c:showLegendKey val="0"/>
          <c:showVal val="1"/>
          <c:showCatName val="0"/>
          <c:showSerName val="0"/>
          <c:showPercent val="0"/>
          <c:showBubbleSize val="0"/>
        </c:dLbls>
        <c:gapWidth val="30"/>
        <c:overlap val="-15"/>
        <c:axId val="255586111"/>
        <c:axId val="255586943"/>
      </c:barChart>
      <c:catAx>
        <c:axId val="255586111"/>
        <c:scaling>
          <c:orientation val="minMax"/>
        </c:scaling>
        <c:delete val="0"/>
        <c:axPos val="b"/>
        <c:numFmt formatCode="General" sourceLinked="1"/>
        <c:majorTickMark val="none"/>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ill Sans MT" panose="020B0502020104020203" pitchFamily="34" charset="0"/>
                <a:ea typeface="+mn-ea"/>
                <a:cs typeface="+mn-cs"/>
              </a:defRPr>
            </a:pPr>
            <a:endParaRPr lang="en-US"/>
          </a:p>
        </c:txPr>
        <c:crossAx val="255586943"/>
        <c:crosses val="autoZero"/>
        <c:auto val="1"/>
        <c:lblAlgn val="ctr"/>
        <c:lblOffset val="100"/>
        <c:noMultiLvlLbl val="0"/>
      </c:catAx>
      <c:valAx>
        <c:axId val="255586943"/>
        <c:scaling>
          <c:orientation val="minMax"/>
        </c:scaling>
        <c:delete val="0"/>
        <c:axPos val="l"/>
        <c:numFmt formatCode="General" sourceLinked="1"/>
        <c:majorTickMark val="none"/>
        <c:minorTickMark val="none"/>
        <c:tickLblPos val="nextTo"/>
        <c:spPr>
          <a:noFill/>
          <a:ln>
            <a:solidFill>
              <a:schemeClr val="tx1"/>
            </a:solidFill>
          </a:ln>
          <a:effectLst/>
        </c:spPr>
        <c:txPr>
          <a:bodyPr rot="-60000000" spcFirstLastPara="1" vertOverflow="ellipsis" vert="horz" wrap="square" anchor="ctr" anchorCtr="1"/>
          <a:lstStyle/>
          <a:p>
            <a:pPr>
              <a:defRPr sz="1200" b="0" i="0" u="none" strike="noStrike" kern="1200" baseline="0">
                <a:solidFill>
                  <a:schemeClr val="tx1"/>
                </a:solidFill>
                <a:latin typeface="Gill Sans MT" panose="020B0502020104020203" pitchFamily="34" charset="0"/>
                <a:ea typeface="+mn-ea"/>
                <a:cs typeface="+mn-cs"/>
              </a:defRPr>
            </a:pPr>
            <a:endParaRPr lang="en-US"/>
          </a:p>
        </c:txPr>
        <c:crossAx val="255586111"/>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sz="1200">
          <a:solidFill>
            <a:schemeClr val="tx1"/>
          </a:solidFill>
          <a:latin typeface="Gill Sans MT" panose="020B0502020104020203" pitchFamily="34" charset="0"/>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[student_dashboard.xlsx]Pivots!PivotTable10</c:name>
    <c:fmtId val="6"/>
  </c:pivotSource>
  <c:chart>
    <c:title>
      <c:tx>
        <c:rich>
          <a:bodyPr rot="0" spcFirstLastPara="1" vertOverflow="ellipsis" vert="horz" wrap="square" anchor="ctr" anchorCtr="1"/>
          <a:lstStyle/>
          <a:p>
            <a:pPr>
              <a:defRPr sz="1440" b="1" i="0" u="none" strike="noStrike" kern="1200" spc="0" baseline="0">
                <a:solidFill>
                  <a:schemeClr val="tx1"/>
                </a:solidFill>
                <a:latin typeface="Gill Sans MT" panose="020B0502020104020203" pitchFamily="34" charset="0"/>
                <a:ea typeface="+mn-ea"/>
                <a:cs typeface="+mn-cs"/>
              </a:defRPr>
            </a:pPr>
            <a:r>
              <a:rPr lang="en-US" b="1"/>
              <a:t>Grades by Department</a:t>
            </a:r>
          </a:p>
        </c:rich>
      </c:tx>
      <c:layout/>
      <c:overlay val="0"/>
      <c:spPr>
        <a:noFill/>
        <a:ln>
          <a:noFill/>
        </a:ln>
        <a:effectLst/>
      </c:spPr>
      <c:txPr>
        <a:bodyPr rot="0" spcFirstLastPara="1" vertOverflow="ellipsis" vert="horz" wrap="square" anchor="ctr" anchorCtr="1"/>
        <a:lstStyle/>
        <a:p>
          <a:pPr>
            <a:defRPr sz="1440" b="1" i="0" u="none" strike="noStrike" kern="1200" spc="0" baseline="0">
              <a:solidFill>
                <a:schemeClr val="tx1"/>
              </a:solidFill>
              <a:latin typeface="Gill Sans MT" panose="020B0502020104020203" pitchFamily="34" charset="0"/>
              <a:ea typeface="+mn-ea"/>
              <a:cs typeface="+mn-cs"/>
            </a:defRPr>
          </a:pPr>
          <a:endParaRPr lang="en-US"/>
        </a:p>
      </c:txPr>
    </c:title>
    <c:autoTitleDeleted val="0"/>
    <c:pivotFmts>
      <c:pivotFmt>
        <c:idx val="0"/>
        <c:spPr>
          <a:solidFill>
            <a:schemeClr val="accent6">
              <a:lumMod val="50000"/>
            </a:schemeClr>
          </a:solidFill>
          <a:ln>
            <a:noFill/>
          </a:ln>
          <a:effectLst/>
        </c:spPr>
        <c:marker>
          <c:symbol val="none"/>
        </c:marker>
      </c:pivotFmt>
      <c:pivotFmt>
        <c:idx val="1"/>
        <c:spPr>
          <a:solidFill>
            <a:schemeClr val="accent6"/>
          </a:solidFill>
          <a:ln>
            <a:noFill/>
          </a:ln>
          <a:effectLst/>
        </c:spPr>
        <c:marker>
          <c:symbol val="none"/>
        </c:marker>
      </c:pivotFmt>
      <c:pivotFmt>
        <c:idx val="2"/>
        <c:spPr>
          <a:solidFill>
            <a:schemeClr val="accent6">
              <a:lumMod val="40000"/>
              <a:lumOff val="60000"/>
            </a:schemeClr>
          </a:solidFill>
          <a:ln>
            <a:noFill/>
          </a:ln>
          <a:effectLst/>
        </c:spPr>
        <c:marker>
          <c:symbol val="none"/>
        </c:marker>
      </c:pivotFmt>
      <c:pivotFmt>
        <c:idx val="3"/>
        <c:spPr>
          <a:solidFill>
            <a:schemeClr val="accent1"/>
          </a:solidFill>
          <a:ln>
            <a:noFill/>
          </a:ln>
          <a:effectLst/>
        </c:spPr>
        <c:marker>
          <c:symbol val="none"/>
        </c:marker>
      </c:pivotFmt>
      <c:pivotFmt>
        <c:idx val="4"/>
        <c:spPr>
          <a:solidFill>
            <a:srgbClr val="C00000"/>
          </a:solidFill>
          <a:ln>
            <a:noFill/>
          </a:ln>
          <a:effectLst/>
        </c:spPr>
        <c:marker>
          <c:symbol val="none"/>
        </c:marker>
      </c:pivotFmt>
      <c:pivotFmt>
        <c:idx val="5"/>
        <c:spPr>
          <a:solidFill>
            <a:schemeClr val="accent1">
              <a:lumMod val="20000"/>
              <a:lumOff val="80000"/>
            </a:schemeClr>
          </a:solidFill>
          <a:ln>
            <a:noFill/>
          </a:ln>
          <a:effectLst/>
        </c:spPr>
        <c:marker>
          <c:symbol val="none"/>
        </c:marker>
      </c:pivotFmt>
      <c:pivotFmt>
        <c:idx val="6"/>
        <c:spPr>
          <a:solidFill>
            <a:schemeClr val="accent6">
              <a:lumMod val="50000"/>
            </a:schemeClr>
          </a:solidFill>
          <a:ln>
            <a:noFill/>
          </a:ln>
          <a:effectLst/>
        </c:spPr>
        <c:marker>
          <c:symbol val="none"/>
        </c:marker>
      </c:pivotFmt>
      <c:pivotFmt>
        <c:idx val="7"/>
        <c:spPr>
          <a:solidFill>
            <a:srgbClr val="92D050"/>
          </a:solidFill>
          <a:ln>
            <a:noFill/>
          </a:ln>
          <a:effectLst/>
        </c:spPr>
        <c:marker>
          <c:symbol val="none"/>
        </c:marker>
      </c:pivotFmt>
      <c:pivotFmt>
        <c:idx val="8"/>
        <c:spPr>
          <a:solidFill>
            <a:schemeClr val="accent4">
              <a:lumMod val="40000"/>
              <a:lumOff val="60000"/>
            </a:schemeClr>
          </a:solidFill>
          <a:ln>
            <a:noFill/>
          </a:ln>
          <a:effectLst/>
        </c:spPr>
        <c:marker>
          <c:symbol val="none"/>
        </c:marker>
      </c:pivotFmt>
      <c:pivotFmt>
        <c:idx val="9"/>
        <c:spPr>
          <a:solidFill>
            <a:srgbClr val="FFC000"/>
          </a:solidFill>
          <a:ln>
            <a:noFill/>
          </a:ln>
          <a:effectLst/>
        </c:spPr>
        <c:marker>
          <c:symbol val="none"/>
        </c:marker>
      </c:pivotFmt>
      <c:pivotFmt>
        <c:idx val="10"/>
        <c:spPr>
          <a:solidFill>
            <a:srgbClr val="FF7C80"/>
          </a:solidFill>
          <a:ln>
            <a:noFill/>
          </a:ln>
          <a:effectLst/>
        </c:spPr>
        <c:marker>
          <c:symbol val="none"/>
        </c:marker>
      </c:pivotFmt>
      <c:pivotFmt>
        <c:idx val="11"/>
        <c:spPr>
          <a:gradFill flip="none" rotWithShape="1">
            <a:gsLst>
              <a:gs pos="0">
                <a:srgbClr val="C00000">
                  <a:tint val="66000"/>
                  <a:satMod val="160000"/>
                </a:srgbClr>
              </a:gs>
              <a:gs pos="50000">
                <a:srgbClr val="C00000">
                  <a:tint val="44500"/>
                  <a:satMod val="160000"/>
                </a:srgbClr>
              </a:gs>
              <a:gs pos="100000">
                <a:srgbClr val="C00000">
                  <a:tint val="23500"/>
                  <a:satMod val="160000"/>
                </a:srgbClr>
              </a:gs>
            </a:gsLst>
            <a:path path="circle">
              <a:fillToRect l="50000" t="50000" r="50000" b="50000"/>
            </a:path>
            <a:tileRect/>
          </a:gradFill>
          <a:ln>
            <a:noFill/>
          </a:ln>
          <a:effectLst/>
        </c:spPr>
        <c:marker>
          <c:symbol val="none"/>
        </c:marker>
      </c:pivotFmt>
      <c:pivotFmt>
        <c:idx val="12"/>
        <c:spPr>
          <a:solidFill>
            <a:schemeClr val="accent6">
              <a:lumMod val="50000"/>
            </a:schemeClr>
          </a:solidFill>
          <a:ln>
            <a:noFill/>
          </a:ln>
          <a:effectLst/>
        </c:spPr>
        <c:marker>
          <c:symbol val="none"/>
        </c:marker>
      </c:pivotFmt>
      <c:pivotFmt>
        <c:idx val="13"/>
        <c:spPr>
          <a:solidFill>
            <a:srgbClr val="92D050"/>
          </a:solidFill>
          <a:ln>
            <a:noFill/>
          </a:ln>
          <a:effectLst/>
        </c:spPr>
        <c:marker>
          <c:symbol val="none"/>
        </c:marker>
      </c:pivotFmt>
      <c:pivotFmt>
        <c:idx val="14"/>
        <c:spPr>
          <a:solidFill>
            <a:schemeClr val="accent4">
              <a:lumMod val="40000"/>
              <a:lumOff val="60000"/>
            </a:schemeClr>
          </a:solidFill>
          <a:ln>
            <a:noFill/>
          </a:ln>
          <a:effectLst/>
        </c:spPr>
        <c:marker>
          <c:symbol val="none"/>
        </c:marker>
      </c:pivotFmt>
      <c:pivotFmt>
        <c:idx val="15"/>
        <c:spPr>
          <a:solidFill>
            <a:srgbClr val="FFC000"/>
          </a:solidFill>
          <a:ln>
            <a:noFill/>
          </a:ln>
          <a:effectLst/>
        </c:spPr>
        <c:marker>
          <c:symbol val="none"/>
        </c:marker>
      </c:pivotFmt>
      <c:pivotFmt>
        <c:idx val="16"/>
        <c:spPr>
          <a:solidFill>
            <a:srgbClr val="FF7C80"/>
          </a:solidFill>
          <a:ln>
            <a:noFill/>
          </a:ln>
          <a:effectLst/>
        </c:spPr>
        <c:marker>
          <c:symbol val="none"/>
        </c:marker>
      </c:pivotFmt>
      <c:pivotFmt>
        <c:idx val="17"/>
        <c:spPr>
          <a:gradFill flip="none" rotWithShape="1">
            <a:gsLst>
              <a:gs pos="0">
                <a:srgbClr val="C00000">
                  <a:tint val="66000"/>
                  <a:satMod val="160000"/>
                </a:srgbClr>
              </a:gs>
              <a:gs pos="50000">
                <a:srgbClr val="C00000">
                  <a:tint val="44500"/>
                  <a:satMod val="160000"/>
                </a:srgbClr>
              </a:gs>
              <a:gs pos="100000">
                <a:srgbClr val="C00000">
                  <a:tint val="23500"/>
                  <a:satMod val="160000"/>
                </a:srgbClr>
              </a:gs>
            </a:gsLst>
            <a:path path="circle">
              <a:fillToRect l="50000" t="50000" r="50000" b="50000"/>
            </a:path>
            <a:tileRect/>
          </a:gradFill>
          <a:ln>
            <a:noFill/>
          </a:ln>
          <a:effectLst/>
        </c:spPr>
        <c:marker>
          <c:symbol val="none"/>
        </c:marker>
      </c:pivotFmt>
      <c:pivotFmt>
        <c:idx val="18"/>
        <c:spPr>
          <a:solidFill>
            <a:schemeClr val="accent6">
              <a:lumMod val="50000"/>
            </a:schemeClr>
          </a:solidFill>
          <a:ln>
            <a:noFill/>
          </a:ln>
          <a:effectLst/>
        </c:spPr>
        <c:marker>
          <c:symbol val="none"/>
        </c:marker>
      </c:pivotFmt>
      <c:pivotFmt>
        <c:idx val="19"/>
        <c:spPr>
          <a:solidFill>
            <a:srgbClr val="92D050"/>
          </a:solidFill>
          <a:ln>
            <a:noFill/>
          </a:ln>
          <a:effectLst/>
        </c:spPr>
        <c:marker>
          <c:symbol val="none"/>
        </c:marker>
      </c:pivotFmt>
      <c:pivotFmt>
        <c:idx val="20"/>
        <c:spPr>
          <a:solidFill>
            <a:schemeClr val="accent4">
              <a:lumMod val="40000"/>
              <a:lumOff val="60000"/>
            </a:schemeClr>
          </a:solidFill>
          <a:ln>
            <a:noFill/>
          </a:ln>
          <a:effectLst/>
        </c:spPr>
        <c:marker>
          <c:symbol val="none"/>
        </c:marker>
      </c:pivotFmt>
      <c:pivotFmt>
        <c:idx val="21"/>
        <c:spPr>
          <a:solidFill>
            <a:srgbClr val="FFC000"/>
          </a:solidFill>
          <a:ln>
            <a:noFill/>
          </a:ln>
          <a:effectLst/>
        </c:spPr>
        <c:marker>
          <c:symbol val="none"/>
        </c:marker>
      </c:pivotFmt>
      <c:pivotFmt>
        <c:idx val="22"/>
        <c:spPr>
          <a:solidFill>
            <a:srgbClr val="FF7C80"/>
          </a:solidFill>
          <a:ln>
            <a:noFill/>
          </a:ln>
          <a:effectLst/>
        </c:spPr>
        <c:marker>
          <c:symbol val="none"/>
        </c:marker>
      </c:pivotFmt>
      <c:pivotFmt>
        <c:idx val="23"/>
        <c:spPr>
          <a:gradFill flip="none" rotWithShape="1">
            <a:gsLst>
              <a:gs pos="0">
                <a:srgbClr val="C00000">
                  <a:tint val="66000"/>
                  <a:satMod val="160000"/>
                </a:srgbClr>
              </a:gs>
              <a:gs pos="50000">
                <a:srgbClr val="C00000">
                  <a:tint val="44500"/>
                  <a:satMod val="160000"/>
                </a:srgbClr>
              </a:gs>
              <a:gs pos="100000">
                <a:srgbClr val="C00000">
                  <a:tint val="23500"/>
                  <a:satMod val="160000"/>
                </a:srgbClr>
              </a:gs>
            </a:gsLst>
            <a:path path="circle">
              <a:fillToRect l="50000" t="50000" r="50000" b="50000"/>
            </a:path>
            <a:tileRect/>
          </a:gradFill>
          <a:ln>
            <a:noFill/>
          </a:ln>
          <a:effectLst/>
        </c:spPr>
        <c:marker>
          <c:symbol val="none"/>
        </c:marker>
      </c:pivotFmt>
    </c:pivotFmts>
    <c:plotArea>
      <c:layout/>
      <c:barChart>
        <c:barDir val="col"/>
        <c:grouping val="stacked"/>
        <c:varyColors val="0"/>
        <c:ser>
          <c:idx val="0"/>
          <c:order val="0"/>
          <c:tx>
            <c:strRef>
              <c:f>Pivots!$B$24:$B$25</c:f>
              <c:strCache>
                <c:ptCount val="1"/>
                <c:pt idx="0">
                  <c:v>A</c:v>
                </c:pt>
              </c:strCache>
            </c:strRef>
          </c:tx>
          <c:spPr>
            <a:solidFill>
              <a:schemeClr val="accent6">
                <a:lumMod val="50000"/>
              </a:schemeClr>
            </a:solidFill>
            <a:ln>
              <a:noFill/>
            </a:ln>
            <a:effectLst/>
          </c:spPr>
          <c:invertIfNegative val="0"/>
          <c:cat>
            <c:strRef>
              <c:f>Pivots!$A$26:$A$30</c:f>
              <c:strCache>
                <c:ptCount val="5"/>
                <c:pt idx="0">
                  <c:v>Geo</c:v>
                </c:pt>
                <c:pt idx="1">
                  <c:v>GEP</c:v>
                </c:pt>
                <c:pt idx="2">
                  <c:v>MAS</c:v>
                </c:pt>
                <c:pt idx="3">
                  <c:v>MTC</c:v>
                </c:pt>
                <c:pt idx="4">
                  <c:v>RGI</c:v>
                </c:pt>
              </c:strCache>
            </c:strRef>
          </c:cat>
          <c:val>
            <c:numRef>
              <c:f>Pivots!$B$26:$B$30</c:f>
              <c:numCache>
                <c:formatCode>General</c:formatCode>
                <c:ptCount val="5"/>
                <c:pt idx="0">
                  <c:v>13</c:v>
                </c:pt>
                <c:pt idx="1">
                  <c:v>13</c:v>
                </c:pt>
                <c:pt idx="2">
                  <c:v>18</c:v>
                </c:pt>
                <c:pt idx="3">
                  <c:v>10</c:v>
                </c:pt>
                <c:pt idx="4">
                  <c:v>22</c:v>
                </c:pt>
              </c:numCache>
            </c:numRef>
          </c:val>
          <c:extLst>
            <c:ext xmlns:c16="http://schemas.microsoft.com/office/drawing/2014/chart" uri="{C3380CC4-5D6E-409C-BE32-E72D297353CC}">
              <c16:uniqueId val="{00000000-E33E-4472-A48E-DEDCF9D4A698}"/>
            </c:ext>
          </c:extLst>
        </c:ser>
        <c:ser>
          <c:idx val="1"/>
          <c:order val="1"/>
          <c:tx>
            <c:strRef>
              <c:f>Pivots!$C$24:$C$25</c:f>
              <c:strCache>
                <c:ptCount val="1"/>
                <c:pt idx="0">
                  <c:v>B</c:v>
                </c:pt>
              </c:strCache>
            </c:strRef>
          </c:tx>
          <c:spPr>
            <a:solidFill>
              <a:srgbClr val="92D050"/>
            </a:solidFill>
            <a:ln>
              <a:noFill/>
            </a:ln>
            <a:effectLst/>
          </c:spPr>
          <c:invertIfNegative val="0"/>
          <c:cat>
            <c:strRef>
              <c:f>Pivots!$A$26:$A$30</c:f>
              <c:strCache>
                <c:ptCount val="5"/>
                <c:pt idx="0">
                  <c:v>Geo</c:v>
                </c:pt>
                <c:pt idx="1">
                  <c:v>GEP</c:v>
                </c:pt>
                <c:pt idx="2">
                  <c:v>MAS</c:v>
                </c:pt>
                <c:pt idx="3">
                  <c:v>MTC</c:v>
                </c:pt>
                <c:pt idx="4">
                  <c:v>RGI</c:v>
                </c:pt>
              </c:strCache>
            </c:strRef>
          </c:cat>
          <c:val>
            <c:numRef>
              <c:f>Pivots!$C$26:$C$30</c:f>
              <c:numCache>
                <c:formatCode>General</c:formatCode>
                <c:ptCount val="5"/>
                <c:pt idx="0">
                  <c:v>24</c:v>
                </c:pt>
                <c:pt idx="1">
                  <c:v>25</c:v>
                </c:pt>
                <c:pt idx="2">
                  <c:v>23</c:v>
                </c:pt>
                <c:pt idx="3">
                  <c:v>19</c:v>
                </c:pt>
                <c:pt idx="4">
                  <c:v>22</c:v>
                </c:pt>
              </c:numCache>
            </c:numRef>
          </c:val>
          <c:extLst>
            <c:ext xmlns:c16="http://schemas.microsoft.com/office/drawing/2014/chart" uri="{C3380CC4-5D6E-409C-BE32-E72D297353CC}">
              <c16:uniqueId val="{00000001-E33E-4472-A48E-DEDCF9D4A698}"/>
            </c:ext>
          </c:extLst>
        </c:ser>
        <c:ser>
          <c:idx val="2"/>
          <c:order val="2"/>
          <c:tx>
            <c:strRef>
              <c:f>Pivots!$D$24:$D$25</c:f>
              <c:strCache>
                <c:ptCount val="1"/>
                <c:pt idx="0">
                  <c:v>C</c:v>
                </c:pt>
              </c:strCache>
            </c:strRef>
          </c:tx>
          <c:spPr>
            <a:solidFill>
              <a:schemeClr val="accent4">
                <a:lumMod val="40000"/>
                <a:lumOff val="60000"/>
              </a:schemeClr>
            </a:solidFill>
            <a:ln>
              <a:noFill/>
            </a:ln>
            <a:effectLst/>
          </c:spPr>
          <c:invertIfNegative val="0"/>
          <c:cat>
            <c:strRef>
              <c:f>Pivots!$A$26:$A$30</c:f>
              <c:strCache>
                <c:ptCount val="5"/>
                <c:pt idx="0">
                  <c:v>Geo</c:v>
                </c:pt>
                <c:pt idx="1">
                  <c:v>GEP</c:v>
                </c:pt>
                <c:pt idx="2">
                  <c:v>MAS</c:v>
                </c:pt>
                <c:pt idx="3">
                  <c:v>MTC</c:v>
                </c:pt>
                <c:pt idx="4">
                  <c:v>RGI</c:v>
                </c:pt>
              </c:strCache>
            </c:strRef>
          </c:cat>
          <c:val>
            <c:numRef>
              <c:f>Pivots!$D$26:$D$30</c:f>
              <c:numCache>
                <c:formatCode>General</c:formatCode>
                <c:ptCount val="5"/>
                <c:pt idx="0">
                  <c:v>7</c:v>
                </c:pt>
                <c:pt idx="1">
                  <c:v>23</c:v>
                </c:pt>
                <c:pt idx="2">
                  <c:v>18</c:v>
                </c:pt>
                <c:pt idx="3">
                  <c:v>10</c:v>
                </c:pt>
                <c:pt idx="4">
                  <c:v>6</c:v>
                </c:pt>
              </c:numCache>
            </c:numRef>
          </c:val>
          <c:extLst>
            <c:ext xmlns:c16="http://schemas.microsoft.com/office/drawing/2014/chart" uri="{C3380CC4-5D6E-409C-BE32-E72D297353CC}">
              <c16:uniqueId val="{00000002-E33E-4472-A48E-DEDCF9D4A698}"/>
            </c:ext>
          </c:extLst>
        </c:ser>
        <c:ser>
          <c:idx val="3"/>
          <c:order val="3"/>
          <c:tx>
            <c:strRef>
              <c:f>Pivots!$E$24:$E$25</c:f>
              <c:strCache>
                <c:ptCount val="1"/>
                <c:pt idx="0">
                  <c:v>D</c:v>
                </c:pt>
              </c:strCache>
            </c:strRef>
          </c:tx>
          <c:spPr>
            <a:solidFill>
              <a:srgbClr val="FFC000"/>
            </a:solidFill>
            <a:ln>
              <a:noFill/>
            </a:ln>
            <a:effectLst/>
          </c:spPr>
          <c:invertIfNegative val="0"/>
          <c:cat>
            <c:strRef>
              <c:f>Pivots!$A$26:$A$30</c:f>
              <c:strCache>
                <c:ptCount val="5"/>
                <c:pt idx="0">
                  <c:v>Geo</c:v>
                </c:pt>
                <c:pt idx="1">
                  <c:v>GEP</c:v>
                </c:pt>
                <c:pt idx="2">
                  <c:v>MAS</c:v>
                </c:pt>
                <c:pt idx="3">
                  <c:v>MTC</c:v>
                </c:pt>
                <c:pt idx="4">
                  <c:v>RGI</c:v>
                </c:pt>
              </c:strCache>
            </c:strRef>
          </c:cat>
          <c:val>
            <c:numRef>
              <c:f>Pivots!$E$26:$E$30</c:f>
              <c:numCache>
                <c:formatCode>General</c:formatCode>
                <c:ptCount val="5"/>
                <c:pt idx="0">
                  <c:v>8</c:v>
                </c:pt>
                <c:pt idx="1">
                  <c:v>11</c:v>
                </c:pt>
                <c:pt idx="2">
                  <c:v>9</c:v>
                </c:pt>
                <c:pt idx="3">
                  <c:v>4</c:v>
                </c:pt>
                <c:pt idx="4">
                  <c:v>8</c:v>
                </c:pt>
              </c:numCache>
            </c:numRef>
          </c:val>
          <c:extLst>
            <c:ext xmlns:c16="http://schemas.microsoft.com/office/drawing/2014/chart" uri="{C3380CC4-5D6E-409C-BE32-E72D297353CC}">
              <c16:uniqueId val="{00000003-E33E-4472-A48E-DEDCF9D4A698}"/>
            </c:ext>
          </c:extLst>
        </c:ser>
        <c:ser>
          <c:idx val="4"/>
          <c:order val="4"/>
          <c:tx>
            <c:strRef>
              <c:f>Pivots!$F$24:$F$25</c:f>
              <c:strCache>
                <c:ptCount val="1"/>
                <c:pt idx="0">
                  <c:v>F</c:v>
                </c:pt>
              </c:strCache>
            </c:strRef>
          </c:tx>
          <c:spPr>
            <a:solidFill>
              <a:srgbClr val="FF7C80"/>
            </a:solidFill>
            <a:ln>
              <a:noFill/>
            </a:ln>
            <a:effectLst/>
          </c:spPr>
          <c:invertIfNegative val="0"/>
          <c:cat>
            <c:strRef>
              <c:f>Pivots!$A$26:$A$30</c:f>
              <c:strCache>
                <c:ptCount val="5"/>
                <c:pt idx="0">
                  <c:v>Geo</c:v>
                </c:pt>
                <c:pt idx="1">
                  <c:v>GEP</c:v>
                </c:pt>
                <c:pt idx="2">
                  <c:v>MAS</c:v>
                </c:pt>
                <c:pt idx="3">
                  <c:v>MTC</c:v>
                </c:pt>
                <c:pt idx="4">
                  <c:v>RGI</c:v>
                </c:pt>
              </c:strCache>
            </c:strRef>
          </c:cat>
          <c:val>
            <c:numRef>
              <c:f>Pivots!$F$26:$F$30</c:f>
              <c:numCache>
                <c:formatCode>General</c:formatCode>
                <c:ptCount val="5"/>
                <c:pt idx="0">
                  <c:v>8</c:v>
                </c:pt>
                <c:pt idx="1">
                  <c:v>5</c:v>
                </c:pt>
                <c:pt idx="2">
                  <c:v>16</c:v>
                </c:pt>
                <c:pt idx="3">
                  <c:v>12</c:v>
                </c:pt>
                <c:pt idx="4">
                  <c:v>4</c:v>
                </c:pt>
              </c:numCache>
            </c:numRef>
          </c:val>
          <c:extLst>
            <c:ext xmlns:c16="http://schemas.microsoft.com/office/drawing/2014/chart" uri="{C3380CC4-5D6E-409C-BE32-E72D297353CC}">
              <c16:uniqueId val="{00000004-E33E-4472-A48E-DEDCF9D4A698}"/>
            </c:ext>
          </c:extLst>
        </c:ser>
        <c:ser>
          <c:idx val="5"/>
          <c:order val="5"/>
          <c:tx>
            <c:strRef>
              <c:f>Pivots!$G$24:$G$25</c:f>
              <c:strCache>
                <c:ptCount val="1"/>
                <c:pt idx="0">
                  <c:v>I</c:v>
                </c:pt>
              </c:strCache>
            </c:strRef>
          </c:tx>
          <c:spPr>
            <a:gradFill flip="none" rotWithShape="1">
              <a:gsLst>
                <a:gs pos="0">
                  <a:srgbClr val="C00000">
                    <a:tint val="66000"/>
                    <a:satMod val="160000"/>
                  </a:srgbClr>
                </a:gs>
                <a:gs pos="50000">
                  <a:srgbClr val="C00000">
                    <a:tint val="44500"/>
                    <a:satMod val="160000"/>
                  </a:srgbClr>
                </a:gs>
                <a:gs pos="100000">
                  <a:srgbClr val="C00000">
                    <a:tint val="23500"/>
                    <a:satMod val="160000"/>
                  </a:srgbClr>
                </a:gs>
              </a:gsLst>
              <a:path path="circle">
                <a:fillToRect l="50000" t="50000" r="50000" b="50000"/>
              </a:path>
              <a:tileRect/>
            </a:gradFill>
            <a:ln>
              <a:noFill/>
            </a:ln>
            <a:effectLst/>
          </c:spPr>
          <c:invertIfNegative val="0"/>
          <c:cat>
            <c:strRef>
              <c:f>Pivots!$A$26:$A$30</c:f>
              <c:strCache>
                <c:ptCount val="5"/>
                <c:pt idx="0">
                  <c:v>Geo</c:v>
                </c:pt>
                <c:pt idx="1">
                  <c:v>GEP</c:v>
                </c:pt>
                <c:pt idx="2">
                  <c:v>MAS</c:v>
                </c:pt>
                <c:pt idx="3">
                  <c:v>MTC</c:v>
                </c:pt>
                <c:pt idx="4">
                  <c:v>RGI</c:v>
                </c:pt>
              </c:strCache>
            </c:strRef>
          </c:cat>
          <c:val>
            <c:numRef>
              <c:f>Pivots!$G$26:$G$30</c:f>
              <c:numCache>
                <c:formatCode>General</c:formatCode>
                <c:ptCount val="5"/>
                <c:pt idx="0">
                  <c:v>2</c:v>
                </c:pt>
                <c:pt idx="3">
                  <c:v>3</c:v>
                </c:pt>
                <c:pt idx="4">
                  <c:v>1</c:v>
                </c:pt>
              </c:numCache>
            </c:numRef>
          </c:val>
          <c:extLst>
            <c:ext xmlns:c16="http://schemas.microsoft.com/office/drawing/2014/chart" uri="{C3380CC4-5D6E-409C-BE32-E72D297353CC}">
              <c16:uniqueId val="{00000005-E33E-4472-A48E-DEDCF9D4A698}"/>
            </c:ext>
          </c:extLst>
        </c:ser>
        <c:dLbls>
          <c:showLegendKey val="0"/>
          <c:showVal val="0"/>
          <c:showCatName val="0"/>
          <c:showSerName val="0"/>
          <c:showPercent val="0"/>
          <c:showBubbleSize val="0"/>
        </c:dLbls>
        <c:gapWidth val="50"/>
        <c:overlap val="100"/>
        <c:axId val="255606911"/>
        <c:axId val="255601087"/>
      </c:barChart>
      <c:catAx>
        <c:axId val="25560691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ill Sans MT" panose="020B0502020104020203" pitchFamily="34" charset="0"/>
                <a:ea typeface="+mn-ea"/>
                <a:cs typeface="+mn-cs"/>
              </a:defRPr>
            </a:pPr>
            <a:endParaRPr lang="en-US"/>
          </a:p>
        </c:txPr>
        <c:crossAx val="255601087"/>
        <c:crosses val="autoZero"/>
        <c:auto val="1"/>
        <c:lblAlgn val="ctr"/>
        <c:lblOffset val="100"/>
        <c:noMultiLvlLbl val="0"/>
      </c:catAx>
      <c:valAx>
        <c:axId val="255601087"/>
        <c:scaling>
          <c:orientation val="minMax"/>
        </c:scaling>
        <c:delete val="0"/>
        <c:axPos val="l"/>
        <c:title>
          <c:tx>
            <c:rich>
              <a:bodyPr rot="-5400000" spcFirstLastPara="1" vertOverflow="ellipsis" vert="horz" wrap="square" anchor="ctr" anchorCtr="1"/>
              <a:lstStyle/>
              <a:p>
                <a:pPr>
                  <a:defRPr sz="1200" b="0" i="0" u="none" strike="noStrike" kern="1200" baseline="0">
                    <a:solidFill>
                      <a:schemeClr val="tx1"/>
                    </a:solidFill>
                    <a:latin typeface="Gill Sans MT" panose="020B0502020104020203" pitchFamily="34" charset="0"/>
                    <a:ea typeface="+mn-ea"/>
                    <a:cs typeface="+mn-cs"/>
                  </a:defRPr>
                </a:pPr>
                <a:r>
                  <a:rPr lang="en-US"/>
                  <a:t>Number of Student</a:t>
                </a:r>
              </a:p>
            </c:rich>
          </c:tx>
          <c:layout/>
          <c:overlay val="0"/>
          <c:spPr>
            <a:noFill/>
            <a:ln>
              <a:noFill/>
            </a:ln>
            <a:effectLst/>
          </c:spPr>
          <c:txPr>
            <a:bodyPr rot="-5400000" spcFirstLastPara="1" vertOverflow="ellipsis" vert="horz" wrap="square" anchor="ctr" anchorCtr="1"/>
            <a:lstStyle/>
            <a:p>
              <a:pPr>
                <a:defRPr sz="1200" b="0" i="0" u="none" strike="noStrike" kern="1200" baseline="0">
                  <a:solidFill>
                    <a:schemeClr val="tx1"/>
                  </a:solidFill>
                  <a:latin typeface="Gill Sans MT" panose="020B0502020104020203" pitchFamily="34" charset="0"/>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ill Sans MT" panose="020B0502020104020203" pitchFamily="34" charset="0"/>
                <a:ea typeface="+mn-ea"/>
                <a:cs typeface="+mn-cs"/>
              </a:defRPr>
            </a:pPr>
            <a:endParaRPr lang="en-US"/>
          </a:p>
        </c:txPr>
        <c:crossAx val="255606911"/>
        <c:crosses val="autoZero"/>
        <c:crossBetween val="between"/>
      </c:valAx>
      <c:spPr>
        <a:noFill/>
        <a:ln>
          <a:noFill/>
        </a:ln>
        <a:effectLst/>
      </c:spPr>
    </c:plotArea>
    <c:legend>
      <c:legendPos val="r"/>
      <c:layout>
        <c:manualLayout>
          <c:xMode val="edge"/>
          <c:yMode val="edge"/>
          <c:x val="0.92552890147826861"/>
          <c:y val="0.25441639397778587"/>
          <c:w val="6.2841523382771755E-2"/>
          <c:h val="0.34611097724958606"/>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1"/>
              </a:solidFill>
              <a:latin typeface="Gill Sans MT" panose="020B0502020104020203" pitchFamily="34" charset="0"/>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sz="1200">
          <a:solidFill>
            <a:schemeClr val="tx1"/>
          </a:solidFill>
          <a:latin typeface="Gill Sans MT" panose="020B0502020104020203" pitchFamily="34" charset="0"/>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[student_dashboard.xlsx]Pivots!PivotTable13</c:name>
    <c:fmtId val="4"/>
  </c:pivotSource>
  <c:chart>
    <c:title>
      <c:tx>
        <c:rich>
          <a:bodyPr rot="0" spcFirstLastPara="1" vertOverflow="ellipsis" vert="horz" wrap="square" anchor="ctr" anchorCtr="1"/>
          <a:lstStyle/>
          <a:p>
            <a:pPr>
              <a:defRPr sz="1440" b="1" i="0" u="none" strike="noStrike" kern="1200" spc="0" baseline="0">
                <a:solidFill>
                  <a:schemeClr val="tx1"/>
                </a:solidFill>
                <a:latin typeface="Gill Sans MT" panose="020B0502020104020203" pitchFamily="34" charset="0"/>
                <a:ea typeface="+mn-ea"/>
                <a:cs typeface="+mn-cs"/>
              </a:defRPr>
            </a:pPr>
            <a:r>
              <a:rPr lang="en-US" b="1"/>
              <a:t>Grades Percent by Gender</a:t>
            </a:r>
          </a:p>
        </c:rich>
      </c:tx>
      <c:layout/>
      <c:overlay val="0"/>
      <c:spPr>
        <a:noFill/>
        <a:ln>
          <a:noFill/>
        </a:ln>
        <a:effectLst/>
      </c:spPr>
      <c:txPr>
        <a:bodyPr rot="0" spcFirstLastPara="1" vertOverflow="ellipsis" vert="horz" wrap="square" anchor="ctr" anchorCtr="1"/>
        <a:lstStyle/>
        <a:p>
          <a:pPr>
            <a:defRPr sz="1440" b="1" i="0" u="none" strike="noStrike" kern="1200" spc="0" baseline="0">
              <a:solidFill>
                <a:schemeClr val="tx1"/>
              </a:solidFill>
              <a:latin typeface="Gill Sans MT" panose="020B0502020104020203" pitchFamily="34" charset="0"/>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
        <c:idx val="3"/>
        <c:spPr>
          <a:solidFill>
            <a:schemeClr val="accent1"/>
          </a:solidFill>
          <a:ln>
            <a:noFill/>
          </a:ln>
          <a:effectLst/>
        </c:spPr>
        <c:marker>
          <c:symbol val="none"/>
        </c:marker>
      </c:pivotFmt>
      <c:pivotFmt>
        <c:idx val="4"/>
        <c:spPr>
          <a:solidFill>
            <a:schemeClr val="accent1"/>
          </a:solidFill>
          <a:ln>
            <a:noFill/>
          </a:ln>
          <a:effectLst/>
        </c:spPr>
        <c:marker>
          <c:symbol val="none"/>
        </c:marker>
      </c:pivotFmt>
      <c:pivotFmt>
        <c:idx val="5"/>
        <c:spPr>
          <a:solidFill>
            <a:schemeClr val="accent1"/>
          </a:solidFill>
          <a:ln>
            <a:noFill/>
          </a:ln>
          <a:effectLst/>
        </c:spPr>
        <c:marker>
          <c:symbol val="none"/>
        </c:marker>
      </c:pivotFmt>
      <c:pivotFmt>
        <c:idx val="6"/>
        <c:spPr>
          <a:solidFill>
            <a:schemeClr val="accent6">
              <a:lumMod val="50000"/>
            </a:schemeClr>
          </a:solidFill>
          <a:ln>
            <a:noFill/>
          </a:ln>
          <a:effectLst/>
        </c:spPr>
      </c:pivotFmt>
      <c:pivotFmt>
        <c:idx val="7"/>
        <c:spPr>
          <a:solidFill>
            <a:srgbClr val="92D050"/>
          </a:solidFill>
          <a:ln>
            <a:noFill/>
          </a:ln>
          <a:effectLst/>
        </c:spPr>
      </c:pivotFmt>
      <c:pivotFmt>
        <c:idx val="8"/>
        <c:spPr>
          <a:solidFill>
            <a:schemeClr val="accent4">
              <a:lumMod val="40000"/>
              <a:lumOff val="60000"/>
            </a:schemeClr>
          </a:solidFill>
          <a:ln>
            <a:noFill/>
          </a:ln>
          <a:effectLst/>
        </c:spPr>
      </c:pivotFmt>
      <c:pivotFmt>
        <c:idx val="9"/>
        <c:spPr>
          <a:solidFill>
            <a:schemeClr val="accent4"/>
          </a:solidFill>
          <a:ln>
            <a:noFill/>
          </a:ln>
          <a:effectLst/>
        </c:spPr>
      </c:pivotFmt>
      <c:pivotFmt>
        <c:idx val="10"/>
        <c:spPr>
          <a:solidFill>
            <a:srgbClr val="FF7C80"/>
          </a:solidFill>
          <a:ln>
            <a:noFill/>
          </a:ln>
          <a:effectLst/>
        </c:spPr>
      </c:pivotFmt>
      <c:pivotFmt>
        <c:idx val="11"/>
        <c:spPr>
          <a:gradFill flip="none" rotWithShape="1">
            <a:gsLst>
              <a:gs pos="0">
                <a:srgbClr val="FF0000">
                  <a:tint val="66000"/>
                  <a:satMod val="160000"/>
                </a:srgbClr>
              </a:gs>
              <a:gs pos="50000">
                <a:srgbClr val="FF0000">
                  <a:tint val="44500"/>
                  <a:satMod val="160000"/>
                </a:srgbClr>
              </a:gs>
              <a:gs pos="100000">
                <a:srgbClr val="FF0000">
                  <a:tint val="23500"/>
                  <a:satMod val="160000"/>
                </a:srgbClr>
              </a:gs>
            </a:gsLst>
            <a:path path="circle">
              <a:fillToRect l="50000" t="50000" r="50000" b="50000"/>
            </a:path>
            <a:tileRect/>
          </a:gradFill>
          <a:ln>
            <a:noFill/>
          </a:ln>
          <a:effectLst/>
        </c:spPr>
      </c:pivotFmt>
      <c:pivotFmt>
        <c:idx val="12"/>
        <c:spPr>
          <a:solidFill>
            <a:schemeClr val="accent6">
              <a:lumMod val="50000"/>
            </a:schemeClr>
          </a:solidFill>
          <a:ln>
            <a:noFill/>
          </a:ln>
          <a:effectLst/>
        </c:spPr>
        <c:marker>
          <c:symbol val="none"/>
        </c:marker>
      </c:pivotFmt>
      <c:pivotFmt>
        <c:idx val="13"/>
        <c:spPr>
          <a:solidFill>
            <a:srgbClr val="92D050"/>
          </a:solidFill>
          <a:ln>
            <a:noFill/>
          </a:ln>
          <a:effectLst/>
        </c:spPr>
        <c:marker>
          <c:symbol val="none"/>
        </c:marker>
      </c:pivotFmt>
      <c:pivotFmt>
        <c:idx val="14"/>
        <c:spPr>
          <a:solidFill>
            <a:schemeClr val="accent4">
              <a:lumMod val="40000"/>
              <a:lumOff val="60000"/>
            </a:schemeClr>
          </a:solidFill>
          <a:ln>
            <a:noFill/>
          </a:ln>
          <a:effectLst/>
        </c:spPr>
        <c:marker>
          <c:symbol val="none"/>
        </c:marker>
      </c:pivotFmt>
      <c:pivotFmt>
        <c:idx val="15"/>
        <c:spPr>
          <a:solidFill>
            <a:schemeClr val="accent1"/>
          </a:solidFill>
          <a:ln>
            <a:noFill/>
          </a:ln>
          <a:effectLst/>
        </c:spPr>
        <c:marker>
          <c:symbol val="none"/>
        </c:marker>
      </c:pivotFmt>
      <c:pivotFmt>
        <c:idx val="16"/>
        <c:spPr>
          <a:solidFill>
            <a:srgbClr val="FF7C80"/>
          </a:solidFill>
          <a:ln>
            <a:noFill/>
          </a:ln>
          <a:effectLst/>
        </c:spPr>
        <c:marker>
          <c:symbol val="none"/>
        </c:marker>
      </c:pivotFmt>
      <c:pivotFmt>
        <c:idx val="17"/>
        <c:spPr>
          <a:gradFill flip="none" rotWithShape="1">
            <a:gsLst>
              <a:gs pos="0">
                <a:srgbClr val="FF0000">
                  <a:tint val="66000"/>
                  <a:satMod val="160000"/>
                </a:srgbClr>
              </a:gs>
              <a:gs pos="50000">
                <a:srgbClr val="FF0000">
                  <a:tint val="44500"/>
                  <a:satMod val="160000"/>
                </a:srgbClr>
              </a:gs>
              <a:gs pos="100000">
                <a:srgbClr val="FF0000">
                  <a:tint val="23500"/>
                  <a:satMod val="160000"/>
                </a:srgbClr>
              </a:gs>
            </a:gsLst>
            <a:path path="circle">
              <a:fillToRect l="50000" t="50000" r="50000" b="50000"/>
            </a:path>
            <a:tileRect/>
          </a:gradFill>
          <a:ln>
            <a:noFill/>
          </a:ln>
          <a:effectLst/>
        </c:spPr>
        <c:marker>
          <c:symbol val="none"/>
        </c:marker>
      </c:pivotFmt>
      <c:pivotFmt>
        <c:idx val="18"/>
        <c:spPr>
          <a:solidFill>
            <a:schemeClr val="accent6">
              <a:lumMod val="50000"/>
            </a:schemeClr>
          </a:solidFill>
          <a:ln>
            <a:noFill/>
          </a:ln>
          <a:effectLst/>
        </c:spPr>
        <c:marker>
          <c:symbol val="none"/>
        </c:marker>
      </c:pivotFmt>
      <c:pivotFmt>
        <c:idx val="19"/>
        <c:spPr>
          <a:solidFill>
            <a:srgbClr val="92D050"/>
          </a:solidFill>
          <a:ln>
            <a:noFill/>
          </a:ln>
          <a:effectLst/>
        </c:spPr>
        <c:marker>
          <c:symbol val="none"/>
        </c:marker>
      </c:pivotFmt>
      <c:pivotFmt>
        <c:idx val="20"/>
        <c:spPr>
          <a:solidFill>
            <a:schemeClr val="accent4">
              <a:lumMod val="40000"/>
              <a:lumOff val="60000"/>
            </a:schemeClr>
          </a:solidFill>
          <a:ln>
            <a:noFill/>
          </a:ln>
          <a:effectLst/>
        </c:spPr>
        <c:marker>
          <c:symbol val="none"/>
        </c:marker>
      </c:pivotFmt>
      <c:pivotFmt>
        <c:idx val="21"/>
        <c:spPr>
          <a:solidFill>
            <a:schemeClr val="accent1"/>
          </a:solidFill>
          <a:ln>
            <a:noFill/>
          </a:ln>
          <a:effectLst/>
        </c:spPr>
        <c:marker>
          <c:symbol val="none"/>
        </c:marker>
      </c:pivotFmt>
      <c:pivotFmt>
        <c:idx val="22"/>
        <c:spPr>
          <a:solidFill>
            <a:srgbClr val="FF7C80"/>
          </a:solidFill>
          <a:ln>
            <a:noFill/>
          </a:ln>
          <a:effectLst/>
        </c:spPr>
        <c:marker>
          <c:symbol val="none"/>
        </c:marker>
      </c:pivotFmt>
      <c:pivotFmt>
        <c:idx val="23"/>
        <c:spPr>
          <a:gradFill flip="none" rotWithShape="1">
            <a:gsLst>
              <a:gs pos="0">
                <a:srgbClr val="FF0000">
                  <a:tint val="66000"/>
                  <a:satMod val="160000"/>
                </a:srgbClr>
              </a:gs>
              <a:gs pos="50000">
                <a:srgbClr val="FF0000">
                  <a:tint val="44500"/>
                  <a:satMod val="160000"/>
                </a:srgbClr>
              </a:gs>
              <a:gs pos="100000">
                <a:srgbClr val="FF0000">
                  <a:tint val="23500"/>
                  <a:satMod val="160000"/>
                </a:srgbClr>
              </a:gs>
            </a:gsLst>
            <a:path path="circle">
              <a:fillToRect l="50000" t="50000" r="50000" b="50000"/>
            </a:path>
            <a:tileRect/>
          </a:gradFill>
          <a:ln>
            <a:noFill/>
          </a:ln>
          <a:effectLst/>
        </c:spPr>
        <c:marker>
          <c:symbol val="none"/>
        </c:marker>
      </c:pivotFmt>
      <c:pivotFmt>
        <c:idx val="24"/>
        <c:spPr>
          <a:solidFill>
            <a:schemeClr val="accent6">
              <a:lumMod val="50000"/>
            </a:schemeClr>
          </a:solidFill>
          <a:ln>
            <a:solidFill>
              <a:schemeClr val="bg1">
                <a:lumMod val="85000"/>
              </a:schemeClr>
            </a:solidFill>
          </a:ln>
          <a:effectLst/>
        </c:spPr>
        <c:marker>
          <c:symbol val="none"/>
        </c:marker>
      </c:pivotFmt>
      <c:pivotFmt>
        <c:idx val="25"/>
        <c:spPr>
          <a:solidFill>
            <a:srgbClr val="92D050"/>
          </a:solidFill>
          <a:ln>
            <a:solidFill>
              <a:schemeClr val="bg1">
                <a:lumMod val="85000"/>
              </a:schemeClr>
            </a:solidFill>
          </a:ln>
          <a:effectLst/>
        </c:spPr>
        <c:marker>
          <c:symbol val="none"/>
        </c:marker>
      </c:pivotFmt>
      <c:pivotFmt>
        <c:idx val="26"/>
        <c:spPr>
          <a:solidFill>
            <a:schemeClr val="accent4">
              <a:lumMod val="40000"/>
              <a:lumOff val="60000"/>
            </a:schemeClr>
          </a:solidFill>
          <a:ln>
            <a:solidFill>
              <a:schemeClr val="bg1">
                <a:lumMod val="85000"/>
              </a:schemeClr>
            </a:solidFill>
          </a:ln>
          <a:effectLst/>
        </c:spPr>
        <c:marker>
          <c:symbol val="none"/>
        </c:marker>
      </c:pivotFmt>
      <c:pivotFmt>
        <c:idx val="27"/>
        <c:spPr>
          <a:solidFill>
            <a:srgbClr val="FFC000"/>
          </a:solidFill>
          <a:ln>
            <a:solidFill>
              <a:schemeClr val="bg1">
                <a:lumMod val="85000"/>
              </a:schemeClr>
            </a:solidFill>
          </a:ln>
          <a:effectLst/>
        </c:spPr>
        <c:marker>
          <c:symbol val="none"/>
        </c:marker>
      </c:pivotFmt>
      <c:pivotFmt>
        <c:idx val="28"/>
        <c:spPr>
          <a:solidFill>
            <a:srgbClr val="FF7C80"/>
          </a:solidFill>
          <a:ln>
            <a:solidFill>
              <a:schemeClr val="bg1">
                <a:lumMod val="85000"/>
              </a:schemeClr>
            </a:solidFill>
          </a:ln>
          <a:effectLst/>
        </c:spPr>
        <c:marker>
          <c:symbol val="none"/>
        </c:marker>
      </c:pivotFmt>
      <c:pivotFmt>
        <c:idx val="29"/>
        <c:spPr>
          <a:gradFill flip="none" rotWithShape="1">
            <a:gsLst>
              <a:gs pos="0">
                <a:srgbClr val="FF0000">
                  <a:tint val="66000"/>
                  <a:satMod val="160000"/>
                </a:srgbClr>
              </a:gs>
              <a:gs pos="50000">
                <a:srgbClr val="FF0000">
                  <a:tint val="44500"/>
                  <a:satMod val="160000"/>
                </a:srgbClr>
              </a:gs>
              <a:gs pos="100000">
                <a:srgbClr val="FF0000">
                  <a:tint val="23500"/>
                  <a:satMod val="160000"/>
                </a:srgbClr>
              </a:gs>
            </a:gsLst>
            <a:path path="circle">
              <a:fillToRect l="50000" t="50000" r="50000" b="50000"/>
            </a:path>
            <a:tileRect/>
          </a:gradFill>
          <a:ln>
            <a:noFill/>
          </a:ln>
          <a:effectLst/>
        </c:spPr>
        <c:marker>
          <c:symbol val="none"/>
        </c:marker>
      </c:pivotFmt>
    </c:pivotFmts>
    <c:plotArea>
      <c:layout>
        <c:manualLayout>
          <c:layoutTarget val="inner"/>
          <c:xMode val="edge"/>
          <c:yMode val="edge"/>
          <c:x val="8.7619497145160569E-2"/>
          <c:y val="8.5412553293844951E-2"/>
          <c:w val="0.80021033392448482"/>
          <c:h val="0.85826299488030644"/>
        </c:manualLayout>
      </c:layout>
      <c:barChart>
        <c:barDir val="col"/>
        <c:grouping val="percentStacked"/>
        <c:varyColors val="0"/>
        <c:ser>
          <c:idx val="0"/>
          <c:order val="0"/>
          <c:tx>
            <c:strRef>
              <c:f>Pivots!$B$68:$B$69</c:f>
              <c:strCache>
                <c:ptCount val="1"/>
                <c:pt idx="0">
                  <c:v>A</c:v>
                </c:pt>
              </c:strCache>
            </c:strRef>
          </c:tx>
          <c:spPr>
            <a:solidFill>
              <a:schemeClr val="accent6">
                <a:lumMod val="50000"/>
              </a:schemeClr>
            </a:solidFill>
            <a:ln>
              <a:solidFill>
                <a:schemeClr val="bg1">
                  <a:lumMod val="85000"/>
                </a:schemeClr>
              </a:solidFill>
            </a:ln>
            <a:effectLst/>
          </c:spPr>
          <c:invertIfNegative val="0"/>
          <c:cat>
            <c:strRef>
              <c:f>Pivots!$A$70:$A$72</c:f>
              <c:strCache>
                <c:ptCount val="2"/>
                <c:pt idx="0">
                  <c:v>Female</c:v>
                </c:pt>
                <c:pt idx="1">
                  <c:v>Male</c:v>
                </c:pt>
              </c:strCache>
            </c:strRef>
          </c:cat>
          <c:val>
            <c:numRef>
              <c:f>Pivots!$B$70:$B$72</c:f>
              <c:numCache>
                <c:formatCode>General</c:formatCode>
                <c:ptCount val="2"/>
                <c:pt idx="0">
                  <c:v>18</c:v>
                </c:pt>
                <c:pt idx="1">
                  <c:v>58</c:v>
                </c:pt>
              </c:numCache>
            </c:numRef>
          </c:val>
          <c:extLst>
            <c:ext xmlns:c16="http://schemas.microsoft.com/office/drawing/2014/chart" uri="{C3380CC4-5D6E-409C-BE32-E72D297353CC}">
              <c16:uniqueId val="{00000000-92C0-40C9-B7DB-669E84746401}"/>
            </c:ext>
          </c:extLst>
        </c:ser>
        <c:ser>
          <c:idx val="1"/>
          <c:order val="1"/>
          <c:tx>
            <c:strRef>
              <c:f>Pivots!$C$68:$C$69</c:f>
              <c:strCache>
                <c:ptCount val="1"/>
                <c:pt idx="0">
                  <c:v>B</c:v>
                </c:pt>
              </c:strCache>
            </c:strRef>
          </c:tx>
          <c:spPr>
            <a:solidFill>
              <a:srgbClr val="92D050"/>
            </a:solidFill>
            <a:ln>
              <a:solidFill>
                <a:schemeClr val="bg1">
                  <a:lumMod val="85000"/>
                </a:schemeClr>
              </a:solidFill>
            </a:ln>
            <a:effectLst/>
          </c:spPr>
          <c:invertIfNegative val="0"/>
          <c:cat>
            <c:strRef>
              <c:f>Pivots!$A$70:$A$72</c:f>
              <c:strCache>
                <c:ptCount val="2"/>
                <c:pt idx="0">
                  <c:v>Female</c:v>
                </c:pt>
                <c:pt idx="1">
                  <c:v>Male</c:v>
                </c:pt>
              </c:strCache>
            </c:strRef>
          </c:cat>
          <c:val>
            <c:numRef>
              <c:f>Pivots!$C$70:$C$72</c:f>
              <c:numCache>
                <c:formatCode>General</c:formatCode>
                <c:ptCount val="2"/>
                <c:pt idx="0">
                  <c:v>14</c:v>
                </c:pt>
                <c:pt idx="1">
                  <c:v>99</c:v>
                </c:pt>
              </c:numCache>
            </c:numRef>
          </c:val>
          <c:extLst>
            <c:ext xmlns:c16="http://schemas.microsoft.com/office/drawing/2014/chart" uri="{C3380CC4-5D6E-409C-BE32-E72D297353CC}">
              <c16:uniqueId val="{00000001-92C0-40C9-B7DB-669E84746401}"/>
            </c:ext>
          </c:extLst>
        </c:ser>
        <c:ser>
          <c:idx val="2"/>
          <c:order val="2"/>
          <c:tx>
            <c:strRef>
              <c:f>Pivots!$D$68:$D$69</c:f>
              <c:strCache>
                <c:ptCount val="1"/>
                <c:pt idx="0">
                  <c:v>C</c:v>
                </c:pt>
              </c:strCache>
            </c:strRef>
          </c:tx>
          <c:spPr>
            <a:solidFill>
              <a:schemeClr val="accent4">
                <a:lumMod val="40000"/>
                <a:lumOff val="60000"/>
              </a:schemeClr>
            </a:solidFill>
            <a:ln>
              <a:solidFill>
                <a:schemeClr val="bg1">
                  <a:lumMod val="85000"/>
                </a:schemeClr>
              </a:solidFill>
            </a:ln>
            <a:effectLst/>
          </c:spPr>
          <c:invertIfNegative val="0"/>
          <c:cat>
            <c:strRef>
              <c:f>Pivots!$A$70:$A$72</c:f>
              <c:strCache>
                <c:ptCount val="2"/>
                <c:pt idx="0">
                  <c:v>Female</c:v>
                </c:pt>
                <c:pt idx="1">
                  <c:v>Male</c:v>
                </c:pt>
              </c:strCache>
            </c:strRef>
          </c:cat>
          <c:val>
            <c:numRef>
              <c:f>Pivots!$D$70:$D$72</c:f>
              <c:numCache>
                <c:formatCode>General</c:formatCode>
                <c:ptCount val="2"/>
                <c:pt idx="0">
                  <c:v>4</c:v>
                </c:pt>
                <c:pt idx="1">
                  <c:v>60</c:v>
                </c:pt>
              </c:numCache>
            </c:numRef>
          </c:val>
          <c:extLst>
            <c:ext xmlns:c16="http://schemas.microsoft.com/office/drawing/2014/chart" uri="{C3380CC4-5D6E-409C-BE32-E72D297353CC}">
              <c16:uniqueId val="{00000002-92C0-40C9-B7DB-669E84746401}"/>
            </c:ext>
          </c:extLst>
        </c:ser>
        <c:ser>
          <c:idx val="3"/>
          <c:order val="3"/>
          <c:tx>
            <c:strRef>
              <c:f>Pivots!$E$68:$E$69</c:f>
              <c:strCache>
                <c:ptCount val="1"/>
                <c:pt idx="0">
                  <c:v>D</c:v>
                </c:pt>
              </c:strCache>
            </c:strRef>
          </c:tx>
          <c:spPr>
            <a:solidFill>
              <a:srgbClr val="FFC000"/>
            </a:solidFill>
            <a:ln>
              <a:solidFill>
                <a:schemeClr val="bg1">
                  <a:lumMod val="85000"/>
                </a:schemeClr>
              </a:solidFill>
            </a:ln>
            <a:effectLst/>
          </c:spPr>
          <c:invertIfNegative val="0"/>
          <c:cat>
            <c:strRef>
              <c:f>Pivots!$A$70:$A$72</c:f>
              <c:strCache>
                <c:ptCount val="2"/>
                <c:pt idx="0">
                  <c:v>Female</c:v>
                </c:pt>
                <c:pt idx="1">
                  <c:v>Male</c:v>
                </c:pt>
              </c:strCache>
            </c:strRef>
          </c:cat>
          <c:val>
            <c:numRef>
              <c:f>Pivots!$E$70:$E$72</c:f>
              <c:numCache>
                <c:formatCode>General</c:formatCode>
                <c:ptCount val="2"/>
                <c:pt idx="0">
                  <c:v>1</c:v>
                </c:pt>
                <c:pt idx="1">
                  <c:v>39</c:v>
                </c:pt>
              </c:numCache>
            </c:numRef>
          </c:val>
          <c:extLst>
            <c:ext xmlns:c16="http://schemas.microsoft.com/office/drawing/2014/chart" uri="{C3380CC4-5D6E-409C-BE32-E72D297353CC}">
              <c16:uniqueId val="{00000003-92C0-40C9-B7DB-669E84746401}"/>
            </c:ext>
          </c:extLst>
        </c:ser>
        <c:ser>
          <c:idx val="4"/>
          <c:order val="4"/>
          <c:tx>
            <c:strRef>
              <c:f>Pivots!$F$68:$F$69</c:f>
              <c:strCache>
                <c:ptCount val="1"/>
                <c:pt idx="0">
                  <c:v>F</c:v>
                </c:pt>
              </c:strCache>
            </c:strRef>
          </c:tx>
          <c:spPr>
            <a:solidFill>
              <a:srgbClr val="FF7C80"/>
            </a:solidFill>
            <a:ln>
              <a:solidFill>
                <a:schemeClr val="bg1">
                  <a:lumMod val="85000"/>
                </a:schemeClr>
              </a:solidFill>
            </a:ln>
            <a:effectLst/>
          </c:spPr>
          <c:invertIfNegative val="0"/>
          <c:cat>
            <c:strRef>
              <c:f>Pivots!$A$70:$A$72</c:f>
              <c:strCache>
                <c:ptCount val="2"/>
                <c:pt idx="0">
                  <c:v>Female</c:v>
                </c:pt>
                <c:pt idx="1">
                  <c:v>Male</c:v>
                </c:pt>
              </c:strCache>
            </c:strRef>
          </c:cat>
          <c:val>
            <c:numRef>
              <c:f>Pivots!$F$70:$F$72</c:f>
              <c:numCache>
                <c:formatCode>General</c:formatCode>
                <c:ptCount val="2"/>
                <c:pt idx="1">
                  <c:v>45</c:v>
                </c:pt>
              </c:numCache>
            </c:numRef>
          </c:val>
          <c:extLst>
            <c:ext xmlns:c16="http://schemas.microsoft.com/office/drawing/2014/chart" uri="{C3380CC4-5D6E-409C-BE32-E72D297353CC}">
              <c16:uniqueId val="{00000004-92C0-40C9-B7DB-669E84746401}"/>
            </c:ext>
          </c:extLst>
        </c:ser>
        <c:ser>
          <c:idx val="5"/>
          <c:order val="5"/>
          <c:tx>
            <c:strRef>
              <c:f>Pivots!$G$68:$G$69</c:f>
              <c:strCache>
                <c:ptCount val="1"/>
                <c:pt idx="0">
                  <c:v>I</c:v>
                </c:pt>
              </c:strCache>
            </c:strRef>
          </c:tx>
          <c:spPr>
            <a:gradFill flip="none" rotWithShape="1">
              <a:gsLst>
                <a:gs pos="0">
                  <a:srgbClr val="FF0000">
                    <a:tint val="66000"/>
                    <a:satMod val="160000"/>
                  </a:srgbClr>
                </a:gs>
                <a:gs pos="50000">
                  <a:srgbClr val="FF0000">
                    <a:tint val="44500"/>
                    <a:satMod val="160000"/>
                  </a:srgbClr>
                </a:gs>
                <a:gs pos="100000">
                  <a:srgbClr val="FF0000">
                    <a:tint val="23500"/>
                    <a:satMod val="160000"/>
                  </a:srgbClr>
                </a:gs>
              </a:gsLst>
              <a:path path="circle">
                <a:fillToRect l="50000" t="50000" r="50000" b="50000"/>
              </a:path>
              <a:tileRect/>
            </a:gradFill>
            <a:ln>
              <a:noFill/>
            </a:ln>
            <a:effectLst/>
          </c:spPr>
          <c:invertIfNegative val="0"/>
          <c:cat>
            <c:strRef>
              <c:f>Pivots!$A$70:$A$72</c:f>
              <c:strCache>
                <c:ptCount val="2"/>
                <c:pt idx="0">
                  <c:v>Female</c:v>
                </c:pt>
                <c:pt idx="1">
                  <c:v>Male</c:v>
                </c:pt>
              </c:strCache>
            </c:strRef>
          </c:cat>
          <c:val>
            <c:numRef>
              <c:f>Pivots!$G$70:$G$72</c:f>
              <c:numCache>
                <c:formatCode>General</c:formatCode>
                <c:ptCount val="2"/>
                <c:pt idx="1">
                  <c:v>6</c:v>
                </c:pt>
              </c:numCache>
            </c:numRef>
          </c:val>
          <c:extLst>
            <c:ext xmlns:c16="http://schemas.microsoft.com/office/drawing/2014/chart" uri="{C3380CC4-5D6E-409C-BE32-E72D297353CC}">
              <c16:uniqueId val="{00000002-35D6-4EEF-99E8-B2960FB36C9B}"/>
            </c:ext>
          </c:extLst>
        </c:ser>
        <c:dLbls>
          <c:showLegendKey val="0"/>
          <c:showVal val="0"/>
          <c:showCatName val="0"/>
          <c:showSerName val="0"/>
          <c:showPercent val="0"/>
          <c:showBubbleSize val="0"/>
        </c:dLbls>
        <c:gapWidth val="120"/>
        <c:overlap val="100"/>
        <c:axId val="2036215216"/>
        <c:axId val="2036217296"/>
      </c:barChart>
      <c:catAx>
        <c:axId val="2036215216"/>
        <c:scaling>
          <c:orientation val="minMax"/>
        </c:scaling>
        <c:delete val="0"/>
        <c:axPos val="b"/>
        <c:numFmt formatCode="General" sourceLinked="1"/>
        <c:majorTickMark val="none"/>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ill Sans MT" panose="020B0502020104020203" pitchFamily="34" charset="0"/>
                <a:ea typeface="+mn-ea"/>
                <a:cs typeface="+mn-cs"/>
              </a:defRPr>
            </a:pPr>
            <a:endParaRPr lang="en-US"/>
          </a:p>
        </c:txPr>
        <c:crossAx val="2036217296"/>
        <c:crosses val="autoZero"/>
        <c:auto val="1"/>
        <c:lblAlgn val="ctr"/>
        <c:lblOffset val="100"/>
        <c:noMultiLvlLbl val="0"/>
      </c:catAx>
      <c:valAx>
        <c:axId val="2036217296"/>
        <c:scaling>
          <c:orientation val="minMax"/>
        </c:scaling>
        <c:delete val="0"/>
        <c:axPos val="l"/>
        <c:numFmt formatCode="0%" sourceLinked="1"/>
        <c:majorTickMark val="none"/>
        <c:minorTickMark val="none"/>
        <c:tickLblPos val="nextTo"/>
        <c:spPr>
          <a:noFill/>
          <a:ln>
            <a:solidFill>
              <a:schemeClr val="tx1"/>
            </a:solidFill>
          </a:ln>
          <a:effectLst/>
        </c:spPr>
        <c:txPr>
          <a:bodyPr rot="-60000000" spcFirstLastPara="1" vertOverflow="ellipsis" vert="horz" wrap="square" anchor="ctr" anchorCtr="1"/>
          <a:lstStyle/>
          <a:p>
            <a:pPr>
              <a:defRPr sz="1200" b="0" i="0" u="none" strike="noStrike" kern="1200" baseline="0">
                <a:solidFill>
                  <a:schemeClr val="tx1"/>
                </a:solidFill>
                <a:latin typeface="Gill Sans MT" panose="020B0502020104020203" pitchFamily="34" charset="0"/>
                <a:ea typeface="+mn-ea"/>
                <a:cs typeface="+mn-cs"/>
              </a:defRPr>
            </a:pPr>
            <a:endParaRPr lang="en-US"/>
          </a:p>
        </c:txPr>
        <c:crossAx val="2036215216"/>
        <c:crosses val="autoZero"/>
        <c:crossBetween val="between"/>
      </c:valAx>
      <c:spPr>
        <a:noFill/>
        <a:ln>
          <a:noFill/>
        </a:ln>
        <a:effectLst/>
      </c:spPr>
    </c:plotArea>
    <c:legend>
      <c:legendPos val="r"/>
      <c:layout>
        <c:manualLayout>
          <c:xMode val="edge"/>
          <c:yMode val="edge"/>
          <c:x val="0.90970731543456518"/>
          <c:y val="0.35255467341375368"/>
          <c:w val="5.3637315151220347E-2"/>
          <c:h val="0.24803482236986671"/>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1"/>
              </a:solidFill>
              <a:latin typeface="Gill Sans MT" panose="020B0502020104020203" pitchFamily="34" charset="0"/>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sz="1200">
          <a:solidFill>
            <a:schemeClr val="tx1"/>
          </a:solidFill>
          <a:latin typeface="Gill Sans MT" panose="020B0502020104020203" pitchFamily="34" charset="0"/>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[student_dashboard.xlsx]Pivots!PivotTable9</c:name>
    <c:fmtId val="0"/>
  </c:pivotSource>
  <c:chart>
    <c:title>
      <c:tx>
        <c:rich>
          <a:bodyPr rot="0" spcFirstLastPara="1" vertOverflow="ellipsis" vert="horz" wrap="square" anchor="ctr" anchorCtr="1"/>
          <a:lstStyle/>
          <a:p>
            <a:pPr>
              <a:defRPr sz="1400" b="1" i="0" u="none" strike="noStrike" kern="1200" spc="0" baseline="0">
                <a:solidFill>
                  <a:schemeClr val="tx1"/>
                </a:solidFill>
                <a:latin typeface="Ink Free" panose="03080402000500000000" pitchFamily="66" charset="0"/>
                <a:ea typeface="+mn-ea"/>
                <a:cs typeface="+mn-cs"/>
              </a:defRPr>
            </a:pPr>
            <a:r>
              <a:rPr lang="en-US" b="1">
                <a:solidFill>
                  <a:schemeClr val="tx1"/>
                </a:solidFill>
                <a:latin typeface="Ink Free" panose="03080402000500000000" pitchFamily="66" charset="0"/>
              </a:rPr>
              <a:t>Number of Student</a:t>
            </a:r>
          </a:p>
        </c:rich>
      </c:tx>
      <c:layout>
        <c:manualLayout>
          <c:xMode val="edge"/>
          <c:yMode val="edge"/>
          <c:x val="0.31367905183727035"/>
          <c:y val="2.6365348399246705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solidFill>
              <a:latin typeface="Ink Free" panose="03080402000500000000" pitchFamily="66" charset="0"/>
              <a:ea typeface="+mn-ea"/>
              <a:cs typeface="+mn-cs"/>
            </a:defRPr>
          </a:pPr>
          <a:endParaRPr lang="en-US"/>
        </a:p>
      </c:txPr>
    </c:title>
    <c:autoTitleDeleted val="0"/>
    <c:pivotFmts>
      <c:pivotFmt>
        <c:idx val="0"/>
        <c:spPr>
          <a:solidFill>
            <a:schemeClr val="bg1">
              <a:lumMod val="50000"/>
            </a:schemeClr>
          </a:solidFill>
          <a:ln>
            <a:solidFill>
              <a:schemeClr val="tx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solidFill>
                  <a:latin typeface="Ink Free" panose="03080402000500000000" pitchFamily="66" charset="0"/>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pivotFmt>
      <c:pivotFmt>
        <c:idx val="2"/>
        <c:spPr>
          <a:solidFill>
            <a:schemeClr val="accent6">
              <a:lumMod val="50000"/>
            </a:schemeClr>
          </a:solidFill>
          <a:ln>
            <a:solidFill>
              <a:schemeClr val="tx1"/>
            </a:solidFill>
          </a:ln>
          <a:effectLst/>
        </c:spPr>
      </c:pivotFmt>
      <c:pivotFmt>
        <c:idx val="3"/>
        <c:spPr>
          <a:solidFill>
            <a:srgbClr val="92D050"/>
          </a:solidFill>
          <a:ln>
            <a:solidFill>
              <a:schemeClr val="tx1"/>
            </a:solidFill>
          </a:ln>
          <a:effectLst/>
        </c:spPr>
      </c:pivotFmt>
      <c:pivotFmt>
        <c:idx val="4"/>
        <c:spPr>
          <a:solidFill>
            <a:schemeClr val="accent4">
              <a:lumMod val="40000"/>
              <a:lumOff val="60000"/>
            </a:schemeClr>
          </a:solidFill>
          <a:ln>
            <a:solidFill>
              <a:schemeClr val="tx1"/>
            </a:solidFill>
          </a:ln>
          <a:effectLst/>
        </c:spPr>
      </c:pivotFmt>
      <c:pivotFmt>
        <c:idx val="5"/>
        <c:spPr>
          <a:solidFill>
            <a:srgbClr val="FFC000"/>
          </a:solidFill>
          <a:ln>
            <a:solidFill>
              <a:schemeClr val="tx1"/>
            </a:solidFill>
          </a:ln>
          <a:effectLst/>
        </c:spPr>
      </c:pivotFmt>
      <c:pivotFmt>
        <c:idx val="6"/>
        <c:spPr>
          <a:solidFill>
            <a:srgbClr val="FF7C80"/>
          </a:solidFill>
          <a:ln>
            <a:solidFill>
              <a:schemeClr val="tx1"/>
            </a:solidFill>
          </a:ln>
          <a:effectLst/>
        </c:spPr>
      </c:pivotFmt>
      <c:pivotFmt>
        <c:idx val="7"/>
        <c:spPr>
          <a:gradFill flip="none" rotWithShape="1">
            <a:gsLst>
              <a:gs pos="0">
                <a:srgbClr val="C00000">
                  <a:tint val="66000"/>
                  <a:satMod val="160000"/>
                </a:srgbClr>
              </a:gs>
              <a:gs pos="50000">
                <a:srgbClr val="C00000">
                  <a:tint val="44500"/>
                  <a:satMod val="160000"/>
                </a:srgbClr>
              </a:gs>
              <a:gs pos="100000">
                <a:srgbClr val="C00000">
                  <a:tint val="23500"/>
                  <a:satMod val="160000"/>
                </a:srgbClr>
              </a:gs>
            </a:gsLst>
            <a:path path="circle">
              <a:fillToRect l="50000" t="50000" r="50000" b="50000"/>
            </a:path>
            <a:tileRect/>
          </a:gradFill>
          <a:ln>
            <a:solidFill>
              <a:schemeClr val="tx1"/>
            </a:solidFill>
          </a:ln>
          <a:effectLst/>
        </c:spPr>
      </c:pivotFmt>
      <c:pivotFmt>
        <c:idx val="8"/>
        <c:spPr>
          <a:solidFill>
            <a:schemeClr val="accent1"/>
          </a:soli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15:layout/>
            </c:ext>
          </c:extLst>
        </c:dLbl>
      </c:pivotFmt>
      <c:pivotFmt>
        <c:idx val="9"/>
        <c:spPr>
          <a:solidFill>
            <a:schemeClr val="accent6">
              <a:lumMod val="50000"/>
            </a:schemeClr>
          </a:solidFill>
          <a:ln>
            <a:solidFill>
              <a:schemeClr val="tx1"/>
            </a:solidFill>
          </a:ln>
          <a:effectLst/>
        </c:spPr>
      </c:pivotFmt>
      <c:pivotFmt>
        <c:idx val="10"/>
        <c:spPr>
          <a:solidFill>
            <a:srgbClr val="92D050"/>
          </a:solidFill>
          <a:ln>
            <a:solidFill>
              <a:schemeClr val="tx1"/>
            </a:solidFill>
          </a:ln>
          <a:effectLst/>
        </c:spPr>
      </c:pivotFmt>
      <c:pivotFmt>
        <c:idx val="11"/>
        <c:spPr>
          <a:solidFill>
            <a:schemeClr val="accent4">
              <a:lumMod val="40000"/>
              <a:lumOff val="60000"/>
            </a:schemeClr>
          </a:solidFill>
          <a:ln>
            <a:solidFill>
              <a:schemeClr val="tx1"/>
            </a:solidFill>
          </a:ln>
          <a:effectLst/>
        </c:spPr>
      </c:pivotFmt>
      <c:pivotFmt>
        <c:idx val="12"/>
        <c:spPr>
          <a:solidFill>
            <a:srgbClr val="FFC000"/>
          </a:solidFill>
          <a:ln>
            <a:solidFill>
              <a:schemeClr val="tx1"/>
            </a:solidFill>
          </a:ln>
          <a:effectLst/>
        </c:spPr>
      </c:pivotFmt>
      <c:pivotFmt>
        <c:idx val="13"/>
        <c:spPr>
          <a:solidFill>
            <a:srgbClr val="FF7C80"/>
          </a:solidFill>
          <a:ln>
            <a:solidFill>
              <a:schemeClr val="tx1"/>
            </a:solidFill>
          </a:ln>
          <a:effectLst/>
        </c:spPr>
      </c:pivotFmt>
      <c:pivotFmt>
        <c:idx val="14"/>
        <c:spPr>
          <a:gradFill flip="none" rotWithShape="1">
            <a:gsLst>
              <a:gs pos="0">
                <a:srgbClr val="FF0000">
                  <a:tint val="66000"/>
                  <a:satMod val="160000"/>
                </a:srgbClr>
              </a:gs>
              <a:gs pos="50000">
                <a:srgbClr val="FF0000">
                  <a:tint val="44500"/>
                  <a:satMod val="160000"/>
                </a:srgbClr>
              </a:gs>
              <a:gs pos="100000">
                <a:srgbClr val="FF0000">
                  <a:tint val="23500"/>
                  <a:satMod val="160000"/>
                </a:srgbClr>
              </a:gs>
            </a:gsLst>
            <a:path path="circle">
              <a:fillToRect l="50000" t="50000" r="50000" b="50000"/>
            </a:path>
            <a:tileRect/>
          </a:gradFill>
          <a:ln>
            <a:solidFill>
              <a:schemeClr val="tx1"/>
            </a:solidFill>
          </a:ln>
          <a:effectLst/>
        </c:spPr>
      </c:pivotFmt>
    </c:pivotFmts>
    <c:plotArea>
      <c:layout>
        <c:manualLayout>
          <c:layoutTarget val="inner"/>
          <c:xMode val="edge"/>
          <c:yMode val="edge"/>
          <c:x val="8.6863653762029744E-2"/>
          <c:y val="0.14060263653483993"/>
          <c:w val="0.86684004994167396"/>
          <c:h val="0.73236858104601332"/>
        </c:manualLayout>
      </c:layout>
      <c:barChart>
        <c:barDir val="col"/>
        <c:grouping val="clustered"/>
        <c:varyColors val="0"/>
        <c:ser>
          <c:idx val="0"/>
          <c:order val="0"/>
          <c:tx>
            <c:strRef>
              <c:f>Pivots!$B$3</c:f>
              <c:strCache>
                <c:ptCount val="1"/>
                <c:pt idx="0">
                  <c:v>Total</c:v>
                </c:pt>
              </c:strCache>
            </c:strRef>
          </c:tx>
          <c:spPr>
            <a:solidFill>
              <a:schemeClr val="accent1"/>
            </a:solidFill>
            <a:ln>
              <a:noFill/>
            </a:ln>
            <a:effectLst/>
          </c:spPr>
          <c:invertIfNegative val="0"/>
          <c:dPt>
            <c:idx val="0"/>
            <c:invertIfNegative val="0"/>
            <c:bubble3D val="0"/>
            <c:spPr>
              <a:solidFill>
                <a:schemeClr val="accent6">
                  <a:lumMod val="50000"/>
                </a:schemeClr>
              </a:solidFill>
              <a:ln>
                <a:solidFill>
                  <a:schemeClr val="tx1"/>
                </a:solidFill>
              </a:ln>
              <a:effectLst/>
            </c:spPr>
            <c:extLst>
              <c:ext xmlns:c16="http://schemas.microsoft.com/office/drawing/2014/chart" uri="{C3380CC4-5D6E-409C-BE32-E72D297353CC}">
                <c16:uniqueId val="{00000005-FB29-471B-92E5-FD14DE40BE70}"/>
              </c:ext>
            </c:extLst>
          </c:dPt>
          <c:dPt>
            <c:idx val="1"/>
            <c:invertIfNegative val="0"/>
            <c:bubble3D val="0"/>
            <c:spPr>
              <a:solidFill>
                <a:srgbClr val="92D050"/>
              </a:solidFill>
              <a:ln>
                <a:solidFill>
                  <a:schemeClr val="tx1"/>
                </a:solidFill>
              </a:ln>
              <a:effectLst/>
            </c:spPr>
            <c:extLst>
              <c:ext xmlns:c16="http://schemas.microsoft.com/office/drawing/2014/chart" uri="{C3380CC4-5D6E-409C-BE32-E72D297353CC}">
                <c16:uniqueId val="{00000014-FB29-471B-92E5-FD14DE40BE70}"/>
              </c:ext>
            </c:extLst>
          </c:dPt>
          <c:dPt>
            <c:idx val="2"/>
            <c:invertIfNegative val="0"/>
            <c:bubble3D val="0"/>
            <c:spPr>
              <a:solidFill>
                <a:schemeClr val="accent4">
                  <a:lumMod val="40000"/>
                  <a:lumOff val="60000"/>
                </a:schemeClr>
              </a:solidFill>
              <a:ln>
                <a:solidFill>
                  <a:schemeClr val="tx1"/>
                </a:solidFill>
              </a:ln>
              <a:effectLst/>
            </c:spPr>
            <c:extLst>
              <c:ext xmlns:c16="http://schemas.microsoft.com/office/drawing/2014/chart" uri="{C3380CC4-5D6E-409C-BE32-E72D297353CC}">
                <c16:uniqueId val="{0000001A-FB29-471B-92E5-FD14DE40BE70}"/>
              </c:ext>
            </c:extLst>
          </c:dPt>
          <c:dPt>
            <c:idx val="3"/>
            <c:invertIfNegative val="0"/>
            <c:bubble3D val="0"/>
            <c:spPr>
              <a:solidFill>
                <a:srgbClr val="FFC000"/>
              </a:solidFill>
              <a:ln>
                <a:solidFill>
                  <a:schemeClr val="tx1"/>
                </a:solidFill>
              </a:ln>
              <a:effectLst/>
            </c:spPr>
            <c:extLst>
              <c:ext xmlns:c16="http://schemas.microsoft.com/office/drawing/2014/chart" uri="{C3380CC4-5D6E-409C-BE32-E72D297353CC}">
                <c16:uniqueId val="{0000001F-FB29-471B-92E5-FD14DE40BE70}"/>
              </c:ext>
            </c:extLst>
          </c:dPt>
          <c:dPt>
            <c:idx val="4"/>
            <c:invertIfNegative val="0"/>
            <c:bubble3D val="0"/>
            <c:spPr>
              <a:solidFill>
                <a:srgbClr val="FF7C80"/>
              </a:solidFill>
              <a:ln>
                <a:solidFill>
                  <a:schemeClr val="tx1"/>
                </a:solidFill>
              </a:ln>
              <a:effectLst/>
            </c:spPr>
            <c:extLst>
              <c:ext xmlns:c16="http://schemas.microsoft.com/office/drawing/2014/chart" uri="{C3380CC4-5D6E-409C-BE32-E72D297353CC}">
                <c16:uniqueId val="{0000002A-FB29-471B-92E5-FD14DE40BE70}"/>
              </c:ext>
            </c:extLst>
          </c:dPt>
          <c:dPt>
            <c:idx val="5"/>
            <c:invertIfNegative val="0"/>
            <c:bubble3D val="0"/>
            <c:spPr>
              <a:gradFill flip="none" rotWithShape="1">
                <a:gsLst>
                  <a:gs pos="0">
                    <a:srgbClr val="FF0000">
                      <a:tint val="66000"/>
                      <a:satMod val="160000"/>
                    </a:srgbClr>
                  </a:gs>
                  <a:gs pos="50000">
                    <a:srgbClr val="FF0000">
                      <a:tint val="44500"/>
                      <a:satMod val="160000"/>
                    </a:srgbClr>
                  </a:gs>
                  <a:gs pos="100000">
                    <a:srgbClr val="FF0000">
                      <a:tint val="23500"/>
                      <a:satMod val="160000"/>
                    </a:srgbClr>
                  </a:gs>
                </a:gsLst>
                <a:path path="circle">
                  <a:fillToRect l="50000" t="50000" r="50000" b="50000"/>
                </a:path>
                <a:tileRect/>
              </a:gradFill>
              <a:ln>
                <a:solidFill>
                  <a:schemeClr val="tx1"/>
                </a:solidFill>
              </a:ln>
              <a:effectLst/>
            </c:spPr>
            <c:extLst>
              <c:ext xmlns:c16="http://schemas.microsoft.com/office/drawing/2014/chart" uri="{C3380CC4-5D6E-409C-BE32-E72D297353CC}">
                <c16:uniqueId val="{0000002E-FB29-471B-92E5-FD14DE40BE70}"/>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Pivots!$A$4:$A$10</c:f>
              <c:strCache>
                <c:ptCount val="6"/>
                <c:pt idx="0">
                  <c:v>A</c:v>
                </c:pt>
                <c:pt idx="1">
                  <c:v>B</c:v>
                </c:pt>
                <c:pt idx="2">
                  <c:v>C</c:v>
                </c:pt>
                <c:pt idx="3">
                  <c:v>D</c:v>
                </c:pt>
                <c:pt idx="4">
                  <c:v>F</c:v>
                </c:pt>
                <c:pt idx="5">
                  <c:v>I</c:v>
                </c:pt>
              </c:strCache>
            </c:strRef>
          </c:cat>
          <c:val>
            <c:numRef>
              <c:f>Pivots!$B$4:$B$10</c:f>
              <c:numCache>
                <c:formatCode>General</c:formatCode>
                <c:ptCount val="6"/>
                <c:pt idx="0">
                  <c:v>76</c:v>
                </c:pt>
                <c:pt idx="1">
                  <c:v>113</c:v>
                </c:pt>
                <c:pt idx="2">
                  <c:v>64</c:v>
                </c:pt>
                <c:pt idx="3">
                  <c:v>40</c:v>
                </c:pt>
                <c:pt idx="4">
                  <c:v>45</c:v>
                </c:pt>
                <c:pt idx="5">
                  <c:v>6</c:v>
                </c:pt>
              </c:numCache>
            </c:numRef>
          </c:val>
          <c:extLst>
            <c:ext xmlns:c16="http://schemas.microsoft.com/office/drawing/2014/chart" uri="{C3380CC4-5D6E-409C-BE32-E72D297353CC}">
              <c16:uniqueId val="{00000000-FB29-471B-92E5-FD14DE40BE70}"/>
            </c:ext>
          </c:extLst>
        </c:ser>
        <c:dLbls>
          <c:dLblPos val="inEnd"/>
          <c:showLegendKey val="0"/>
          <c:showVal val="1"/>
          <c:showCatName val="0"/>
          <c:showSerName val="0"/>
          <c:showPercent val="0"/>
          <c:showBubbleSize val="0"/>
        </c:dLbls>
        <c:gapWidth val="30"/>
        <c:overlap val="-15"/>
        <c:axId val="255586111"/>
        <c:axId val="255586943"/>
      </c:barChart>
      <c:catAx>
        <c:axId val="255586111"/>
        <c:scaling>
          <c:orientation val="minMax"/>
        </c:scaling>
        <c:delete val="0"/>
        <c:axPos val="b"/>
        <c:numFmt formatCode="General" sourceLinked="1"/>
        <c:majorTickMark val="none"/>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1000" b="1" i="0" u="none" strike="noStrike" kern="1200" baseline="0">
                <a:solidFill>
                  <a:schemeClr val="tx1">
                    <a:lumMod val="95000"/>
                    <a:lumOff val="5000"/>
                  </a:schemeClr>
                </a:solidFill>
                <a:latin typeface="Ink Free" panose="03080402000500000000" pitchFamily="66" charset="0"/>
                <a:ea typeface="+mn-ea"/>
                <a:cs typeface="+mn-cs"/>
              </a:defRPr>
            </a:pPr>
            <a:endParaRPr lang="en-US"/>
          </a:p>
        </c:txPr>
        <c:crossAx val="255586943"/>
        <c:crosses val="autoZero"/>
        <c:auto val="1"/>
        <c:lblAlgn val="ctr"/>
        <c:lblOffset val="100"/>
        <c:noMultiLvlLbl val="0"/>
      </c:catAx>
      <c:valAx>
        <c:axId val="255586943"/>
        <c:scaling>
          <c:orientation val="minMax"/>
        </c:scaling>
        <c:delete val="0"/>
        <c:axPos val="l"/>
        <c:numFmt formatCode="General" sourceLinked="1"/>
        <c:majorTickMark val="none"/>
        <c:minorTickMark val="none"/>
        <c:tickLblPos val="nextTo"/>
        <c:spPr>
          <a:noFill/>
          <a:ln>
            <a:solidFill>
              <a:schemeClr val="tx1"/>
            </a:solidFill>
          </a:ln>
          <a:effectLst/>
        </c:spPr>
        <c:txPr>
          <a:bodyPr rot="-60000000" spcFirstLastPara="1" vertOverflow="ellipsis" vert="horz" wrap="square" anchor="ctr" anchorCtr="1"/>
          <a:lstStyle/>
          <a:p>
            <a:pPr>
              <a:defRPr sz="900" b="0" i="0" u="none" strike="noStrike" kern="1200" baseline="0">
                <a:solidFill>
                  <a:schemeClr val="tx1"/>
                </a:solidFill>
                <a:latin typeface="Ink Free" panose="03080402000500000000" pitchFamily="66" charset="0"/>
                <a:ea typeface="+mn-ea"/>
                <a:cs typeface="+mn-cs"/>
              </a:defRPr>
            </a:pPr>
            <a:endParaRPr lang="en-US"/>
          </a:p>
        </c:txPr>
        <c:crossAx val="255586111"/>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[student_dashboard.xlsx]Pivots!PivotTable10</c:name>
    <c:fmtId val="0"/>
  </c:pivotSource>
  <c:chart>
    <c:title>
      <c:tx>
        <c:rich>
          <a:bodyPr rot="0" spcFirstLastPara="1" vertOverflow="ellipsis" vert="horz" wrap="square" anchor="ctr" anchorCtr="1"/>
          <a:lstStyle/>
          <a:p>
            <a:pPr>
              <a:defRPr sz="1400" b="1" i="0" u="none" strike="noStrike" kern="1200" spc="0" baseline="0">
                <a:solidFill>
                  <a:schemeClr val="tx1"/>
                </a:solidFill>
                <a:latin typeface="Ink Free" panose="03080402000500000000" pitchFamily="66" charset="0"/>
                <a:ea typeface="+mn-ea"/>
                <a:cs typeface="+mn-cs"/>
              </a:defRPr>
            </a:pPr>
            <a:r>
              <a:rPr lang="en-US" b="1">
                <a:solidFill>
                  <a:schemeClr val="tx1"/>
                </a:solidFill>
                <a:latin typeface="Ink Free" panose="03080402000500000000" pitchFamily="66" charset="0"/>
              </a:rPr>
              <a:t>Grades by Department</a:t>
            </a:r>
          </a:p>
        </c:rich>
      </c:tx>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solidFill>
              <a:latin typeface="Ink Free" panose="03080402000500000000" pitchFamily="66" charset="0"/>
              <a:ea typeface="+mn-ea"/>
              <a:cs typeface="+mn-cs"/>
            </a:defRPr>
          </a:pPr>
          <a:endParaRPr lang="en-US"/>
        </a:p>
      </c:txPr>
    </c:title>
    <c:autoTitleDeleted val="0"/>
    <c:pivotFmts>
      <c:pivotFmt>
        <c:idx val="0"/>
        <c:spPr>
          <a:solidFill>
            <a:schemeClr val="accent6">
              <a:lumMod val="50000"/>
            </a:schemeClr>
          </a:solidFill>
          <a:ln>
            <a:noFill/>
          </a:ln>
          <a:effectLst/>
        </c:spPr>
        <c:marker>
          <c:symbol val="none"/>
        </c:marker>
      </c:pivotFmt>
      <c:pivotFmt>
        <c:idx val="1"/>
        <c:spPr>
          <a:solidFill>
            <a:schemeClr val="accent6"/>
          </a:solidFill>
          <a:ln>
            <a:noFill/>
          </a:ln>
          <a:effectLst/>
        </c:spPr>
        <c:marker>
          <c:symbol val="none"/>
        </c:marker>
      </c:pivotFmt>
      <c:pivotFmt>
        <c:idx val="2"/>
        <c:spPr>
          <a:solidFill>
            <a:schemeClr val="accent6">
              <a:lumMod val="40000"/>
              <a:lumOff val="60000"/>
            </a:schemeClr>
          </a:solidFill>
          <a:ln>
            <a:noFill/>
          </a:ln>
          <a:effectLst/>
        </c:spPr>
        <c:marker>
          <c:symbol val="none"/>
        </c:marker>
      </c:pivotFmt>
      <c:pivotFmt>
        <c:idx val="3"/>
        <c:spPr>
          <a:solidFill>
            <a:schemeClr val="accent1"/>
          </a:solidFill>
          <a:ln>
            <a:noFill/>
          </a:ln>
          <a:effectLst/>
        </c:spPr>
        <c:marker>
          <c:symbol val="none"/>
        </c:marker>
      </c:pivotFmt>
      <c:pivotFmt>
        <c:idx val="4"/>
        <c:spPr>
          <a:solidFill>
            <a:srgbClr val="C00000"/>
          </a:solidFill>
          <a:ln>
            <a:noFill/>
          </a:ln>
          <a:effectLst/>
        </c:spPr>
        <c:marker>
          <c:symbol val="none"/>
        </c:marker>
      </c:pivotFmt>
      <c:pivotFmt>
        <c:idx val="5"/>
        <c:spPr>
          <a:solidFill>
            <a:schemeClr val="accent1">
              <a:lumMod val="20000"/>
              <a:lumOff val="80000"/>
            </a:schemeClr>
          </a:solidFill>
          <a:ln>
            <a:noFill/>
          </a:ln>
          <a:effectLst/>
        </c:spPr>
        <c:marker>
          <c:symbol val="none"/>
        </c:marker>
      </c:pivotFmt>
      <c:pivotFmt>
        <c:idx val="6"/>
        <c:spPr>
          <a:solidFill>
            <a:schemeClr val="accent6">
              <a:lumMod val="50000"/>
            </a:schemeClr>
          </a:solidFill>
          <a:ln>
            <a:noFill/>
          </a:ln>
          <a:effectLst/>
        </c:spPr>
        <c:marker>
          <c:symbol val="none"/>
        </c:marker>
      </c:pivotFmt>
      <c:pivotFmt>
        <c:idx val="7"/>
        <c:spPr>
          <a:solidFill>
            <a:srgbClr val="92D050"/>
          </a:solidFill>
          <a:ln>
            <a:noFill/>
          </a:ln>
          <a:effectLst/>
        </c:spPr>
        <c:marker>
          <c:symbol val="none"/>
        </c:marker>
      </c:pivotFmt>
      <c:pivotFmt>
        <c:idx val="8"/>
        <c:spPr>
          <a:solidFill>
            <a:schemeClr val="accent4">
              <a:lumMod val="40000"/>
              <a:lumOff val="60000"/>
            </a:schemeClr>
          </a:solidFill>
          <a:ln>
            <a:noFill/>
          </a:ln>
          <a:effectLst/>
        </c:spPr>
        <c:marker>
          <c:symbol val="none"/>
        </c:marker>
      </c:pivotFmt>
      <c:pivotFmt>
        <c:idx val="9"/>
        <c:spPr>
          <a:solidFill>
            <a:srgbClr val="FFC000"/>
          </a:solidFill>
          <a:ln>
            <a:noFill/>
          </a:ln>
          <a:effectLst/>
        </c:spPr>
        <c:marker>
          <c:symbol val="none"/>
        </c:marker>
      </c:pivotFmt>
      <c:pivotFmt>
        <c:idx val="10"/>
        <c:spPr>
          <a:solidFill>
            <a:srgbClr val="FF7C80"/>
          </a:solidFill>
          <a:ln>
            <a:noFill/>
          </a:ln>
          <a:effectLst/>
        </c:spPr>
        <c:marker>
          <c:symbol val="none"/>
        </c:marker>
      </c:pivotFmt>
      <c:pivotFmt>
        <c:idx val="11"/>
        <c:spPr>
          <a:gradFill flip="none" rotWithShape="1">
            <a:gsLst>
              <a:gs pos="0">
                <a:srgbClr val="C00000">
                  <a:tint val="66000"/>
                  <a:satMod val="160000"/>
                </a:srgbClr>
              </a:gs>
              <a:gs pos="50000">
                <a:srgbClr val="C00000">
                  <a:tint val="44500"/>
                  <a:satMod val="160000"/>
                </a:srgbClr>
              </a:gs>
              <a:gs pos="100000">
                <a:srgbClr val="C00000">
                  <a:tint val="23500"/>
                  <a:satMod val="160000"/>
                </a:srgbClr>
              </a:gs>
            </a:gsLst>
            <a:path path="circle">
              <a:fillToRect l="50000" t="50000" r="50000" b="50000"/>
            </a:path>
            <a:tileRect/>
          </a:gradFill>
          <a:ln>
            <a:noFill/>
          </a:ln>
          <a:effectLst/>
        </c:spPr>
        <c:marker>
          <c:symbol val="none"/>
        </c:marker>
      </c:pivotFmt>
      <c:pivotFmt>
        <c:idx val="12"/>
        <c:spPr>
          <a:solidFill>
            <a:schemeClr val="accent1"/>
          </a:solidFill>
          <a:ln>
            <a:noFill/>
          </a:ln>
          <a:effectLst/>
        </c:spPr>
        <c:marker>
          <c:symbol val="none"/>
        </c:marker>
      </c:pivotFmt>
      <c:pivotFmt>
        <c:idx val="13"/>
        <c:spPr>
          <a:solidFill>
            <a:schemeClr val="accent1"/>
          </a:solidFill>
          <a:ln>
            <a:noFill/>
          </a:ln>
          <a:effectLst/>
        </c:spPr>
        <c:marker>
          <c:symbol val="none"/>
        </c:marker>
      </c:pivotFmt>
      <c:pivotFmt>
        <c:idx val="14"/>
        <c:spPr>
          <a:solidFill>
            <a:schemeClr val="accent1"/>
          </a:solidFill>
          <a:ln>
            <a:noFill/>
          </a:ln>
          <a:effectLst/>
        </c:spPr>
        <c:marker>
          <c:symbol val="none"/>
        </c:marker>
      </c:pivotFmt>
      <c:pivotFmt>
        <c:idx val="15"/>
        <c:spPr>
          <a:solidFill>
            <a:schemeClr val="accent1"/>
          </a:solidFill>
          <a:ln>
            <a:noFill/>
          </a:ln>
          <a:effectLst/>
        </c:spPr>
        <c:marker>
          <c:symbol val="none"/>
        </c:marker>
      </c:pivotFmt>
      <c:pivotFmt>
        <c:idx val="16"/>
        <c:spPr>
          <a:solidFill>
            <a:schemeClr val="accent1"/>
          </a:solidFill>
          <a:ln>
            <a:noFill/>
          </a:ln>
          <a:effectLst/>
        </c:spPr>
        <c:marker>
          <c:symbol val="none"/>
        </c:marker>
      </c:pivotFmt>
      <c:pivotFmt>
        <c:idx val="17"/>
        <c:spPr>
          <a:solidFill>
            <a:schemeClr val="accent1"/>
          </a:solidFill>
          <a:ln>
            <a:noFill/>
          </a:ln>
          <a:effectLst/>
        </c:spPr>
        <c:marker>
          <c:symbol val="none"/>
        </c:marker>
      </c:pivotFmt>
    </c:pivotFmts>
    <c:plotArea>
      <c:layout/>
      <c:barChart>
        <c:barDir val="col"/>
        <c:grouping val="stacked"/>
        <c:varyColors val="0"/>
        <c:ser>
          <c:idx val="0"/>
          <c:order val="0"/>
          <c:tx>
            <c:strRef>
              <c:f>Pivots!$B$24:$B$25</c:f>
              <c:strCache>
                <c:ptCount val="1"/>
                <c:pt idx="0">
                  <c:v>A</c:v>
                </c:pt>
              </c:strCache>
            </c:strRef>
          </c:tx>
          <c:spPr>
            <a:solidFill>
              <a:schemeClr val="accent1"/>
            </a:solidFill>
            <a:ln>
              <a:noFill/>
            </a:ln>
            <a:effectLst/>
          </c:spPr>
          <c:invertIfNegative val="0"/>
          <c:cat>
            <c:strRef>
              <c:f>Pivots!$A$26:$A$30</c:f>
              <c:strCache>
                <c:ptCount val="5"/>
                <c:pt idx="0">
                  <c:v>Geo</c:v>
                </c:pt>
                <c:pt idx="1">
                  <c:v>GEP</c:v>
                </c:pt>
                <c:pt idx="2">
                  <c:v>MAS</c:v>
                </c:pt>
                <c:pt idx="3">
                  <c:v>MTC</c:v>
                </c:pt>
                <c:pt idx="4">
                  <c:v>RGI</c:v>
                </c:pt>
              </c:strCache>
            </c:strRef>
          </c:cat>
          <c:val>
            <c:numRef>
              <c:f>Pivots!$B$26:$B$30</c:f>
              <c:numCache>
                <c:formatCode>General</c:formatCode>
                <c:ptCount val="5"/>
                <c:pt idx="0">
                  <c:v>13</c:v>
                </c:pt>
                <c:pt idx="1">
                  <c:v>13</c:v>
                </c:pt>
                <c:pt idx="2">
                  <c:v>18</c:v>
                </c:pt>
                <c:pt idx="3">
                  <c:v>10</c:v>
                </c:pt>
                <c:pt idx="4">
                  <c:v>22</c:v>
                </c:pt>
              </c:numCache>
            </c:numRef>
          </c:val>
          <c:extLst>
            <c:ext xmlns:c16="http://schemas.microsoft.com/office/drawing/2014/chart" uri="{C3380CC4-5D6E-409C-BE32-E72D297353CC}">
              <c16:uniqueId val="{00000000-6CCE-4A02-938D-4D823CD5CE7C}"/>
            </c:ext>
          </c:extLst>
        </c:ser>
        <c:ser>
          <c:idx val="1"/>
          <c:order val="1"/>
          <c:tx>
            <c:strRef>
              <c:f>Pivots!$C$24:$C$25</c:f>
              <c:strCache>
                <c:ptCount val="1"/>
                <c:pt idx="0">
                  <c:v>B</c:v>
                </c:pt>
              </c:strCache>
            </c:strRef>
          </c:tx>
          <c:spPr>
            <a:solidFill>
              <a:schemeClr val="accent2"/>
            </a:solidFill>
            <a:ln>
              <a:noFill/>
            </a:ln>
            <a:effectLst/>
          </c:spPr>
          <c:invertIfNegative val="0"/>
          <c:cat>
            <c:strRef>
              <c:f>Pivots!$A$26:$A$30</c:f>
              <c:strCache>
                <c:ptCount val="5"/>
                <c:pt idx="0">
                  <c:v>Geo</c:v>
                </c:pt>
                <c:pt idx="1">
                  <c:v>GEP</c:v>
                </c:pt>
                <c:pt idx="2">
                  <c:v>MAS</c:v>
                </c:pt>
                <c:pt idx="3">
                  <c:v>MTC</c:v>
                </c:pt>
                <c:pt idx="4">
                  <c:v>RGI</c:v>
                </c:pt>
              </c:strCache>
            </c:strRef>
          </c:cat>
          <c:val>
            <c:numRef>
              <c:f>Pivots!$C$26:$C$30</c:f>
              <c:numCache>
                <c:formatCode>General</c:formatCode>
                <c:ptCount val="5"/>
                <c:pt idx="0">
                  <c:v>24</c:v>
                </c:pt>
                <c:pt idx="1">
                  <c:v>25</c:v>
                </c:pt>
                <c:pt idx="2">
                  <c:v>23</c:v>
                </c:pt>
                <c:pt idx="3">
                  <c:v>19</c:v>
                </c:pt>
                <c:pt idx="4">
                  <c:v>22</c:v>
                </c:pt>
              </c:numCache>
            </c:numRef>
          </c:val>
          <c:extLst>
            <c:ext xmlns:c16="http://schemas.microsoft.com/office/drawing/2014/chart" uri="{C3380CC4-5D6E-409C-BE32-E72D297353CC}">
              <c16:uniqueId val="{00000001-6CCE-4A02-938D-4D823CD5CE7C}"/>
            </c:ext>
          </c:extLst>
        </c:ser>
        <c:ser>
          <c:idx val="2"/>
          <c:order val="2"/>
          <c:tx>
            <c:strRef>
              <c:f>Pivots!$D$24:$D$25</c:f>
              <c:strCache>
                <c:ptCount val="1"/>
                <c:pt idx="0">
                  <c:v>C</c:v>
                </c:pt>
              </c:strCache>
            </c:strRef>
          </c:tx>
          <c:spPr>
            <a:solidFill>
              <a:schemeClr val="accent3"/>
            </a:solidFill>
            <a:ln>
              <a:noFill/>
            </a:ln>
            <a:effectLst/>
          </c:spPr>
          <c:invertIfNegative val="0"/>
          <c:cat>
            <c:strRef>
              <c:f>Pivots!$A$26:$A$30</c:f>
              <c:strCache>
                <c:ptCount val="5"/>
                <c:pt idx="0">
                  <c:v>Geo</c:v>
                </c:pt>
                <c:pt idx="1">
                  <c:v>GEP</c:v>
                </c:pt>
                <c:pt idx="2">
                  <c:v>MAS</c:v>
                </c:pt>
                <c:pt idx="3">
                  <c:v>MTC</c:v>
                </c:pt>
                <c:pt idx="4">
                  <c:v>RGI</c:v>
                </c:pt>
              </c:strCache>
            </c:strRef>
          </c:cat>
          <c:val>
            <c:numRef>
              <c:f>Pivots!$D$26:$D$30</c:f>
              <c:numCache>
                <c:formatCode>General</c:formatCode>
                <c:ptCount val="5"/>
                <c:pt idx="0">
                  <c:v>7</c:v>
                </c:pt>
                <c:pt idx="1">
                  <c:v>23</c:v>
                </c:pt>
                <c:pt idx="2">
                  <c:v>18</c:v>
                </c:pt>
                <c:pt idx="3">
                  <c:v>10</c:v>
                </c:pt>
                <c:pt idx="4">
                  <c:v>6</c:v>
                </c:pt>
              </c:numCache>
            </c:numRef>
          </c:val>
          <c:extLst>
            <c:ext xmlns:c16="http://schemas.microsoft.com/office/drawing/2014/chart" uri="{C3380CC4-5D6E-409C-BE32-E72D297353CC}">
              <c16:uniqueId val="{00000002-6CCE-4A02-938D-4D823CD5CE7C}"/>
            </c:ext>
          </c:extLst>
        </c:ser>
        <c:ser>
          <c:idx val="3"/>
          <c:order val="3"/>
          <c:tx>
            <c:strRef>
              <c:f>Pivots!$E$24:$E$25</c:f>
              <c:strCache>
                <c:ptCount val="1"/>
                <c:pt idx="0">
                  <c:v>D</c:v>
                </c:pt>
              </c:strCache>
            </c:strRef>
          </c:tx>
          <c:spPr>
            <a:solidFill>
              <a:schemeClr val="accent4"/>
            </a:solidFill>
            <a:ln>
              <a:noFill/>
            </a:ln>
            <a:effectLst/>
          </c:spPr>
          <c:invertIfNegative val="0"/>
          <c:cat>
            <c:strRef>
              <c:f>Pivots!$A$26:$A$30</c:f>
              <c:strCache>
                <c:ptCount val="5"/>
                <c:pt idx="0">
                  <c:v>Geo</c:v>
                </c:pt>
                <c:pt idx="1">
                  <c:v>GEP</c:v>
                </c:pt>
                <c:pt idx="2">
                  <c:v>MAS</c:v>
                </c:pt>
                <c:pt idx="3">
                  <c:v>MTC</c:v>
                </c:pt>
                <c:pt idx="4">
                  <c:v>RGI</c:v>
                </c:pt>
              </c:strCache>
            </c:strRef>
          </c:cat>
          <c:val>
            <c:numRef>
              <c:f>Pivots!$E$26:$E$30</c:f>
              <c:numCache>
                <c:formatCode>General</c:formatCode>
                <c:ptCount val="5"/>
                <c:pt idx="0">
                  <c:v>8</c:v>
                </c:pt>
                <c:pt idx="1">
                  <c:v>11</c:v>
                </c:pt>
                <c:pt idx="2">
                  <c:v>9</c:v>
                </c:pt>
                <c:pt idx="3">
                  <c:v>4</c:v>
                </c:pt>
                <c:pt idx="4">
                  <c:v>8</c:v>
                </c:pt>
              </c:numCache>
            </c:numRef>
          </c:val>
          <c:extLst>
            <c:ext xmlns:c16="http://schemas.microsoft.com/office/drawing/2014/chart" uri="{C3380CC4-5D6E-409C-BE32-E72D297353CC}">
              <c16:uniqueId val="{00000003-6CCE-4A02-938D-4D823CD5CE7C}"/>
            </c:ext>
          </c:extLst>
        </c:ser>
        <c:ser>
          <c:idx val="4"/>
          <c:order val="4"/>
          <c:tx>
            <c:strRef>
              <c:f>Pivots!$F$24:$F$25</c:f>
              <c:strCache>
                <c:ptCount val="1"/>
                <c:pt idx="0">
                  <c:v>F</c:v>
                </c:pt>
              </c:strCache>
            </c:strRef>
          </c:tx>
          <c:spPr>
            <a:solidFill>
              <a:schemeClr val="accent5"/>
            </a:solidFill>
            <a:ln>
              <a:noFill/>
            </a:ln>
            <a:effectLst/>
          </c:spPr>
          <c:invertIfNegative val="0"/>
          <c:cat>
            <c:strRef>
              <c:f>Pivots!$A$26:$A$30</c:f>
              <c:strCache>
                <c:ptCount val="5"/>
                <c:pt idx="0">
                  <c:v>Geo</c:v>
                </c:pt>
                <c:pt idx="1">
                  <c:v>GEP</c:v>
                </c:pt>
                <c:pt idx="2">
                  <c:v>MAS</c:v>
                </c:pt>
                <c:pt idx="3">
                  <c:v>MTC</c:v>
                </c:pt>
                <c:pt idx="4">
                  <c:v>RGI</c:v>
                </c:pt>
              </c:strCache>
            </c:strRef>
          </c:cat>
          <c:val>
            <c:numRef>
              <c:f>Pivots!$F$26:$F$30</c:f>
              <c:numCache>
                <c:formatCode>General</c:formatCode>
                <c:ptCount val="5"/>
                <c:pt idx="0">
                  <c:v>8</c:v>
                </c:pt>
                <c:pt idx="1">
                  <c:v>5</c:v>
                </c:pt>
                <c:pt idx="2">
                  <c:v>16</c:v>
                </c:pt>
                <c:pt idx="3">
                  <c:v>12</c:v>
                </c:pt>
                <c:pt idx="4">
                  <c:v>4</c:v>
                </c:pt>
              </c:numCache>
            </c:numRef>
          </c:val>
          <c:extLst>
            <c:ext xmlns:c16="http://schemas.microsoft.com/office/drawing/2014/chart" uri="{C3380CC4-5D6E-409C-BE32-E72D297353CC}">
              <c16:uniqueId val="{0000000A-6CCE-4A02-938D-4D823CD5CE7C}"/>
            </c:ext>
          </c:extLst>
        </c:ser>
        <c:ser>
          <c:idx val="5"/>
          <c:order val="5"/>
          <c:tx>
            <c:strRef>
              <c:f>Pivots!$G$24:$G$25</c:f>
              <c:strCache>
                <c:ptCount val="1"/>
                <c:pt idx="0">
                  <c:v>I</c:v>
                </c:pt>
              </c:strCache>
            </c:strRef>
          </c:tx>
          <c:spPr>
            <a:solidFill>
              <a:schemeClr val="accent6"/>
            </a:solidFill>
            <a:ln>
              <a:noFill/>
            </a:ln>
            <a:effectLst/>
          </c:spPr>
          <c:invertIfNegative val="0"/>
          <c:cat>
            <c:strRef>
              <c:f>Pivots!$A$26:$A$30</c:f>
              <c:strCache>
                <c:ptCount val="5"/>
                <c:pt idx="0">
                  <c:v>Geo</c:v>
                </c:pt>
                <c:pt idx="1">
                  <c:v>GEP</c:v>
                </c:pt>
                <c:pt idx="2">
                  <c:v>MAS</c:v>
                </c:pt>
                <c:pt idx="3">
                  <c:v>MTC</c:v>
                </c:pt>
                <c:pt idx="4">
                  <c:v>RGI</c:v>
                </c:pt>
              </c:strCache>
            </c:strRef>
          </c:cat>
          <c:val>
            <c:numRef>
              <c:f>Pivots!$G$26:$G$30</c:f>
              <c:numCache>
                <c:formatCode>General</c:formatCode>
                <c:ptCount val="5"/>
                <c:pt idx="0">
                  <c:v>2</c:v>
                </c:pt>
                <c:pt idx="3">
                  <c:v>3</c:v>
                </c:pt>
                <c:pt idx="4">
                  <c:v>1</c:v>
                </c:pt>
              </c:numCache>
            </c:numRef>
          </c:val>
          <c:extLst>
            <c:ext xmlns:c16="http://schemas.microsoft.com/office/drawing/2014/chart" uri="{C3380CC4-5D6E-409C-BE32-E72D297353CC}">
              <c16:uniqueId val="{0000000B-6CCE-4A02-938D-4D823CD5CE7C}"/>
            </c:ext>
          </c:extLst>
        </c:ser>
        <c:dLbls>
          <c:showLegendKey val="0"/>
          <c:showVal val="0"/>
          <c:showCatName val="0"/>
          <c:showSerName val="0"/>
          <c:showPercent val="0"/>
          <c:showBubbleSize val="0"/>
        </c:dLbls>
        <c:gapWidth val="50"/>
        <c:overlap val="100"/>
        <c:axId val="255606911"/>
        <c:axId val="255601087"/>
      </c:barChart>
      <c:catAx>
        <c:axId val="25560691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1" i="0" u="none" strike="noStrike" kern="1200" baseline="0">
                <a:solidFill>
                  <a:schemeClr val="tx1"/>
                </a:solidFill>
                <a:latin typeface="Ink Free" panose="03080402000500000000" pitchFamily="66" charset="0"/>
                <a:ea typeface="+mn-ea"/>
                <a:cs typeface="+mn-cs"/>
              </a:defRPr>
            </a:pPr>
            <a:endParaRPr lang="en-US"/>
          </a:p>
        </c:txPr>
        <c:crossAx val="255601087"/>
        <c:crosses val="autoZero"/>
        <c:auto val="1"/>
        <c:lblAlgn val="ctr"/>
        <c:lblOffset val="100"/>
        <c:noMultiLvlLbl val="0"/>
      </c:catAx>
      <c:valAx>
        <c:axId val="255601087"/>
        <c:scaling>
          <c:orientation val="minMax"/>
        </c:scaling>
        <c:delete val="0"/>
        <c:axPos val="l"/>
        <c:title>
          <c:tx>
            <c:rich>
              <a:bodyPr rot="-5400000" spcFirstLastPara="1" vertOverflow="ellipsis" vert="horz" wrap="square" anchor="ctr" anchorCtr="1"/>
              <a:lstStyle/>
              <a:p>
                <a:pPr>
                  <a:defRPr sz="1100" b="1" i="0" u="none" strike="noStrike" kern="1200" baseline="0">
                    <a:solidFill>
                      <a:schemeClr val="tx1">
                        <a:lumMod val="65000"/>
                        <a:lumOff val="35000"/>
                      </a:schemeClr>
                    </a:solidFill>
                    <a:latin typeface="Ink Free" panose="03080402000500000000" pitchFamily="66" charset="0"/>
                    <a:ea typeface="+mn-ea"/>
                    <a:cs typeface="+mn-cs"/>
                  </a:defRPr>
                </a:pPr>
                <a:r>
                  <a:rPr lang="en-US" sz="1100" b="1">
                    <a:latin typeface="Ink Free" panose="03080402000500000000" pitchFamily="66" charset="0"/>
                  </a:rPr>
                  <a:t>Number</a:t>
                </a:r>
                <a:r>
                  <a:rPr lang="en-US" sz="1100" b="1" baseline="0">
                    <a:latin typeface="Ink Free" panose="03080402000500000000" pitchFamily="66" charset="0"/>
                  </a:rPr>
                  <a:t> of Student</a:t>
                </a:r>
                <a:endParaRPr lang="en-US" sz="1100" b="1">
                  <a:latin typeface="Ink Free" panose="03080402000500000000" pitchFamily="66" charset="0"/>
                </a:endParaRPr>
              </a:p>
            </c:rich>
          </c:tx>
          <c:layout/>
          <c:overlay val="0"/>
          <c:spPr>
            <a:noFill/>
            <a:ln>
              <a:noFill/>
            </a:ln>
            <a:effectLst/>
          </c:spPr>
          <c:txPr>
            <a:bodyPr rot="-5400000" spcFirstLastPara="1" vertOverflow="ellipsis" vert="horz" wrap="square" anchor="ctr" anchorCtr="1"/>
            <a:lstStyle/>
            <a:p>
              <a:pPr>
                <a:defRPr sz="1100" b="1" i="0" u="none" strike="noStrike" kern="1200" baseline="0">
                  <a:solidFill>
                    <a:schemeClr val="tx1">
                      <a:lumMod val="65000"/>
                      <a:lumOff val="35000"/>
                    </a:schemeClr>
                  </a:solidFill>
                  <a:latin typeface="Ink Free" panose="03080402000500000000" pitchFamily="66" charset="0"/>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800" b="1" i="0" u="none" strike="noStrike" kern="1200" baseline="0">
                <a:solidFill>
                  <a:schemeClr val="tx1"/>
                </a:solidFill>
                <a:latin typeface="Ink Free" panose="03080402000500000000" pitchFamily="66" charset="0"/>
                <a:ea typeface="+mn-ea"/>
                <a:cs typeface="+mn-cs"/>
              </a:defRPr>
            </a:pPr>
            <a:endParaRPr lang="en-US"/>
          </a:p>
        </c:txPr>
        <c:crossAx val="255606911"/>
        <c:crosses val="autoZero"/>
        <c:crossBetween val="between"/>
      </c:valAx>
      <c:spPr>
        <a:noFill/>
        <a:ln>
          <a:noFill/>
        </a:ln>
        <a:effectLst/>
      </c:spPr>
    </c:plotArea>
    <c:legend>
      <c:legendPos val="r"/>
      <c:layout>
        <c:manualLayout>
          <c:xMode val="edge"/>
          <c:yMode val="edge"/>
          <c:x val="0.92552890147826861"/>
          <c:y val="0.25441639397778587"/>
          <c:w val="6.2841523382771755E-2"/>
          <c:h val="0.34611097724958606"/>
        </c:manualLayout>
      </c:layout>
      <c:overlay val="0"/>
      <c:spPr>
        <a:noFill/>
        <a:ln>
          <a:noFill/>
        </a:ln>
        <a:effectLst/>
      </c:spPr>
      <c:txPr>
        <a:bodyPr rot="0" spcFirstLastPara="1" vertOverflow="ellipsis" vert="horz" wrap="square" anchor="ctr" anchorCtr="1"/>
        <a:lstStyle/>
        <a:p>
          <a:pPr>
            <a:defRPr sz="1200" b="1" i="0" u="none" strike="noStrike" kern="1200" baseline="0">
              <a:solidFill>
                <a:schemeClr val="tx1">
                  <a:lumMod val="65000"/>
                  <a:lumOff val="35000"/>
                </a:schemeClr>
              </a:solidFill>
              <a:latin typeface="Ink Free" panose="03080402000500000000" pitchFamily="66" charset="0"/>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[student_dashboard.xlsx]Pivots!PivotTable11</c:name>
    <c:fmtId val="2"/>
  </c:pivotSource>
  <c:chart>
    <c:title>
      <c:tx>
        <c:rich>
          <a:bodyPr rot="0" spcFirstLastPara="1" vertOverflow="ellipsis" vert="horz" wrap="square" anchor="ctr" anchorCtr="1"/>
          <a:lstStyle/>
          <a:p>
            <a:pPr>
              <a:defRPr sz="1400" b="1" i="0" u="none" strike="noStrike" kern="1200" spc="0" baseline="0">
                <a:solidFill>
                  <a:schemeClr val="tx1"/>
                </a:solidFill>
                <a:latin typeface="Ink Free" panose="03080402000500000000" pitchFamily="66" charset="0"/>
                <a:ea typeface="+mn-ea"/>
                <a:cs typeface="+mn-cs"/>
              </a:defRPr>
            </a:pPr>
            <a:r>
              <a:rPr lang="en-US" b="1">
                <a:solidFill>
                  <a:schemeClr val="tx1"/>
                </a:solidFill>
                <a:latin typeface="Ink Free" panose="03080402000500000000" pitchFamily="66" charset="0"/>
              </a:rPr>
              <a:t>Percentage</a:t>
            </a:r>
            <a:r>
              <a:rPr lang="en-US" b="1" baseline="0">
                <a:solidFill>
                  <a:schemeClr val="tx1"/>
                </a:solidFill>
                <a:latin typeface="Ink Free" panose="03080402000500000000" pitchFamily="66" charset="0"/>
              </a:rPr>
              <a:t> of Total Student</a:t>
            </a:r>
            <a:endParaRPr lang="en-US" b="1">
              <a:solidFill>
                <a:schemeClr val="tx1"/>
              </a:solidFill>
              <a:latin typeface="Ink Free" panose="03080402000500000000" pitchFamily="66" charset="0"/>
            </a:endParaRPr>
          </a:p>
        </c:rich>
      </c:tx>
      <c:layout>
        <c:manualLayout>
          <c:xMode val="edge"/>
          <c:yMode val="edge"/>
          <c:x val="0.28750062962117984"/>
          <c:y val="1.6169157395925372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solidFill>
              <a:latin typeface="Ink Free" panose="03080402000500000000" pitchFamily="66" charset="0"/>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t" anchorCtr="1">
              <a:spAutoFit/>
            </a:bodyPr>
            <a:lstStyle/>
            <a:p>
              <a:pPr>
                <a:defRPr sz="1200" b="1" i="0" u="none" strike="noStrike" kern="1200" baseline="0">
                  <a:solidFill>
                    <a:schemeClr val="bg1"/>
                  </a:solidFill>
                  <a:latin typeface="Ink Free" panose="03080402000500000000" pitchFamily="66" charset="0"/>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6">
              <a:lumMod val="50000"/>
            </a:schemeClr>
          </a:solidFill>
          <a:ln w="19050">
            <a:solidFill>
              <a:schemeClr val="lt1"/>
            </a:solidFill>
          </a:ln>
          <a:effectLst/>
        </c:spPr>
        <c:dLbl>
          <c:idx val="0"/>
          <c:layout>
            <c:manualLayout>
              <c:x val="-0.11838446786857937"/>
              <c:y val="0.12422517482636192"/>
            </c:manualLayout>
          </c:layout>
          <c:spPr>
            <a:noFill/>
            <a:ln>
              <a:noFill/>
            </a:ln>
            <a:effectLst/>
          </c:spPr>
          <c:txPr>
            <a:bodyPr rot="0" spcFirstLastPara="1" vertOverflow="ellipsis" vert="horz" wrap="square" lIns="38100" tIns="19050" rIns="38100" bIns="19050" anchor="t" anchorCtr="1">
              <a:spAutoFit/>
            </a:bodyPr>
            <a:lstStyle/>
            <a:p>
              <a:pPr>
                <a:defRPr sz="1200" b="1" i="0" u="none" strike="noStrike" kern="1200" baseline="0">
                  <a:solidFill>
                    <a:schemeClr val="tx1"/>
                  </a:solidFill>
                  <a:latin typeface="Ink Free" panose="03080402000500000000" pitchFamily="66" charset="0"/>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15:layout/>
            </c:ext>
          </c:extLst>
        </c:dLbl>
      </c:pivotFmt>
      <c:pivotFmt>
        <c:idx val="2"/>
        <c:spPr>
          <a:solidFill>
            <a:srgbClr val="92D050"/>
          </a:solidFill>
          <a:ln w="19050">
            <a:solidFill>
              <a:schemeClr val="lt1"/>
            </a:solidFill>
          </a:ln>
          <a:effectLst/>
        </c:spPr>
        <c:dLbl>
          <c:idx val="0"/>
          <c:layout>
            <c:manualLayout>
              <c:x val="-0.14480424402147457"/>
              <c:y val="-0.18621925207673942"/>
            </c:manualLayout>
          </c:layout>
          <c:spPr>
            <a:noFill/>
            <a:ln>
              <a:noFill/>
            </a:ln>
            <a:effectLst/>
          </c:spPr>
          <c:txPr>
            <a:bodyPr rot="0" spcFirstLastPara="1" vertOverflow="ellipsis" vert="horz" wrap="square" lIns="38100" tIns="19050" rIns="38100" bIns="19050" anchor="t" anchorCtr="1">
              <a:spAutoFit/>
            </a:bodyPr>
            <a:lstStyle/>
            <a:p>
              <a:pPr>
                <a:defRPr sz="1200" b="1" i="0" u="none" strike="noStrike" kern="1200" baseline="0">
                  <a:solidFill>
                    <a:schemeClr val="tx1"/>
                  </a:solidFill>
                  <a:latin typeface="Ink Free" panose="03080402000500000000" pitchFamily="66" charset="0"/>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15:layout/>
            </c:ext>
          </c:extLst>
        </c:dLbl>
      </c:pivotFmt>
      <c:pivotFmt>
        <c:idx val="3"/>
        <c:spPr>
          <a:solidFill>
            <a:schemeClr val="accent4">
              <a:lumMod val="40000"/>
              <a:lumOff val="60000"/>
            </a:schemeClr>
          </a:solidFill>
          <a:ln w="19050">
            <a:solidFill>
              <a:schemeClr val="lt1"/>
            </a:solidFill>
          </a:ln>
          <a:effectLst/>
        </c:spPr>
        <c:dLbl>
          <c:idx val="0"/>
          <c:layout>
            <c:manualLayout>
              <c:x val="0.13428081226622318"/>
              <c:y val="-0.12072313055257777"/>
            </c:manualLayout>
          </c:layout>
          <c:spPr>
            <a:noFill/>
            <a:ln>
              <a:noFill/>
            </a:ln>
            <a:effectLst/>
          </c:spPr>
          <c:txPr>
            <a:bodyPr rot="0" spcFirstLastPara="1" vertOverflow="ellipsis" vert="horz" wrap="square" lIns="38100" tIns="19050" rIns="38100" bIns="19050" anchor="t" anchorCtr="1">
              <a:spAutoFit/>
            </a:bodyPr>
            <a:lstStyle/>
            <a:p>
              <a:pPr>
                <a:defRPr sz="1200" b="1" i="0" u="none" strike="noStrike" kern="1200" baseline="0">
                  <a:solidFill>
                    <a:schemeClr val="tx1"/>
                  </a:solidFill>
                  <a:latin typeface="Ink Free" panose="03080402000500000000" pitchFamily="66" charset="0"/>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15:layout/>
            </c:ext>
          </c:extLst>
        </c:dLbl>
      </c:pivotFmt>
      <c:pivotFmt>
        <c:idx val="4"/>
        <c:spPr>
          <a:solidFill>
            <a:srgbClr val="FFC000"/>
          </a:solidFill>
          <a:ln w="19050">
            <a:solidFill>
              <a:schemeClr val="lt1"/>
            </a:solidFill>
          </a:ln>
          <a:effectLst/>
        </c:spPr>
        <c:dLbl>
          <c:idx val="0"/>
          <c:layout>
            <c:manualLayout>
              <c:x val="0.15527599891034141"/>
              <c:y val="4.396652772225372E-2"/>
            </c:manualLayout>
          </c:layout>
          <c:spPr>
            <a:noFill/>
            <a:ln>
              <a:noFill/>
            </a:ln>
            <a:effectLst/>
          </c:spPr>
          <c:txPr>
            <a:bodyPr rot="0" spcFirstLastPara="1" vertOverflow="ellipsis" vert="horz" wrap="square" lIns="38100" tIns="19050" rIns="38100" bIns="19050" anchor="t" anchorCtr="1">
              <a:spAutoFit/>
            </a:bodyPr>
            <a:lstStyle/>
            <a:p>
              <a:pPr>
                <a:defRPr sz="1200" b="1" i="0" u="none" strike="noStrike" kern="1200" baseline="0">
                  <a:solidFill>
                    <a:schemeClr val="tx1"/>
                  </a:solidFill>
                  <a:latin typeface="Ink Free" panose="03080402000500000000" pitchFamily="66" charset="0"/>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15:layout/>
            </c:ext>
          </c:extLst>
        </c:dLbl>
      </c:pivotFmt>
      <c:pivotFmt>
        <c:idx val="5"/>
        <c:spPr>
          <a:solidFill>
            <a:srgbClr val="FF7C80"/>
          </a:solidFill>
          <a:ln w="19050">
            <a:solidFill>
              <a:schemeClr val="lt1"/>
            </a:solidFill>
          </a:ln>
          <a:effectLst/>
        </c:spPr>
        <c:dLbl>
          <c:idx val="0"/>
          <c:layout>
            <c:manualLayout>
              <c:x val="0.10257622686370919"/>
              <c:y val="0.16268294276967057"/>
            </c:manualLayout>
          </c:layout>
          <c:spPr>
            <a:noFill/>
            <a:ln>
              <a:noFill/>
            </a:ln>
            <a:effectLst/>
          </c:spPr>
          <c:txPr>
            <a:bodyPr rot="0" spcFirstLastPara="1" vertOverflow="ellipsis" vert="horz" wrap="square" lIns="38100" tIns="19050" rIns="38100" bIns="19050" anchor="t" anchorCtr="1">
              <a:spAutoFit/>
            </a:bodyPr>
            <a:lstStyle/>
            <a:p>
              <a:pPr>
                <a:defRPr sz="1200" b="1" i="0" u="none" strike="noStrike" kern="1200" baseline="0">
                  <a:solidFill>
                    <a:schemeClr val="tx1"/>
                  </a:solidFill>
                  <a:latin typeface="Ink Free" panose="03080402000500000000" pitchFamily="66" charset="0"/>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15:layout/>
            </c:ext>
          </c:extLst>
        </c:dLbl>
      </c:pivotFmt>
      <c:pivotFmt>
        <c:idx val="6"/>
        <c:spPr>
          <a:gradFill flip="none" rotWithShape="1">
            <a:gsLst>
              <a:gs pos="0">
                <a:srgbClr val="C00000">
                  <a:tint val="66000"/>
                  <a:satMod val="160000"/>
                </a:srgbClr>
              </a:gs>
              <a:gs pos="50000">
                <a:srgbClr val="C00000">
                  <a:tint val="44500"/>
                  <a:satMod val="160000"/>
                </a:srgbClr>
              </a:gs>
              <a:gs pos="100000">
                <a:srgbClr val="C00000">
                  <a:tint val="23500"/>
                  <a:satMod val="160000"/>
                </a:srgbClr>
              </a:gs>
            </a:gsLst>
            <a:path path="circle">
              <a:fillToRect l="50000" t="50000" r="50000" b="50000"/>
            </a:path>
            <a:tileRect/>
          </a:gradFill>
          <a:ln w="19050">
            <a:solidFill>
              <a:schemeClr val="lt1"/>
            </a:solidFill>
          </a:ln>
          <a:effectLst/>
        </c:spPr>
        <c:dLbl>
          <c:idx val="0"/>
          <c:layout>
            <c:manualLayout>
              <c:x val="1.5705333729544226E-2"/>
              <c:y val="0.10877513691185568"/>
            </c:manualLayout>
          </c:layout>
          <c:spPr>
            <a:noFill/>
            <a:ln>
              <a:noFill/>
            </a:ln>
            <a:effectLst/>
          </c:spPr>
          <c:txPr>
            <a:bodyPr rot="-5400000" spcFirstLastPara="1" vertOverflow="clip" horzOverflow="clip" wrap="square" lIns="38100" tIns="19050" rIns="38100" bIns="19050" anchor="t" anchorCtr="1">
              <a:noAutofit/>
            </a:bodyPr>
            <a:lstStyle/>
            <a:p>
              <a:pPr>
                <a:defRPr sz="1200" b="1" i="0" u="none" strike="noStrike" kern="1200" baseline="0">
                  <a:solidFill>
                    <a:schemeClr val="tx1"/>
                  </a:solidFill>
                  <a:latin typeface="Ink Free" panose="03080402000500000000" pitchFamily="66" charset="0"/>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15:layout>
                <c:manualLayout>
                  <c:w val="0.10333612951948183"/>
                  <c:h val="5.7750840499113457E-2"/>
                </c:manualLayout>
              </c15:layout>
            </c:ext>
          </c:extLst>
        </c:dLbl>
      </c:pivotFmt>
    </c:pivotFmts>
    <c:plotArea>
      <c:layout>
        <c:manualLayout>
          <c:layoutTarget val="inner"/>
          <c:xMode val="edge"/>
          <c:yMode val="edge"/>
          <c:x val="9.8103781439447355E-2"/>
          <c:y val="6.6432744368592284E-2"/>
          <c:w val="0.7544939266174554"/>
          <c:h val="0.91857938037751796"/>
        </c:manualLayout>
      </c:layout>
      <c:pieChart>
        <c:varyColors val="1"/>
        <c:ser>
          <c:idx val="0"/>
          <c:order val="0"/>
          <c:tx>
            <c:strRef>
              <c:f>Pivots!$B$13</c:f>
              <c:strCache>
                <c:ptCount val="1"/>
                <c:pt idx="0">
                  <c:v>Total</c:v>
                </c:pt>
              </c:strCache>
            </c:strRef>
          </c:tx>
          <c:dPt>
            <c:idx val="0"/>
            <c:bubble3D val="0"/>
            <c:spPr>
              <a:solidFill>
                <a:schemeClr val="accent6">
                  <a:lumMod val="50000"/>
                </a:schemeClr>
              </a:solidFill>
              <a:ln w="19050">
                <a:solidFill>
                  <a:schemeClr val="lt1"/>
                </a:solidFill>
              </a:ln>
              <a:effectLst/>
            </c:spPr>
            <c:extLst>
              <c:ext xmlns:c16="http://schemas.microsoft.com/office/drawing/2014/chart" uri="{C3380CC4-5D6E-409C-BE32-E72D297353CC}">
                <c16:uniqueId val="{0000000A-1FF2-4B00-B5F5-36F2A89A6D97}"/>
              </c:ext>
            </c:extLst>
          </c:dPt>
          <c:dPt>
            <c:idx val="1"/>
            <c:bubble3D val="0"/>
            <c:spPr>
              <a:solidFill>
                <a:srgbClr val="92D050"/>
              </a:solidFill>
              <a:ln w="19050">
                <a:solidFill>
                  <a:schemeClr val="lt1"/>
                </a:solidFill>
              </a:ln>
              <a:effectLst/>
            </c:spPr>
            <c:extLst>
              <c:ext xmlns:c16="http://schemas.microsoft.com/office/drawing/2014/chart" uri="{C3380CC4-5D6E-409C-BE32-E72D297353CC}">
                <c16:uniqueId val="{00000019-1FF2-4B00-B5F5-36F2A89A6D97}"/>
              </c:ext>
            </c:extLst>
          </c:dPt>
          <c:dPt>
            <c:idx val="2"/>
            <c:bubble3D val="0"/>
            <c:spPr>
              <a:solidFill>
                <a:schemeClr val="accent4">
                  <a:lumMod val="40000"/>
                  <a:lumOff val="60000"/>
                </a:schemeClr>
              </a:solidFill>
              <a:ln w="19050">
                <a:solidFill>
                  <a:schemeClr val="lt1"/>
                </a:solidFill>
              </a:ln>
              <a:effectLst/>
            </c:spPr>
            <c:extLst>
              <c:ext xmlns:c16="http://schemas.microsoft.com/office/drawing/2014/chart" uri="{C3380CC4-5D6E-409C-BE32-E72D297353CC}">
                <c16:uniqueId val="{00000026-1FF2-4B00-B5F5-36F2A89A6D97}"/>
              </c:ext>
            </c:extLst>
          </c:dPt>
          <c:dPt>
            <c:idx val="3"/>
            <c:bubble3D val="0"/>
            <c:spPr>
              <a:solidFill>
                <a:srgbClr val="FFC000"/>
              </a:solidFill>
              <a:ln w="19050">
                <a:solidFill>
                  <a:schemeClr val="lt1"/>
                </a:solidFill>
              </a:ln>
              <a:effectLst/>
            </c:spPr>
            <c:extLst>
              <c:ext xmlns:c16="http://schemas.microsoft.com/office/drawing/2014/chart" uri="{C3380CC4-5D6E-409C-BE32-E72D297353CC}">
                <c16:uniqueId val="{0000002C-1FF2-4B00-B5F5-36F2A89A6D97}"/>
              </c:ext>
            </c:extLst>
          </c:dPt>
          <c:dPt>
            <c:idx val="4"/>
            <c:bubble3D val="0"/>
            <c:spPr>
              <a:solidFill>
                <a:srgbClr val="FF7C80"/>
              </a:solidFill>
              <a:ln w="19050">
                <a:solidFill>
                  <a:schemeClr val="lt1"/>
                </a:solidFill>
              </a:ln>
              <a:effectLst/>
            </c:spPr>
            <c:extLst>
              <c:ext xmlns:c16="http://schemas.microsoft.com/office/drawing/2014/chart" uri="{C3380CC4-5D6E-409C-BE32-E72D297353CC}">
                <c16:uniqueId val="{00000032-1FF2-4B00-B5F5-36F2A89A6D97}"/>
              </c:ext>
            </c:extLst>
          </c:dPt>
          <c:dPt>
            <c:idx val="5"/>
            <c:bubble3D val="0"/>
            <c:spPr>
              <a:gradFill flip="none" rotWithShape="1">
                <a:gsLst>
                  <a:gs pos="0">
                    <a:srgbClr val="C00000">
                      <a:tint val="66000"/>
                      <a:satMod val="160000"/>
                    </a:srgbClr>
                  </a:gs>
                  <a:gs pos="50000">
                    <a:srgbClr val="C00000">
                      <a:tint val="44500"/>
                      <a:satMod val="160000"/>
                    </a:srgbClr>
                  </a:gs>
                  <a:gs pos="100000">
                    <a:srgbClr val="C00000">
                      <a:tint val="23500"/>
                      <a:satMod val="160000"/>
                    </a:srgbClr>
                  </a:gs>
                </a:gsLst>
                <a:path path="circle">
                  <a:fillToRect l="50000" t="50000" r="50000" b="50000"/>
                </a:path>
                <a:tileRect/>
              </a:gradFill>
              <a:ln w="19050">
                <a:solidFill>
                  <a:schemeClr val="lt1"/>
                </a:solidFill>
              </a:ln>
              <a:effectLst/>
            </c:spPr>
            <c:extLst>
              <c:ext xmlns:c16="http://schemas.microsoft.com/office/drawing/2014/chart" uri="{C3380CC4-5D6E-409C-BE32-E72D297353CC}">
                <c16:uniqueId val="{00000038-1FF2-4B00-B5F5-36F2A89A6D97}"/>
              </c:ext>
            </c:extLst>
          </c:dPt>
          <c:dLbls>
            <c:dLbl>
              <c:idx val="0"/>
              <c:layout>
                <c:manualLayout>
                  <c:x val="-0.11838446786857937"/>
                  <c:y val="0.12422517482636192"/>
                </c:manualLayout>
              </c:layout>
              <c:spPr>
                <a:noFill/>
                <a:ln>
                  <a:noFill/>
                </a:ln>
                <a:effectLst/>
              </c:spPr>
              <c:txPr>
                <a:bodyPr rot="0" spcFirstLastPara="1" vertOverflow="ellipsis" vert="horz" wrap="square" lIns="38100" tIns="19050" rIns="38100" bIns="19050" anchor="t" anchorCtr="1">
                  <a:spAutoFit/>
                </a:bodyPr>
                <a:lstStyle/>
                <a:p>
                  <a:pPr>
                    <a:defRPr sz="1200" b="1" i="0" u="none" strike="noStrike" kern="1200" baseline="0">
                      <a:solidFill>
                        <a:schemeClr val="tx1"/>
                      </a:solidFill>
                      <a:latin typeface="Ink Free" panose="03080402000500000000" pitchFamily="66" charset="0"/>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0A-1FF2-4B00-B5F5-36F2A89A6D97}"/>
                </c:ext>
              </c:extLst>
            </c:dLbl>
            <c:dLbl>
              <c:idx val="1"/>
              <c:layout>
                <c:manualLayout>
                  <c:x val="-0.14480424402147457"/>
                  <c:y val="-0.18621925207673942"/>
                </c:manualLayout>
              </c:layout>
              <c:spPr>
                <a:noFill/>
                <a:ln>
                  <a:noFill/>
                </a:ln>
                <a:effectLst/>
              </c:spPr>
              <c:txPr>
                <a:bodyPr rot="0" spcFirstLastPara="1" vertOverflow="ellipsis" vert="horz" wrap="square" lIns="38100" tIns="19050" rIns="38100" bIns="19050" anchor="t" anchorCtr="1">
                  <a:spAutoFit/>
                </a:bodyPr>
                <a:lstStyle/>
                <a:p>
                  <a:pPr>
                    <a:defRPr sz="1200" b="1" i="0" u="none" strike="noStrike" kern="1200" baseline="0">
                      <a:solidFill>
                        <a:schemeClr val="tx1"/>
                      </a:solidFill>
                      <a:latin typeface="Ink Free" panose="03080402000500000000" pitchFamily="66" charset="0"/>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19-1FF2-4B00-B5F5-36F2A89A6D97}"/>
                </c:ext>
              </c:extLst>
            </c:dLbl>
            <c:dLbl>
              <c:idx val="2"/>
              <c:layout>
                <c:manualLayout>
                  <c:x val="0.13428081226622318"/>
                  <c:y val="-0.12072313055257777"/>
                </c:manualLayout>
              </c:layout>
              <c:spPr>
                <a:noFill/>
                <a:ln>
                  <a:noFill/>
                </a:ln>
                <a:effectLst/>
              </c:spPr>
              <c:txPr>
                <a:bodyPr rot="0" spcFirstLastPara="1" vertOverflow="ellipsis" vert="horz" wrap="square" lIns="38100" tIns="19050" rIns="38100" bIns="19050" anchor="t" anchorCtr="1">
                  <a:spAutoFit/>
                </a:bodyPr>
                <a:lstStyle/>
                <a:p>
                  <a:pPr>
                    <a:defRPr sz="1200" b="1" i="0" u="none" strike="noStrike" kern="1200" baseline="0">
                      <a:solidFill>
                        <a:schemeClr val="tx1"/>
                      </a:solidFill>
                      <a:latin typeface="Ink Free" panose="03080402000500000000" pitchFamily="66" charset="0"/>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26-1FF2-4B00-B5F5-36F2A89A6D97}"/>
                </c:ext>
              </c:extLst>
            </c:dLbl>
            <c:dLbl>
              <c:idx val="3"/>
              <c:layout>
                <c:manualLayout>
                  <c:x val="0.15527599891034141"/>
                  <c:y val="4.396652772225372E-2"/>
                </c:manualLayout>
              </c:layout>
              <c:spPr>
                <a:noFill/>
                <a:ln>
                  <a:noFill/>
                </a:ln>
                <a:effectLst/>
              </c:spPr>
              <c:txPr>
                <a:bodyPr rot="0" spcFirstLastPara="1" vertOverflow="ellipsis" vert="horz" wrap="square" lIns="38100" tIns="19050" rIns="38100" bIns="19050" anchor="t" anchorCtr="1">
                  <a:spAutoFit/>
                </a:bodyPr>
                <a:lstStyle/>
                <a:p>
                  <a:pPr>
                    <a:defRPr sz="1200" b="1" i="0" u="none" strike="noStrike" kern="1200" baseline="0">
                      <a:solidFill>
                        <a:schemeClr val="tx1"/>
                      </a:solidFill>
                      <a:latin typeface="Ink Free" panose="03080402000500000000" pitchFamily="66" charset="0"/>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2C-1FF2-4B00-B5F5-36F2A89A6D97}"/>
                </c:ext>
              </c:extLst>
            </c:dLbl>
            <c:dLbl>
              <c:idx val="4"/>
              <c:layout>
                <c:manualLayout>
                  <c:x val="0.10257622686370919"/>
                  <c:y val="0.16268294276967057"/>
                </c:manualLayout>
              </c:layout>
              <c:spPr>
                <a:noFill/>
                <a:ln>
                  <a:noFill/>
                </a:ln>
                <a:effectLst/>
              </c:spPr>
              <c:txPr>
                <a:bodyPr rot="0" spcFirstLastPara="1" vertOverflow="ellipsis" vert="horz" wrap="square" lIns="38100" tIns="19050" rIns="38100" bIns="19050" anchor="t" anchorCtr="1">
                  <a:spAutoFit/>
                </a:bodyPr>
                <a:lstStyle/>
                <a:p>
                  <a:pPr>
                    <a:defRPr sz="1200" b="1" i="0" u="none" strike="noStrike" kern="1200" baseline="0">
                      <a:solidFill>
                        <a:schemeClr val="tx1"/>
                      </a:solidFill>
                      <a:latin typeface="Ink Free" panose="03080402000500000000" pitchFamily="66" charset="0"/>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32-1FF2-4B00-B5F5-36F2A89A6D97}"/>
                </c:ext>
              </c:extLst>
            </c:dLbl>
            <c:dLbl>
              <c:idx val="5"/>
              <c:layout>
                <c:manualLayout>
                  <c:x val="1.5705333729544226E-2"/>
                  <c:y val="0.10877513691185568"/>
                </c:manualLayout>
              </c:layout>
              <c:spPr>
                <a:noFill/>
                <a:ln>
                  <a:noFill/>
                </a:ln>
                <a:effectLst/>
              </c:spPr>
              <c:txPr>
                <a:bodyPr rot="-5400000" spcFirstLastPara="1" vertOverflow="clip" horzOverflow="clip" wrap="square" lIns="38100" tIns="19050" rIns="38100" bIns="19050" anchor="t" anchorCtr="1">
                  <a:noAutofit/>
                </a:bodyPr>
                <a:lstStyle/>
                <a:p>
                  <a:pPr>
                    <a:defRPr sz="1200" b="1" i="0" u="none" strike="noStrike" kern="1200" baseline="0">
                      <a:solidFill>
                        <a:schemeClr val="tx1"/>
                      </a:solidFill>
                      <a:latin typeface="Ink Free" panose="03080402000500000000" pitchFamily="66" charset="0"/>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15:layout>
                    <c:manualLayout>
                      <c:w val="0.10333612951948183"/>
                      <c:h val="5.7750840499113457E-2"/>
                    </c:manualLayout>
                  </c15:layout>
                </c:ext>
                <c:ext xmlns:c16="http://schemas.microsoft.com/office/drawing/2014/chart" uri="{C3380CC4-5D6E-409C-BE32-E72D297353CC}">
                  <c16:uniqueId val="{00000038-1FF2-4B00-B5F5-36F2A89A6D97}"/>
                </c:ext>
              </c:extLst>
            </c:dLbl>
            <c:spPr>
              <a:noFill/>
              <a:ln>
                <a:noFill/>
              </a:ln>
              <a:effectLst/>
            </c:spPr>
            <c:txPr>
              <a:bodyPr rot="0" spcFirstLastPara="1" vertOverflow="ellipsis" vert="horz" wrap="square" lIns="38100" tIns="19050" rIns="38100" bIns="19050" anchor="t" anchorCtr="1">
                <a:spAutoFit/>
              </a:bodyPr>
              <a:lstStyle/>
              <a:p>
                <a:pPr>
                  <a:defRPr sz="1200" b="1" i="0" u="none" strike="noStrike" kern="1200" baseline="0">
                    <a:solidFill>
                      <a:schemeClr val="bg1"/>
                    </a:solidFill>
                    <a:latin typeface="Ink Free" panose="03080402000500000000" pitchFamily="66" charset="0"/>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Pivots!$A$14:$A$20</c:f>
              <c:strCache>
                <c:ptCount val="6"/>
                <c:pt idx="0">
                  <c:v>A</c:v>
                </c:pt>
                <c:pt idx="1">
                  <c:v>B</c:v>
                </c:pt>
                <c:pt idx="2">
                  <c:v>C</c:v>
                </c:pt>
                <c:pt idx="3">
                  <c:v>D</c:v>
                </c:pt>
                <c:pt idx="4">
                  <c:v>F</c:v>
                </c:pt>
                <c:pt idx="5">
                  <c:v>I</c:v>
                </c:pt>
              </c:strCache>
            </c:strRef>
          </c:cat>
          <c:val>
            <c:numRef>
              <c:f>Pivots!$B$14:$B$20</c:f>
              <c:numCache>
                <c:formatCode>0.00%</c:formatCode>
                <c:ptCount val="6"/>
                <c:pt idx="0">
                  <c:v>0.22093023255813954</c:v>
                </c:pt>
                <c:pt idx="1">
                  <c:v>0.32848837209302323</c:v>
                </c:pt>
                <c:pt idx="2">
                  <c:v>0.18604651162790697</c:v>
                </c:pt>
                <c:pt idx="3">
                  <c:v>0.11627906976744186</c:v>
                </c:pt>
                <c:pt idx="4">
                  <c:v>0.1308139534883721</c:v>
                </c:pt>
                <c:pt idx="5">
                  <c:v>1.7441860465116279E-2</c:v>
                </c:pt>
              </c:numCache>
            </c:numRef>
          </c:val>
          <c:extLst>
            <c:ext xmlns:c16="http://schemas.microsoft.com/office/drawing/2014/chart" uri="{C3380CC4-5D6E-409C-BE32-E72D297353CC}">
              <c16:uniqueId val="{00000000-1FF2-4B00-B5F5-36F2A89A6D97}"/>
            </c:ext>
          </c:extLst>
        </c:ser>
        <c:dLbls>
          <c:showLegendKey val="0"/>
          <c:showVal val="0"/>
          <c:showCatName val="0"/>
          <c:showSerName val="0"/>
          <c:showPercent val="0"/>
          <c:showBubbleSize val="0"/>
          <c:showLeaderLines val="1"/>
        </c:dLbls>
        <c:firstSliceAng val="0"/>
      </c:pieChart>
      <c:spPr>
        <a:noFill/>
        <a:ln>
          <a:noFill/>
        </a:ln>
        <a:effectLst/>
      </c:spPr>
    </c:plotArea>
    <c:legend>
      <c:legendPos val="r"/>
      <c:layout>
        <c:manualLayout>
          <c:xMode val="edge"/>
          <c:yMode val="edge"/>
          <c:x val="0.9061007808696947"/>
          <c:y val="0.35560836348605335"/>
          <c:w val="7.3977917856265812E-2"/>
          <c:h val="0.35370222777886701"/>
        </c:manualLayout>
      </c:layout>
      <c:overlay val="0"/>
      <c:spPr>
        <a:noFill/>
        <a:ln>
          <a:noFill/>
        </a:ln>
        <a:effectLst/>
      </c:spPr>
      <c:txPr>
        <a:bodyPr rot="0" spcFirstLastPara="1" vertOverflow="ellipsis" vert="horz" wrap="square" anchor="ctr" anchorCtr="1"/>
        <a:lstStyle/>
        <a:p>
          <a:pPr>
            <a:defRPr sz="1400" b="1" i="0" u="none" strike="noStrike" kern="1200" baseline="0">
              <a:solidFill>
                <a:schemeClr val="tx1"/>
              </a:solidFill>
              <a:latin typeface="Ink Free" panose="03080402000500000000" pitchFamily="66" charset="0"/>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[student_dashboard.xlsx]Pivots!PivotTable13</c:name>
    <c:fmtId val="0"/>
  </c:pivotSource>
  <c:chart>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
        <c:idx val="3"/>
        <c:spPr>
          <a:solidFill>
            <a:schemeClr val="accent1"/>
          </a:solidFill>
          <a:ln>
            <a:noFill/>
          </a:ln>
          <a:effectLst/>
        </c:spPr>
        <c:marker>
          <c:symbol val="none"/>
        </c:marker>
      </c:pivotFmt>
      <c:pivotFmt>
        <c:idx val="4"/>
        <c:spPr>
          <a:solidFill>
            <a:schemeClr val="accent1"/>
          </a:solidFill>
          <a:ln>
            <a:noFill/>
          </a:ln>
          <a:effectLst/>
        </c:spPr>
        <c:marker>
          <c:symbol val="none"/>
        </c:marker>
      </c:pivotFmt>
      <c:pivotFmt>
        <c:idx val="5"/>
        <c:spPr>
          <a:solidFill>
            <a:schemeClr val="accent1"/>
          </a:solidFill>
          <a:ln>
            <a:noFill/>
          </a:ln>
          <a:effectLst/>
        </c:spPr>
        <c:marker>
          <c:symbol val="none"/>
        </c:marker>
      </c:pivotFmt>
      <c:pivotFmt>
        <c:idx val="6"/>
        <c:spPr>
          <a:solidFill>
            <a:schemeClr val="accent6">
              <a:lumMod val="50000"/>
            </a:schemeClr>
          </a:solidFill>
          <a:ln>
            <a:noFill/>
          </a:ln>
          <a:effectLst/>
        </c:spPr>
      </c:pivotFmt>
      <c:pivotFmt>
        <c:idx val="7"/>
        <c:spPr>
          <a:solidFill>
            <a:srgbClr val="92D050"/>
          </a:solidFill>
          <a:ln>
            <a:noFill/>
          </a:ln>
          <a:effectLst/>
        </c:spPr>
      </c:pivotFmt>
      <c:pivotFmt>
        <c:idx val="8"/>
        <c:spPr>
          <a:solidFill>
            <a:schemeClr val="accent4">
              <a:lumMod val="40000"/>
              <a:lumOff val="60000"/>
            </a:schemeClr>
          </a:solidFill>
          <a:ln>
            <a:noFill/>
          </a:ln>
          <a:effectLst/>
        </c:spPr>
      </c:pivotFmt>
      <c:pivotFmt>
        <c:idx val="9"/>
        <c:spPr>
          <a:solidFill>
            <a:schemeClr val="accent4"/>
          </a:solidFill>
          <a:ln>
            <a:noFill/>
          </a:ln>
          <a:effectLst/>
        </c:spPr>
      </c:pivotFmt>
      <c:pivotFmt>
        <c:idx val="10"/>
        <c:spPr>
          <a:solidFill>
            <a:srgbClr val="FF7C80"/>
          </a:solidFill>
          <a:ln>
            <a:noFill/>
          </a:ln>
          <a:effectLst/>
        </c:spPr>
      </c:pivotFmt>
      <c:pivotFmt>
        <c:idx val="11"/>
        <c:spPr>
          <a:gradFill flip="none" rotWithShape="1">
            <a:gsLst>
              <a:gs pos="0">
                <a:srgbClr val="FF0000">
                  <a:tint val="66000"/>
                  <a:satMod val="160000"/>
                </a:srgbClr>
              </a:gs>
              <a:gs pos="50000">
                <a:srgbClr val="FF0000">
                  <a:tint val="44500"/>
                  <a:satMod val="160000"/>
                </a:srgbClr>
              </a:gs>
              <a:gs pos="100000">
                <a:srgbClr val="FF0000">
                  <a:tint val="23500"/>
                  <a:satMod val="160000"/>
                </a:srgbClr>
              </a:gs>
            </a:gsLst>
            <a:path path="circle">
              <a:fillToRect l="50000" t="50000" r="50000" b="50000"/>
            </a:path>
            <a:tileRect/>
          </a:gradFill>
          <a:ln>
            <a:noFill/>
          </a:ln>
          <a:effectLst/>
        </c:spPr>
      </c:pivotFmt>
      <c:pivotFmt>
        <c:idx val="12"/>
        <c:spPr>
          <a:solidFill>
            <a:schemeClr val="accent1"/>
          </a:solidFill>
          <a:ln>
            <a:noFill/>
          </a:ln>
          <a:effectLst/>
        </c:spPr>
        <c:marker>
          <c:symbol val="none"/>
        </c:marker>
      </c:pivotFmt>
      <c:pivotFmt>
        <c:idx val="13"/>
        <c:spPr>
          <a:solidFill>
            <a:schemeClr val="accent1"/>
          </a:solidFill>
          <a:ln>
            <a:noFill/>
          </a:ln>
          <a:effectLst/>
        </c:spPr>
        <c:marker>
          <c:symbol val="none"/>
        </c:marker>
      </c:pivotFmt>
      <c:pivotFmt>
        <c:idx val="14"/>
        <c:spPr>
          <a:solidFill>
            <a:schemeClr val="accent1"/>
          </a:solidFill>
          <a:ln>
            <a:noFill/>
          </a:ln>
          <a:effectLst/>
        </c:spPr>
        <c:marker>
          <c:symbol val="none"/>
        </c:marker>
      </c:pivotFmt>
      <c:pivotFmt>
        <c:idx val="15"/>
        <c:spPr>
          <a:solidFill>
            <a:schemeClr val="accent1"/>
          </a:solidFill>
          <a:ln>
            <a:noFill/>
          </a:ln>
          <a:effectLst/>
        </c:spPr>
        <c:marker>
          <c:symbol val="none"/>
        </c:marker>
      </c:pivotFmt>
      <c:pivotFmt>
        <c:idx val="16"/>
        <c:spPr>
          <a:solidFill>
            <a:schemeClr val="accent1"/>
          </a:solidFill>
          <a:ln>
            <a:noFill/>
          </a:ln>
          <a:effectLst/>
        </c:spPr>
        <c:marker>
          <c:symbol val="none"/>
        </c:marker>
      </c:pivotFmt>
      <c:pivotFmt>
        <c:idx val="17"/>
        <c:spPr>
          <a:solidFill>
            <a:schemeClr val="accent1"/>
          </a:solidFill>
          <a:ln>
            <a:noFill/>
          </a:ln>
          <a:effectLst/>
        </c:spPr>
        <c:marker>
          <c:symbol val="none"/>
        </c:marker>
      </c:pivotFmt>
    </c:pivotFmts>
    <c:plotArea>
      <c:layout/>
      <c:barChart>
        <c:barDir val="col"/>
        <c:grouping val="percentStacked"/>
        <c:varyColors val="0"/>
        <c:ser>
          <c:idx val="0"/>
          <c:order val="0"/>
          <c:tx>
            <c:strRef>
              <c:f>Pivots!$B$68:$B$69</c:f>
              <c:strCache>
                <c:ptCount val="1"/>
                <c:pt idx="0">
                  <c:v>A</c:v>
                </c:pt>
              </c:strCache>
            </c:strRef>
          </c:tx>
          <c:spPr>
            <a:solidFill>
              <a:schemeClr val="accent1"/>
            </a:solidFill>
            <a:ln>
              <a:noFill/>
            </a:ln>
            <a:effectLst/>
          </c:spPr>
          <c:invertIfNegative val="0"/>
          <c:cat>
            <c:strRef>
              <c:f>Pivots!$A$70:$A$72</c:f>
              <c:strCache>
                <c:ptCount val="2"/>
                <c:pt idx="0">
                  <c:v>Female</c:v>
                </c:pt>
                <c:pt idx="1">
                  <c:v>Male</c:v>
                </c:pt>
              </c:strCache>
            </c:strRef>
          </c:cat>
          <c:val>
            <c:numRef>
              <c:f>Pivots!$B$70:$B$72</c:f>
              <c:numCache>
                <c:formatCode>General</c:formatCode>
                <c:ptCount val="2"/>
                <c:pt idx="0">
                  <c:v>18</c:v>
                </c:pt>
                <c:pt idx="1">
                  <c:v>58</c:v>
                </c:pt>
              </c:numCache>
            </c:numRef>
          </c:val>
          <c:extLst>
            <c:ext xmlns:c16="http://schemas.microsoft.com/office/drawing/2014/chart" uri="{C3380CC4-5D6E-409C-BE32-E72D297353CC}">
              <c16:uniqueId val="{00000000-1A09-4E12-B602-B011694BCFF1}"/>
            </c:ext>
          </c:extLst>
        </c:ser>
        <c:ser>
          <c:idx val="1"/>
          <c:order val="1"/>
          <c:tx>
            <c:strRef>
              <c:f>Pivots!$C$68:$C$69</c:f>
              <c:strCache>
                <c:ptCount val="1"/>
                <c:pt idx="0">
                  <c:v>B</c:v>
                </c:pt>
              </c:strCache>
            </c:strRef>
          </c:tx>
          <c:spPr>
            <a:solidFill>
              <a:schemeClr val="accent2"/>
            </a:solidFill>
            <a:ln>
              <a:noFill/>
            </a:ln>
            <a:effectLst/>
          </c:spPr>
          <c:invertIfNegative val="0"/>
          <c:cat>
            <c:strRef>
              <c:f>Pivots!$A$70:$A$72</c:f>
              <c:strCache>
                <c:ptCount val="2"/>
                <c:pt idx="0">
                  <c:v>Female</c:v>
                </c:pt>
                <c:pt idx="1">
                  <c:v>Male</c:v>
                </c:pt>
              </c:strCache>
            </c:strRef>
          </c:cat>
          <c:val>
            <c:numRef>
              <c:f>Pivots!$C$70:$C$72</c:f>
              <c:numCache>
                <c:formatCode>General</c:formatCode>
                <c:ptCount val="2"/>
                <c:pt idx="0">
                  <c:v>14</c:v>
                </c:pt>
                <c:pt idx="1">
                  <c:v>99</c:v>
                </c:pt>
              </c:numCache>
            </c:numRef>
          </c:val>
          <c:extLst>
            <c:ext xmlns:c16="http://schemas.microsoft.com/office/drawing/2014/chart" uri="{C3380CC4-5D6E-409C-BE32-E72D297353CC}">
              <c16:uniqueId val="{00000001-1A09-4E12-B602-B011694BCFF1}"/>
            </c:ext>
          </c:extLst>
        </c:ser>
        <c:ser>
          <c:idx val="2"/>
          <c:order val="2"/>
          <c:tx>
            <c:strRef>
              <c:f>Pivots!$D$68:$D$69</c:f>
              <c:strCache>
                <c:ptCount val="1"/>
                <c:pt idx="0">
                  <c:v>C</c:v>
                </c:pt>
              </c:strCache>
            </c:strRef>
          </c:tx>
          <c:spPr>
            <a:solidFill>
              <a:schemeClr val="accent3"/>
            </a:solidFill>
            <a:ln>
              <a:noFill/>
            </a:ln>
            <a:effectLst/>
          </c:spPr>
          <c:invertIfNegative val="0"/>
          <c:cat>
            <c:strRef>
              <c:f>Pivots!$A$70:$A$72</c:f>
              <c:strCache>
                <c:ptCount val="2"/>
                <c:pt idx="0">
                  <c:v>Female</c:v>
                </c:pt>
                <c:pt idx="1">
                  <c:v>Male</c:v>
                </c:pt>
              </c:strCache>
            </c:strRef>
          </c:cat>
          <c:val>
            <c:numRef>
              <c:f>Pivots!$D$70:$D$72</c:f>
              <c:numCache>
                <c:formatCode>General</c:formatCode>
                <c:ptCount val="2"/>
                <c:pt idx="0">
                  <c:v>4</c:v>
                </c:pt>
                <c:pt idx="1">
                  <c:v>60</c:v>
                </c:pt>
              </c:numCache>
            </c:numRef>
          </c:val>
          <c:extLst>
            <c:ext xmlns:c16="http://schemas.microsoft.com/office/drawing/2014/chart" uri="{C3380CC4-5D6E-409C-BE32-E72D297353CC}">
              <c16:uniqueId val="{00000002-1A09-4E12-B602-B011694BCFF1}"/>
            </c:ext>
          </c:extLst>
        </c:ser>
        <c:ser>
          <c:idx val="3"/>
          <c:order val="3"/>
          <c:tx>
            <c:strRef>
              <c:f>Pivots!$E$68:$E$69</c:f>
              <c:strCache>
                <c:ptCount val="1"/>
                <c:pt idx="0">
                  <c:v>D</c:v>
                </c:pt>
              </c:strCache>
            </c:strRef>
          </c:tx>
          <c:spPr>
            <a:solidFill>
              <a:schemeClr val="accent4"/>
            </a:solidFill>
            <a:ln>
              <a:noFill/>
            </a:ln>
            <a:effectLst/>
          </c:spPr>
          <c:invertIfNegative val="0"/>
          <c:cat>
            <c:strRef>
              <c:f>Pivots!$A$70:$A$72</c:f>
              <c:strCache>
                <c:ptCount val="2"/>
                <c:pt idx="0">
                  <c:v>Female</c:v>
                </c:pt>
                <c:pt idx="1">
                  <c:v>Male</c:v>
                </c:pt>
              </c:strCache>
            </c:strRef>
          </c:cat>
          <c:val>
            <c:numRef>
              <c:f>Pivots!$E$70:$E$72</c:f>
              <c:numCache>
                <c:formatCode>General</c:formatCode>
                <c:ptCount val="2"/>
                <c:pt idx="0">
                  <c:v>1</c:v>
                </c:pt>
                <c:pt idx="1">
                  <c:v>39</c:v>
                </c:pt>
              </c:numCache>
            </c:numRef>
          </c:val>
          <c:extLst>
            <c:ext xmlns:c16="http://schemas.microsoft.com/office/drawing/2014/chart" uri="{C3380CC4-5D6E-409C-BE32-E72D297353CC}">
              <c16:uniqueId val="{00000003-1A09-4E12-B602-B011694BCFF1}"/>
            </c:ext>
          </c:extLst>
        </c:ser>
        <c:ser>
          <c:idx val="4"/>
          <c:order val="4"/>
          <c:tx>
            <c:strRef>
              <c:f>Pivots!$F$68:$F$69</c:f>
              <c:strCache>
                <c:ptCount val="1"/>
                <c:pt idx="0">
                  <c:v>F</c:v>
                </c:pt>
              </c:strCache>
            </c:strRef>
          </c:tx>
          <c:spPr>
            <a:solidFill>
              <a:schemeClr val="accent5"/>
            </a:solidFill>
            <a:ln>
              <a:noFill/>
            </a:ln>
            <a:effectLst/>
          </c:spPr>
          <c:invertIfNegative val="0"/>
          <c:cat>
            <c:strRef>
              <c:f>Pivots!$A$70:$A$72</c:f>
              <c:strCache>
                <c:ptCount val="2"/>
                <c:pt idx="0">
                  <c:v>Female</c:v>
                </c:pt>
                <c:pt idx="1">
                  <c:v>Male</c:v>
                </c:pt>
              </c:strCache>
            </c:strRef>
          </c:cat>
          <c:val>
            <c:numRef>
              <c:f>Pivots!$F$70:$F$72</c:f>
              <c:numCache>
                <c:formatCode>General</c:formatCode>
                <c:ptCount val="2"/>
                <c:pt idx="1">
                  <c:v>45</c:v>
                </c:pt>
              </c:numCache>
            </c:numRef>
          </c:val>
          <c:extLst>
            <c:ext xmlns:c16="http://schemas.microsoft.com/office/drawing/2014/chart" uri="{C3380CC4-5D6E-409C-BE32-E72D297353CC}">
              <c16:uniqueId val="{00000004-1A09-4E12-B602-B011694BCFF1}"/>
            </c:ext>
          </c:extLst>
        </c:ser>
        <c:ser>
          <c:idx val="5"/>
          <c:order val="5"/>
          <c:tx>
            <c:strRef>
              <c:f>Pivots!$G$68:$G$69</c:f>
              <c:strCache>
                <c:ptCount val="1"/>
                <c:pt idx="0">
                  <c:v>I</c:v>
                </c:pt>
              </c:strCache>
            </c:strRef>
          </c:tx>
          <c:spPr>
            <a:solidFill>
              <a:schemeClr val="accent6"/>
            </a:solidFill>
            <a:ln>
              <a:noFill/>
            </a:ln>
            <a:effectLst/>
          </c:spPr>
          <c:invertIfNegative val="0"/>
          <c:cat>
            <c:strRef>
              <c:f>Pivots!$A$70:$A$72</c:f>
              <c:strCache>
                <c:ptCount val="2"/>
                <c:pt idx="0">
                  <c:v>Female</c:v>
                </c:pt>
                <c:pt idx="1">
                  <c:v>Male</c:v>
                </c:pt>
              </c:strCache>
            </c:strRef>
          </c:cat>
          <c:val>
            <c:numRef>
              <c:f>Pivots!$G$70:$G$72</c:f>
              <c:numCache>
                <c:formatCode>General</c:formatCode>
                <c:ptCount val="2"/>
                <c:pt idx="1">
                  <c:v>6</c:v>
                </c:pt>
              </c:numCache>
            </c:numRef>
          </c:val>
          <c:extLst>
            <c:ext xmlns:c16="http://schemas.microsoft.com/office/drawing/2014/chart" uri="{C3380CC4-5D6E-409C-BE32-E72D297353CC}">
              <c16:uniqueId val="{00000002-B666-44E6-ADB2-68F6E6BEE787}"/>
            </c:ext>
          </c:extLst>
        </c:ser>
        <c:dLbls>
          <c:showLegendKey val="0"/>
          <c:showVal val="0"/>
          <c:showCatName val="0"/>
          <c:showSerName val="0"/>
          <c:showPercent val="0"/>
          <c:showBubbleSize val="0"/>
        </c:dLbls>
        <c:gapWidth val="150"/>
        <c:overlap val="100"/>
        <c:axId val="2036215216"/>
        <c:axId val="2036217296"/>
      </c:barChart>
      <c:catAx>
        <c:axId val="203621521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36217296"/>
        <c:crosses val="autoZero"/>
        <c:auto val="1"/>
        <c:lblAlgn val="ctr"/>
        <c:lblOffset val="100"/>
        <c:noMultiLvlLbl val="0"/>
      </c:catAx>
      <c:valAx>
        <c:axId val="2036217296"/>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36215216"/>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7.xml"/><Relationship Id="rId2" Type="http://schemas.openxmlformats.org/officeDocument/2006/relationships/chart" Target="../charts/chart6.xml"/><Relationship Id="rId1" Type="http://schemas.openxmlformats.org/officeDocument/2006/relationships/chart" Target="../charts/chart5.xml"/><Relationship Id="rId4" Type="http://schemas.openxmlformats.org/officeDocument/2006/relationships/chart" Target="../charts/chart8.xml"/></Relationships>
</file>

<file path=xl/drawings/drawing1.xml><?xml version="1.0" encoding="utf-8"?>
<xdr:wsDr xmlns:xdr="http://schemas.openxmlformats.org/drawingml/2006/spreadsheetDrawing" xmlns:a="http://schemas.openxmlformats.org/drawingml/2006/main">
  <xdr:twoCellAnchor>
    <xdr:from>
      <xdr:col>4</xdr:col>
      <xdr:colOff>18368</xdr:colOff>
      <xdr:row>3</xdr:row>
      <xdr:rowOff>175540</xdr:rowOff>
    </xdr:from>
    <xdr:to>
      <xdr:col>14</xdr:col>
      <xdr:colOff>350109</xdr:colOff>
      <xdr:row>30</xdr:row>
      <xdr:rowOff>41189</xdr:rowOff>
    </xdr:to>
    <xdr:graphicFrame macro="">
      <xdr:nvGraphicFramePr>
        <xdr:cNvPr id="4" name="Chart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48381</xdr:colOff>
      <xdr:row>3</xdr:row>
      <xdr:rowOff>169333</xdr:rowOff>
    </xdr:from>
    <xdr:to>
      <xdr:col>3</xdr:col>
      <xdr:colOff>544284</xdr:colOff>
      <xdr:row>8</xdr:row>
      <xdr:rowOff>48380</xdr:rowOff>
    </xdr:to>
    <xdr:sp macro="" textlink="Pivots!A34">
      <xdr:nvSpPr>
        <xdr:cNvPr id="5" name="TextBox 4"/>
        <xdr:cNvSpPr txBox="1"/>
      </xdr:nvSpPr>
      <xdr:spPr>
        <a:xfrm>
          <a:off x="48381" y="709660"/>
          <a:ext cx="2324703" cy="77959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91E5FDAA-D046-4E74-9F13-21D2A4F4D02A}" type="TxLink">
            <a:rPr lang="en-US" sz="1400" b="1" i="0" u="none" strike="noStrike">
              <a:solidFill>
                <a:srgbClr val="000000"/>
              </a:solidFill>
              <a:latin typeface="Gill Sans MT" panose="020B0502020104020203" pitchFamily="34" charset="0"/>
              <a:cs typeface="Calibri"/>
            </a:rPr>
            <a:pPr algn="ctr"/>
            <a:t>Total Number of Students
344</a:t>
          </a:fld>
          <a:endParaRPr lang="en-US" sz="3600" b="1">
            <a:latin typeface="Gill Sans MT" panose="020B0502020104020203" pitchFamily="34" charset="0"/>
          </a:endParaRPr>
        </a:p>
      </xdr:txBody>
    </xdr:sp>
    <xdr:clientData/>
  </xdr:twoCellAnchor>
  <xdr:twoCellAnchor>
    <xdr:from>
      <xdr:col>14</xdr:col>
      <xdr:colOff>425070</xdr:colOff>
      <xdr:row>3</xdr:row>
      <xdr:rowOff>106680</xdr:rowOff>
    </xdr:from>
    <xdr:to>
      <xdr:col>25</xdr:col>
      <xdr:colOff>20595</xdr:colOff>
      <xdr:row>30</xdr:row>
      <xdr:rowOff>20595</xdr:rowOff>
    </xdr:to>
    <xdr:graphicFrame macro="">
      <xdr:nvGraphicFramePr>
        <xdr:cNvPr id="6" name="Chart 5"/>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25</xdr:col>
      <xdr:colOff>294397</xdr:colOff>
      <xdr:row>3</xdr:row>
      <xdr:rowOff>117057</xdr:rowOff>
    </xdr:from>
    <xdr:to>
      <xdr:col>28</xdr:col>
      <xdr:colOff>274943</xdr:colOff>
      <xdr:row>10</xdr:row>
      <xdr:rowOff>207818</xdr:rowOff>
    </xdr:to>
    <mc:AlternateContent xmlns:mc="http://schemas.openxmlformats.org/markup-compatibility/2006" xmlns:a14="http://schemas.microsoft.com/office/drawing/2010/main">
      <mc:Choice Requires="a14">
        <xdr:graphicFrame macro="">
          <xdr:nvGraphicFramePr>
            <xdr:cNvPr id="7" name="Department"/>
            <xdr:cNvGraphicFramePr>
              <a:graphicFrameLocks noChangeAspect="1"/>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mlns="">
        <xdr:sp macro="" textlink="">
          <xdr:nvSpPr>
            <xdr:cNvPr id="0" name=""/>
            <xdr:cNvSpPr>
              <a:spLocks noTextEdit="1"/>
            </xdr:cNvSpPr>
          </xdr:nvSpPr>
          <xdr:spPr>
            <a:xfrm>
              <a:off x="15740343" y="796679"/>
              <a:ext cx="1834059" cy="167654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45520</xdr:colOff>
      <xdr:row>10</xdr:row>
      <xdr:rowOff>13855</xdr:rowOff>
    </xdr:from>
    <xdr:to>
      <xdr:col>3</xdr:col>
      <xdr:colOff>544284</xdr:colOff>
      <xdr:row>14</xdr:row>
      <xdr:rowOff>152401</xdr:rowOff>
    </xdr:to>
    <xdr:sp macro="" textlink="Pivots!B63">
      <xdr:nvSpPr>
        <xdr:cNvPr id="9" name="TextBox 8"/>
        <xdr:cNvSpPr txBox="1"/>
      </xdr:nvSpPr>
      <xdr:spPr>
        <a:xfrm>
          <a:off x="45520" y="1814946"/>
          <a:ext cx="2327564" cy="85898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F26F317B-AF06-45F2-9082-4F0447500E20}" type="TxLink">
            <a:rPr lang="en-US" sz="1400" b="1" i="0" u="none" strike="noStrike">
              <a:solidFill>
                <a:srgbClr val="000000"/>
              </a:solidFill>
              <a:latin typeface="Gill Sans MT" panose="020B0502020104020203" pitchFamily="34" charset="0"/>
              <a:cs typeface="Calibri"/>
            </a:rPr>
            <a:pPr algn="ctr"/>
            <a:t>Female: 37
Male: 307</a:t>
          </a:fld>
          <a:endParaRPr lang="en-US" sz="4400" b="1" i="0">
            <a:latin typeface="Gill Sans MT" panose="020B0502020104020203" pitchFamily="34" charset="0"/>
          </a:endParaRPr>
        </a:p>
      </xdr:txBody>
    </xdr:sp>
    <xdr:clientData/>
  </xdr:twoCellAnchor>
  <xdr:twoCellAnchor editAs="oneCell">
    <xdr:from>
      <xdr:col>25</xdr:col>
      <xdr:colOff>268329</xdr:colOff>
      <xdr:row>11</xdr:row>
      <xdr:rowOff>221617</xdr:rowOff>
    </xdr:from>
    <xdr:to>
      <xdr:col>28</xdr:col>
      <xdr:colOff>268330</xdr:colOff>
      <xdr:row>15</xdr:row>
      <xdr:rowOff>207070</xdr:rowOff>
    </xdr:to>
    <mc:AlternateContent xmlns:mc="http://schemas.openxmlformats.org/markup-compatibility/2006" xmlns:a14="http://schemas.microsoft.com/office/drawing/2010/main">
      <mc:Choice Requires="a14">
        <xdr:graphicFrame macro="">
          <xdr:nvGraphicFramePr>
            <xdr:cNvPr id="10" name="Gende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15714275" y="2713563"/>
              <a:ext cx="1853514" cy="89161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xdr:col>
      <xdr:colOff>611093</xdr:colOff>
      <xdr:row>30</xdr:row>
      <xdr:rowOff>124316</xdr:rowOff>
    </xdr:from>
    <xdr:to>
      <xdr:col>14</xdr:col>
      <xdr:colOff>247134</xdr:colOff>
      <xdr:row>57</xdr:row>
      <xdr:rowOff>1</xdr:rowOff>
    </xdr:to>
    <xdr:graphicFrame macro="">
      <xdr:nvGraphicFramePr>
        <xdr:cNvPr id="11" name="Chart 10"/>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14</xdr:col>
      <xdr:colOff>299930</xdr:colOff>
      <xdr:row>30</xdr:row>
      <xdr:rowOff>123568</xdr:rowOff>
    </xdr:from>
    <xdr:to>
      <xdr:col>25</xdr:col>
      <xdr:colOff>20595</xdr:colOff>
      <xdr:row>57</xdr:row>
      <xdr:rowOff>82378</xdr:rowOff>
    </xdr:to>
    <xdr:graphicFrame macro="">
      <xdr:nvGraphicFramePr>
        <xdr:cNvPr id="15" name="Chart 1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19</xdr:col>
      <xdr:colOff>58993</xdr:colOff>
      <xdr:row>0</xdr:row>
      <xdr:rowOff>0</xdr:rowOff>
    </xdr:from>
    <xdr:to>
      <xdr:col>28</xdr:col>
      <xdr:colOff>438821</xdr:colOff>
      <xdr:row>27</xdr:row>
      <xdr:rowOff>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152984</xdr:colOff>
      <xdr:row>27</xdr:row>
      <xdr:rowOff>72975</xdr:rowOff>
    </xdr:from>
    <xdr:to>
      <xdr:col>18</xdr:col>
      <xdr:colOff>586153</xdr:colOff>
      <xdr:row>55</xdr:row>
      <xdr:rowOff>46891</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8</xdr:col>
      <xdr:colOff>167760</xdr:colOff>
      <xdr:row>0</xdr:row>
      <xdr:rowOff>0</xdr:rowOff>
    </xdr:from>
    <xdr:to>
      <xdr:col>18</xdr:col>
      <xdr:colOff>592666</xdr:colOff>
      <xdr:row>26</xdr:row>
      <xdr:rowOff>137583</xdr:rowOff>
    </xdr:to>
    <xdr:graphicFrame macro="">
      <xdr:nvGraphicFramePr>
        <xdr:cNvPr id="4" name="Chart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19</xdr:col>
      <xdr:colOff>180986</xdr:colOff>
      <xdr:row>28</xdr:row>
      <xdr:rowOff>15497</xdr:rowOff>
    </xdr:from>
    <xdr:to>
      <xdr:col>28</xdr:col>
      <xdr:colOff>589472</xdr:colOff>
      <xdr:row>55</xdr:row>
      <xdr:rowOff>14378</xdr:rowOff>
    </xdr:to>
    <xdr:graphicFrame macro="">
      <xdr:nvGraphicFramePr>
        <xdr:cNvPr id="5" name="Chart 4"/>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FBJ" refreshedDate="45461.986268865738" createdVersion="6" refreshedVersion="6" minRefreshableVersion="3" recordCount="344">
  <cacheSource type="worksheet">
    <worksheetSource name="Table2"/>
  </cacheSource>
  <cacheFields count="9">
    <cacheField name="Student ID" numFmtId="0">
      <sharedItems/>
    </cacheField>
    <cacheField name="Surname" numFmtId="0">
      <sharedItems/>
    </cacheField>
    <cacheField name="Department" numFmtId="0">
      <sharedItems count="5">
        <s v="GEP"/>
        <s v="Geo"/>
        <s v="MTC"/>
        <s v="MAS"/>
        <s v="RGI"/>
      </sharedItems>
    </cacheField>
    <cacheField name="Gender" numFmtId="0">
      <sharedItems count="2">
        <s v="Male"/>
        <s v="Female"/>
      </sharedItems>
    </cacheField>
    <cacheField name="Test (25%)" numFmtId="2">
      <sharedItems containsMixedTypes="1" containsNumber="1" minValue="2.5" maxValue="25"/>
    </cacheField>
    <cacheField name="Practical (15%)" numFmtId="0">
      <sharedItems containsSemiMixedTypes="0" containsString="0" containsNumber="1" minValue="0" maxValue="14.25"/>
    </cacheField>
    <cacheField name="Exam (60%)" numFmtId="0">
      <sharedItems containsMixedTypes="1" containsNumber="1" minValue="15.600000000000001" maxValue="56.4"/>
    </cacheField>
    <cacheField name="Total (100%)" numFmtId="1">
      <sharedItems containsSemiMixedTypes="0" containsString="0" containsNumber="1" containsInteger="1" minValue="8" maxValue="93"/>
    </cacheField>
    <cacheField name="Grade (A-F/I)" numFmtId="0">
      <sharedItems count="6">
        <s v="F"/>
        <s v="C"/>
        <s v="D"/>
        <s v="B"/>
        <s v="A"/>
        <s v="I"/>
      </sharedItems>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count="344">
  <r>
    <s v="GEP262"/>
    <s v="SAEL"/>
    <x v="0"/>
    <x v="0"/>
    <n v="12.5"/>
    <n v="9"/>
    <n v="21.599999999999998"/>
    <n v="44"/>
    <x v="0"/>
  </r>
  <r>
    <s v="GEP180"/>
    <s v="ALMI"/>
    <x v="0"/>
    <x v="0"/>
    <n v="10"/>
    <n v="11.25"/>
    <n v="36"/>
    <n v="58"/>
    <x v="1"/>
  </r>
  <r>
    <s v="GEP182"/>
    <s v="ARLA"/>
    <x v="0"/>
    <x v="0"/>
    <n v="9.1666666666666661"/>
    <n v="9"/>
    <n v="30"/>
    <n v="49"/>
    <x v="2"/>
  </r>
  <r>
    <s v="GEP819"/>
    <s v="ADJI"/>
    <x v="0"/>
    <x v="0"/>
    <n v="10.833333333333334"/>
    <n v="9.75"/>
    <n v="36"/>
    <n v="57"/>
    <x v="1"/>
  </r>
  <r>
    <s v="GEP820"/>
    <s v="ADAN"/>
    <x v="0"/>
    <x v="0"/>
    <n v="16.666666666666664"/>
    <n v="10.5"/>
    <n v="40.800000000000004"/>
    <n v="68"/>
    <x v="3"/>
  </r>
  <r>
    <s v="GEP821"/>
    <s v="ADYI"/>
    <x v="0"/>
    <x v="0"/>
    <n v="15"/>
    <n v="10.5"/>
    <n v="40.800000000000004"/>
    <n v="67"/>
    <x v="3"/>
  </r>
  <r>
    <s v="GEP822"/>
    <s v="AFYE"/>
    <x v="0"/>
    <x v="0"/>
    <n v="15.833333333333332"/>
    <n v="7.5"/>
    <n v="34.799999999999997"/>
    <n v="59"/>
    <x v="1"/>
  </r>
  <r>
    <s v="GEP823"/>
    <s v="AFBI"/>
    <x v="0"/>
    <x v="0"/>
    <n v="12.5"/>
    <n v="10.5"/>
    <n v="25.2"/>
    <n v="49"/>
    <x v="2"/>
  </r>
  <r>
    <s v="GEP824"/>
    <s v="AJNI"/>
    <x v="0"/>
    <x v="0"/>
    <n v="17.5"/>
    <n v="0"/>
    <n v="27.6"/>
    <n v="46"/>
    <x v="2"/>
  </r>
  <r>
    <s v="GEP825"/>
    <s v="AJJA"/>
    <x v="0"/>
    <x v="0"/>
    <n v="13.333333333333334"/>
    <n v="0"/>
    <n v="32.400000000000006"/>
    <n v="46"/>
    <x v="2"/>
  </r>
  <r>
    <s v="GEP826"/>
    <s v="AKRE"/>
    <x v="0"/>
    <x v="0"/>
    <n v="15"/>
    <n v="11.25"/>
    <n v="32.400000000000006"/>
    <n v="59"/>
    <x v="1"/>
  </r>
  <r>
    <s v="GEP827"/>
    <s v="AKYE"/>
    <x v="0"/>
    <x v="0"/>
    <n v="15"/>
    <n v="9"/>
    <n v="25.2"/>
    <n v="50"/>
    <x v="1"/>
  </r>
  <r>
    <s v="GEP828"/>
    <s v="AKYE"/>
    <x v="0"/>
    <x v="1"/>
    <n v="16.666666666666664"/>
    <n v="9"/>
    <n v="38.4"/>
    <n v="65"/>
    <x v="3"/>
  </r>
  <r>
    <s v="GEP829"/>
    <s v="AKLU"/>
    <x v="0"/>
    <x v="0"/>
    <n v="18.333333333333332"/>
    <n v="9.75"/>
    <n v="43.199999999999996"/>
    <n v="72"/>
    <x v="4"/>
  </r>
  <r>
    <s v="GEP831"/>
    <s v="AKLA"/>
    <x v="0"/>
    <x v="0"/>
    <n v="13.333333333333334"/>
    <n v="11.25"/>
    <n v="27.6"/>
    <n v="53"/>
    <x v="1"/>
  </r>
  <r>
    <s v="GEP832"/>
    <s v="AKLU"/>
    <x v="0"/>
    <x v="0"/>
    <n v="15.833333333333332"/>
    <n v="9.75"/>
    <n v="42"/>
    <n v="68"/>
    <x v="3"/>
  </r>
  <r>
    <s v="GEP835"/>
    <s v="ALBI"/>
    <x v="0"/>
    <x v="0"/>
    <n v="15"/>
    <n v="0"/>
    <n v="44.4"/>
    <n v="60"/>
    <x v="3"/>
  </r>
  <r>
    <s v="GEP836"/>
    <s v="ALBI"/>
    <x v="0"/>
    <x v="0"/>
    <n v="10"/>
    <n v="12"/>
    <n v="24"/>
    <n v="46"/>
    <x v="2"/>
  </r>
  <r>
    <s v="GEP837"/>
    <s v="ALJO"/>
    <x v="0"/>
    <x v="0"/>
    <n v="13.333333333333334"/>
    <n v="9.75"/>
    <n v="36"/>
    <n v="60"/>
    <x v="3"/>
  </r>
  <r>
    <s v="GEP839"/>
    <s v="AMOO"/>
    <x v="0"/>
    <x v="0"/>
    <n v="14.166666666666666"/>
    <n v="10.5"/>
    <n v="32.400000000000006"/>
    <n v="58"/>
    <x v="1"/>
  </r>
  <r>
    <s v="GEP840"/>
    <s v="ARJO"/>
    <x v="0"/>
    <x v="0"/>
    <n v="7.5"/>
    <n v="9.75"/>
    <n v="30"/>
    <n v="48"/>
    <x v="2"/>
  </r>
  <r>
    <s v="GEP841"/>
    <s v="ARNA"/>
    <x v="0"/>
    <x v="0"/>
    <n v="15.833333333333332"/>
    <n v="11.25"/>
    <n v="43.199999999999996"/>
    <n v="71"/>
    <x v="4"/>
  </r>
  <r>
    <s v="GEP842"/>
    <s v="ASLU"/>
    <x v="0"/>
    <x v="0"/>
    <n v="14.166666666666666"/>
    <n v="7.5"/>
    <n v="39.6"/>
    <n v="62"/>
    <x v="3"/>
  </r>
  <r>
    <s v="GEP843"/>
    <s v="ASUO"/>
    <x v="0"/>
    <x v="0"/>
    <n v="10"/>
    <n v="11.25"/>
    <n v="25.2"/>
    <n v="47"/>
    <x v="2"/>
  </r>
  <r>
    <s v="GEP844"/>
    <s v="AYNI"/>
    <x v="0"/>
    <x v="0"/>
    <n v="15.833333333333332"/>
    <n v="10.5"/>
    <n v="37.200000000000003"/>
    <n v="64"/>
    <x v="3"/>
  </r>
  <r>
    <s v="GEP846"/>
    <s v="BADE"/>
    <x v="0"/>
    <x v="0"/>
    <n v="17.5"/>
    <n v="8.25"/>
    <n v="54"/>
    <n v="80"/>
    <x v="4"/>
  </r>
  <r>
    <s v="GEP847"/>
    <s v="BAUS"/>
    <x v="0"/>
    <x v="0"/>
    <n v="15.833333333333332"/>
    <n v="12"/>
    <n v="44.4"/>
    <n v="73"/>
    <x v="4"/>
  </r>
  <r>
    <s v="GEP848"/>
    <s v="BAKO"/>
    <x v="0"/>
    <x v="0"/>
    <n v="14.166666666666666"/>
    <n v="9.75"/>
    <n v="31.200000000000003"/>
    <n v="56"/>
    <x v="1"/>
  </r>
  <r>
    <s v="GEP850"/>
    <s v="BELO"/>
    <x v="0"/>
    <x v="1"/>
    <n v="18.333333333333332"/>
    <n v="11.25"/>
    <n v="40.800000000000004"/>
    <n v="71"/>
    <x v="4"/>
  </r>
  <r>
    <s v="GEP851"/>
    <s v="BOLA"/>
    <x v="0"/>
    <x v="0"/>
    <n v="11.666666666666666"/>
    <n v="9"/>
    <n v="48"/>
    <n v="69"/>
    <x v="3"/>
  </r>
  <r>
    <s v="GEP852"/>
    <s v="BULA"/>
    <x v="0"/>
    <x v="0"/>
    <n v="10.833333333333334"/>
    <n v="7.5"/>
    <n v="39.6"/>
    <n v="58"/>
    <x v="1"/>
  </r>
  <r>
    <s v="GEP853"/>
    <s v="CHDO"/>
    <x v="0"/>
    <x v="0"/>
    <n v="17.5"/>
    <n v="8.25"/>
    <n v="39.6"/>
    <n v="66"/>
    <x v="3"/>
  </r>
  <r>
    <s v="GEP855"/>
    <s v="EKSU"/>
    <x v="0"/>
    <x v="0"/>
    <n v="13.333333333333334"/>
    <n v="9.75"/>
    <n v="27.6"/>
    <n v="51"/>
    <x v="1"/>
  </r>
  <r>
    <s v="GEP856"/>
    <s v="ELBA"/>
    <x v="0"/>
    <x v="0"/>
    <n v="10.833333333333334"/>
    <n v="10.5"/>
    <n v="38.4"/>
    <n v="60"/>
    <x v="3"/>
  </r>
  <r>
    <s v="GEP857"/>
    <s v="EMNA"/>
    <x v="0"/>
    <x v="0"/>
    <n v="18.333333333333332"/>
    <n v="9.75"/>
    <n v="31.200000000000003"/>
    <n v="60"/>
    <x v="3"/>
  </r>
  <r>
    <s v="GEP858"/>
    <s v="FABE"/>
    <x v="0"/>
    <x v="0"/>
    <n v="14.166666666666666"/>
    <n v="7.5"/>
    <n v="46.800000000000004"/>
    <n v="69"/>
    <x v="3"/>
  </r>
  <r>
    <s v="GEP861"/>
    <s v="FOWE"/>
    <x v="0"/>
    <x v="0"/>
    <n v="18.333333333333332"/>
    <n v="8.25"/>
    <n v="45.6"/>
    <n v="73"/>
    <x v="4"/>
  </r>
  <r>
    <s v="GEP862"/>
    <s v="IDWU"/>
    <x v="0"/>
    <x v="0"/>
    <n v="15.833333333333332"/>
    <n v="9.75"/>
    <n v="38.4"/>
    <n v="64"/>
    <x v="3"/>
  </r>
  <r>
    <s v="GEP863"/>
    <s v="ILMO"/>
    <x v="0"/>
    <x v="0"/>
    <n v="13.333333333333334"/>
    <n v="9.75"/>
    <n v="42"/>
    <n v="66"/>
    <x v="3"/>
  </r>
  <r>
    <s v="GEP864"/>
    <s v="IRMO"/>
    <x v="0"/>
    <x v="1"/>
    <n v="15"/>
    <n v="9.75"/>
    <n v="43.199999999999996"/>
    <n v="68"/>
    <x v="3"/>
  </r>
  <r>
    <s v="GEP865"/>
    <s v="ISIL"/>
    <x v="0"/>
    <x v="0"/>
    <n v="18.333333333333332"/>
    <n v="9.75"/>
    <n v="34.799999999999997"/>
    <n v="63"/>
    <x v="3"/>
  </r>
  <r>
    <s v="GEP866"/>
    <s v="ISEL"/>
    <x v="0"/>
    <x v="0"/>
    <n v="11.666666666666666"/>
    <n v="0"/>
    <n v="34.799999999999997"/>
    <n v="47"/>
    <x v="2"/>
  </r>
  <r>
    <s v="GEP868"/>
    <s v="JOPH"/>
    <x v="0"/>
    <x v="0"/>
    <n v="20"/>
    <n v="9"/>
    <n v="43.199999999999996"/>
    <n v="73"/>
    <x v="4"/>
  </r>
  <r>
    <s v="GEP870"/>
    <s v="JOUA"/>
    <x v="0"/>
    <x v="0"/>
    <n v="15.833333333333332"/>
    <n v="8.25"/>
    <n v="43.199999999999996"/>
    <n v="68"/>
    <x v="3"/>
  </r>
  <r>
    <s v="GEP873"/>
    <s v="MAMI"/>
    <x v="0"/>
    <x v="0"/>
    <n v="15.833333333333332"/>
    <n v="6.75"/>
    <n v="48"/>
    <n v="71"/>
    <x v="4"/>
  </r>
  <r>
    <s v="GEP875"/>
    <s v="MOIN"/>
    <x v="0"/>
    <x v="0"/>
    <n v="4.1666666666666661"/>
    <n v="6.75"/>
    <n v="39.6"/>
    <n v="51"/>
    <x v="1"/>
  </r>
  <r>
    <s v="GEP877"/>
    <s v="ODYI"/>
    <x v="0"/>
    <x v="0"/>
    <n v="16.666666666666664"/>
    <n v="9.75"/>
    <n v="44.4"/>
    <n v="71"/>
    <x v="4"/>
  </r>
  <r>
    <s v="GEP879"/>
    <s v="OGAN"/>
    <x v="0"/>
    <x v="0"/>
    <n v="12.5"/>
    <n v="10.5"/>
    <n v="28.799999999999997"/>
    <n v="52"/>
    <x v="1"/>
  </r>
  <r>
    <s v="GEP881"/>
    <s v="OJWA"/>
    <x v="0"/>
    <x v="0"/>
    <n v="11.666666666666666"/>
    <n v="9.75"/>
    <n v="34.799999999999997"/>
    <n v="57"/>
    <x v="1"/>
  </r>
  <r>
    <s v="GEP882"/>
    <s v="OKHA"/>
    <x v="0"/>
    <x v="0"/>
    <n v="9.1666666666666661"/>
    <n v="0"/>
    <n v="25.2"/>
    <n v="35"/>
    <x v="0"/>
  </r>
  <r>
    <s v="GEP883"/>
    <s v="OLJI"/>
    <x v="0"/>
    <x v="0"/>
    <n v="2.5"/>
    <n v="0"/>
    <n v="31.200000000000003"/>
    <n v="34"/>
    <x v="0"/>
  </r>
  <r>
    <s v="GEP885"/>
    <s v="OLTI"/>
    <x v="0"/>
    <x v="0"/>
    <n v="11.666666666666666"/>
    <n v="7.5"/>
    <n v="39.6"/>
    <n v="59"/>
    <x v="1"/>
  </r>
  <r>
    <s v="GEP886"/>
    <s v="OLUN"/>
    <x v="0"/>
    <x v="0"/>
    <n v="8.3333333333333321"/>
    <n v="10.5"/>
    <n v="30"/>
    <n v="49"/>
    <x v="2"/>
  </r>
  <r>
    <s v="GEP889"/>
    <s v="OLDE"/>
    <x v="0"/>
    <x v="0"/>
    <n v="9.1666666666666661"/>
    <n v="8.25"/>
    <n v="27.6"/>
    <n v="46"/>
    <x v="2"/>
  </r>
  <r>
    <s v="GEP890"/>
    <s v="OLYE"/>
    <x v="0"/>
    <x v="0"/>
    <n v="25"/>
    <n v="11.25"/>
    <n v="56.4"/>
    <n v="93"/>
    <x v="4"/>
  </r>
  <r>
    <s v="GEP891"/>
    <s v="OLYE"/>
    <x v="0"/>
    <x v="1"/>
    <n v="10.833333333333334"/>
    <n v="12"/>
    <n v="27.6"/>
    <n v="51"/>
    <x v="1"/>
  </r>
  <r>
    <s v="GEP892"/>
    <s v="OLUN"/>
    <x v="0"/>
    <x v="0"/>
    <n v="16.666666666666664"/>
    <n v="8.25"/>
    <n v="34.799999999999997"/>
    <n v="60"/>
    <x v="3"/>
  </r>
  <r>
    <s v="GEP894"/>
    <s v="OLRE"/>
    <x v="0"/>
    <x v="0"/>
    <n v="13.333333333333334"/>
    <n v="9"/>
    <n v="40.800000000000004"/>
    <n v="64"/>
    <x v="3"/>
  </r>
  <r>
    <s v="GEP895"/>
    <s v="OLDE"/>
    <x v="0"/>
    <x v="0"/>
    <n v="14.166666666666666"/>
    <n v="10.5"/>
    <n v="44.4"/>
    <n v="70"/>
    <x v="4"/>
  </r>
  <r>
    <s v="GEP896"/>
    <s v="OLLE"/>
    <x v="0"/>
    <x v="0"/>
    <n v="18.333333333333332"/>
    <n v="8.25"/>
    <n v="38.4"/>
    <n v="65"/>
    <x v="3"/>
  </r>
  <r>
    <s v="GEP897"/>
    <s v="OMDE"/>
    <x v="0"/>
    <x v="0"/>
    <n v="11.666666666666666"/>
    <n v="9"/>
    <n v="28.799999999999997"/>
    <n v="50"/>
    <x v="1"/>
  </r>
  <r>
    <s v="GEP898"/>
    <s v="OMYE"/>
    <x v="0"/>
    <x v="0"/>
    <n v="11.666666666666666"/>
    <n v="10.5"/>
    <n v="39.6"/>
    <n v="62"/>
    <x v="3"/>
  </r>
  <r>
    <s v="GEP899"/>
    <s v="OMMI"/>
    <x v="0"/>
    <x v="0"/>
    <n v="14.166666666666666"/>
    <n v="9"/>
    <n v="33.6"/>
    <n v="57"/>
    <x v="1"/>
  </r>
  <r>
    <s v="GEP901"/>
    <s v="OMBO"/>
    <x v="0"/>
    <x v="0"/>
    <n v="11.666666666666666"/>
    <n v="9.75"/>
    <n v="19.2"/>
    <n v="41"/>
    <x v="0"/>
  </r>
  <r>
    <s v="GEP902"/>
    <s v="OSHO"/>
    <x v="0"/>
    <x v="0"/>
    <n v="13.333333333333334"/>
    <n v="6.75"/>
    <n v="26.4"/>
    <n v="47"/>
    <x v="2"/>
  </r>
  <r>
    <s v="GEP903"/>
    <s v="OWBI"/>
    <x v="0"/>
    <x v="0"/>
    <n v="10.833333333333334"/>
    <n v="8.25"/>
    <n v="38.4"/>
    <n v="58"/>
    <x v="1"/>
  </r>
  <r>
    <s v="GEP904"/>
    <s v="OYME"/>
    <x v="0"/>
    <x v="0"/>
    <n v="20.833333333333336"/>
    <n v="10.5"/>
    <n v="40.800000000000004"/>
    <n v="73"/>
    <x v="4"/>
  </r>
  <r>
    <s v="GEP905"/>
    <s v="PEBO"/>
    <x v="0"/>
    <x v="0"/>
    <n v="14.166666666666666"/>
    <n v="9.75"/>
    <n v="37.200000000000003"/>
    <n v="62"/>
    <x v="3"/>
  </r>
  <r>
    <s v="GEP906"/>
    <s v="SAMI"/>
    <x v="0"/>
    <x v="0"/>
    <n v="20"/>
    <n v="12"/>
    <n v="40.800000000000004"/>
    <n v="73"/>
    <x v="4"/>
  </r>
  <r>
    <s v="GEP907"/>
    <s v="SAEL"/>
    <x v="0"/>
    <x v="0"/>
    <n v="14.166666666666666"/>
    <n v="9.75"/>
    <n v="39.6"/>
    <n v="64"/>
    <x v="3"/>
  </r>
  <r>
    <s v="GEP908"/>
    <s v="SHDE"/>
    <x v="0"/>
    <x v="0"/>
    <n v="10.833333333333334"/>
    <n v="10.5"/>
    <n v="18"/>
    <n v="40"/>
    <x v="0"/>
  </r>
  <r>
    <s v="GEP909"/>
    <s v="SION"/>
    <x v="0"/>
    <x v="0"/>
    <n v="11.666666666666666"/>
    <n v="9.75"/>
    <n v="33.6"/>
    <n v="56"/>
    <x v="1"/>
  </r>
  <r>
    <s v="GEP910"/>
    <s v="UKOR"/>
    <x v="0"/>
    <x v="0"/>
    <n v="7.5"/>
    <n v="7.5"/>
    <n v="34.799999999999997"/>
    <n v="50"/>
    <x v="1"/>
  </r>
  <r>
    <s v="GEP208"/>
    <s v="BALA"/>
    <x v="0"/>
    <x v="0"/>
    <n v="14.166666666666666"/>
    <n v="8.25"/>
    <n v="31.200000000000003"/>
    <n v="54"/>
    <x v="1"/>
  </r>
  <r>
    <s v="GEP222"/>
    <s v="IDWU"/>
    <x v="0"/>
    <x v="1"/>
    <n v="14.166666666666666"/>
    <n v="9"/>
    <n v="32.400000000000006"/>
    <n v="56"/>
    <x v="1"/>
  </r>
  <r>
    <s v="GEP223"/>
    <s v="JOHN"/>
    <x v="0"/>
    <x v="0"/>
    <n v="17.5"/>
    <n v="9"/>
    <n v="40.800000000000004"/>
    <n v="68"/>
    <x v="3"/>
  </r>
  <r>
    <s v="GEP232"/>
    <s v="OLAN"/>
    <x v="0"/>
    <x v="0"/>
    <n v="14.166666666666666"/>
    <n v="12"/>
    <n v="32.400000000000006"/>
    <n v="59"/>
    <x v="1"/>
  </r>
  <r>
    <s v="GEO159"/>
    <s v="IWWU"/>
    <x v="1"/>
    <x v="0"/>
    <n v="13.333333333333334"/>
    <n v="0"/>
    <s v="ABS"/>
    <n v="14"/>
    <x v="5"/>
  </r>
  <r>
    <s v="GEO540"/>
    <s v="AKNO"/>
    <x v="1"/>
    <x v="0"/>
    <s v="ABS"/>
    <n v="0"/>
    <n v="25.2"/>
    <n v="26"/>
    <x v="0"/>
  </r>
  <r>
    <s v="GEO091"/>
    <s v="ABYE"/>
    <x v="1"/>
    <x v="0"/>
    <n v="10"/>
    <n v="5.25"/>
    <n v="22.8"/>
    <n v="39"/>
    <x v="0"/>
  </r>
  <r>
    <s v="GEO156"/>
    <s v="TAEK"/>
    <x v="1"/>
    <x v="0"/>
    <n v="10.833333333333334"/>
    <n v="12"/>
    <n v="39.6"/>
    <n v="63"/>
    <x v="3"/>
  </r>
  <r>
    <s v="GEO750"/>
    <s v="ADYE"/>
    <x v="1"/>
    <x v="0"/>
    <n v="9.1666666666666661"/>
    <n v="0"/>
    <n v="18"/>
    <n v="28"/>
    <x v="0"/>
  </r>
  <r>
    <s v="GEO755"/>
    <s v="ADNA"/>
    <x v="1"/>
    <x v="0"/>
    <s v="ABS"/>
    <n v="10.5"/>
    <n v="38.4"/>
    <n v="49"/>
    <x v="2"/>
  </r>
  <r>
    <s v="GEO762"/>
    <s v="AJYI"/>
    <x v="1"/>
    <x v="0"/>
    <n v="9.1666666666666661"/>
    <n v="0"/>
    <n v="39.6"/>
    <n v="49"/>
    <x v="2"/>
  </r>
  <r>
    <s v="GEO765"/>
    <s v="AKDE"/>
    <x v="1"/>
    <x v="1"/>
    <n v="16.666666666666664"/>
    <n v="12.75"/>
    <n v="37.200000000000003"/>
    <n v="67"/>
    <x v="3"/>
  </r>
  <r>
    <s v="GEO772"/>
    <s v="ASRA"/>
    <x v="1"/>
    <x v="0"/>
    <n v="15.833333333333332"/>
    <n v="11.25"/>
    <n v="36"/>
    <n v="64"/>
    <x v="3"/>
  </r>
  <r>
    <s v="GEO775"/>
    <s v="AYLE"/>
    <x v="1"/>
    <x v="0"/>
    <n v="10"/>
    <n v="0"/>
    <n v="36"/>
    <n v="46"/>
    <x v="2"/>
  </r>
  <r>
    <s v="GEO779"/>
    <s v="BELO"/>
    <x v="1"/>
    <x v="0"/>
    <n v="7.5"/>
    <n v="0"/>
    <s v="ABS"/>
    <n v="8"/>
    <x v="5"/>
  </r>
  <r>
    <s v="GEO789"/>
    <s v="KAEM"/>
    <x v="1"/>
    <x v="0"/>
    <n v="16.666666666666664"/>
    <n v="0"/>
    <n v="33.6"/>
    <n v="51"/>
    <x v="1"/>
  </r>
  <r>
    <s v="GEO799"/>
    <s v="OKDE"/>
    <x v="1"/>
    <x v="0"/>
    <n v="9.1666666666666661"/>
    <n v="11.25"/>
    <n v="24"/>
    <n v="45"/>
    <x v="2"/>
  </r>
  <r>
    <s v="GEO804"/>
    <s v="OLPO"/>
    <x v="1"/>
    <x v="0"/>
    <s v="ABS"/>
    <n v="0"/>
    <n v="31.200000000000003"/>
    <n v="32"/>
    <x v="0"/>
  </r>
  <r>
    <s v="GEO808"/>
    <s v="OLJU"/>
    <x v="1"/>
    <x v="0"/>
    <n v="8.3333333333333321"/>
    <n v="11.25"/>
    <n v="45.6"/>
    <n v="66"/>
    <x v="3"/>
  </r>
  <r>
    <s v="GEO812"/>
    <s v="ONTI"/>
    <x v="1"/>
    <x v="0"/>
    <s v="ABS"/>
    <n v="0"/>
    <n v="26.4"/>
    <n v="27"/>
    <x v="0"/>
  </r>
  <r>
    <s v="GEO814"/>
    <s v="SHKE"/>
    <x v="1"/>
    <x v="0"/>
    <n v="20"/>
    <n v="10.5"/>
    <n v="34.799999999999997"/>
    <n v="66"/>
    <x v="3"/>
  </r>
  <r>
    <s v="GEO815"/>
    <s v="TASE"/>
    <x v="1"/>
    <x v="0"/>
    <n v="10.833333333333334"/>
    <n v="0"/>
    <n v="34.799999999999997"/>
    <n v="46"/>
    <x v="2"/>
  </r>
  <r>
    <s v="GEO126"/>
    <s v="ABYE"/>
    <x v="1"/>
    <x v="0"/>
    <n v="10.833333333333334"/>
    <n v="0"/>
    <n v="40.800000000000004"/>
    <n v="52"/>
    <x v="1"/>
  </r>
  <r>
    <s v="GEO127"/>
    <s v="ABLA"/>
    <x v="1"/>
    <x v="0"/>
    <n v="12.5"/>
    <n v="0"/>
    <n v="30"/>
    <n v="43"/>
    <x v="0"/>
  </r>
  <r>
    <s v="GEO130"/>
    <s v="ADYO"/>
    <x v="1"/>
    <x v="0"/>
    <n v="20"/>
    <n v="0"/>
    <n v="46.800000000000004"/>
    <n v="67"/>
    <x v="3"/>
  </r>
  <r>
    <s v="GEO132"/>
    <s v="ADBE"/>
    <x v="1"/>
    <x v="0"/>
    <n v="10"/>
    <n v="0"/>
    <n v="33.6"/>
    <n v="44"/>
    <x v="0"/>
  </r>
  <r>
    <s v="GEO133"/>
    <s v="ADSI"/>
    <x v="1"/>
    <x v="0"/>
    <n v="13.333333333333334"/>
    <n v="0"/>
    <n v="45.6"/>
    <n v="59"/>
    <x v="1"/>
  </r>
  <r>
    <s v="GEO134"/>
    <s v="ADPO"/>
    <x v="1"/>
    <x v="0"/>
    <n v="21.666666666666668"/>
    <n v="0"/>
    <n v="43.199999999999996"/>
    <n v="65"/>
    <x v="3"/>
  </r>
  <r>
    <s v="GEO135"/>
    <s v="ADJU"/>
    <x v="1"/>
    <x v="0"/>
    <n v="12.5"/>
    <n v="10.5"/>
    <n v="18"/>
    <n v="41"/>
    <x v="0"/>
  </r>
  <r>
    <s v="GEO137"/>
    <s v="AFBI"/>
    <x v="1"/>
    <x v="0"/>
    <n v="19.166666666666668"/>
    <n v="10.5"/>
    <n v="45.6"/>
    <n v="76"/>
    <x v="4"/>
  </r>
  <r>
    <s v="GEO139"/>
    <s v="AKMI"/>
    <x v="1"/>
    <x v="0"/>
    <n v="14.166666666666666"/>
    <n v="11.25"/>
    <n v="40.800000000000004"/>
    <n v="67"/>
    <x v="3"/>
  </r>
  <r>
    <s v="GEO141"/>
    <s v="AKYE"/>
    <x v="1"/>
    <x v="0"/>
    <n v="14.166666666666666"/>
    <n v="10.5"/>
    <n v="42"/>
    <n v="67"/>
    <x v="3"/>
  </r>
  <r>
    <s v="GEO142"/>
    <s v="AKLA"/>
    <x v="1"/>
    <x v="0"/>
    <n v="13.333333333333334"/>
    <n v="12.75"/>
    <n v="27.6"/>
    <n v="54"/>
    <x v="1"/>
  </r>
  <r>
    <s v="GEO143"/>
    <s v="ALLA"/>
    <x v="1"/>
    <x v="0"/>
    <n v="15.833333333333332"/>
    <n v="9.75"/>
    <n v="37.200000000000003"/>
    <n v="63"/>
    <x v="3"/>
  </r>
  <r>
    <s v="GEO144"/>
    <s v="ALHE"/>
    <x v="1"/>
    <x v="0"/>
    <n v="17.5"/>
    <n v="9.75"/>
    <n v="49.199999999999996"/>
    <n v="77"/>
    <x v="4"/>
  </r>
  <r>
    <s v="GEO145"/>
    <s v="AMOS"/>
    <x v="1"/>
    <x v="1"/>
    <n v="15.833333333333332"/>
    <n v="9.75"/>
    <n v="38.4"/>
    <n v="64"/>
    <x v="3"/>
  </r>
  <r>
    <s v="GEO146"/>
    <s v="APRA"/>
    <x v="1"/>
    <x v="0"/>
    <n v="15"/>
    <n v="9"/>
    <n v="44.4"/>
    <n v="69"/>
    <x v="3"/>
  </r>
  <r>
    <s v="GEO147"/>
    <s v="ARSE"/>
    <x v="1"/>
    <x v="0"/>
    <n v="15.833333333333332"/>
    <n v="12"/>
    <n v="39.6"/>
    <n v="68"/>
    <x v="3"/>
  </r>
  <r>
    <s v="GEO148"/>
    <s v="ARNA"/>
    <x v="1"/>
    <x v="0"/>
    <n v="15"/>
    <n v="9.75"/>
    <n v="22.8"/>
    <n v="48"/>
    <x v="2"/>
  </r>
  <r>
    <s v="GEO151"/>
    <s v="CHIE"/>
    <x v="1"/>
    <x v="0"/>
    <n v="20.833333333333336"/>
    <n v="9"/>
    <n v="46.800000000000004"/>
    <n v="77"/>
    <x v="4"/>
  </r>
  <r>
    <s v="GEO152"/>
    <s v="DADA"/>
    <x v="1"/>
    <x v="0"/>
    <n v="15.833333333333332"/>
    <n v="8.25"/>
    <n v="39.6"/>
    <n v="64"/>
    <x v="3"/>
  </r>
  <r>
    <s v="GEO153"/>
    <s v="DARO"/>
    <x v="1"/>
    <x v="0"/>
    <n v="19.166666666666668"/>
    <n v="9"/>
    <n v="48"/>
    <n v="77"/>
    <x v="4"/>
  </r>
  <r>
    <s v="GEO155"/>
    <s v="DUYE"/>
    <x v="1"/>
    <x v="0"/>
    <n v="17.5"/>
    <n v="8.25"/>
    <n v="45.6"/>
    <n v="72"/>
    <x v="4"/>
  </r>
  <r>
    <s v="GEO156"/>
    <s v="ELTU"/>
    <x v="1"/>
    <x v="1"/>
    <n v="10.833333333333334"/>
    <n v="12"/>
    <n v="39.6"/>
    <n v="63"/>
    <x v="3"/>
  </r>
  <r>
    <s v="GEO157"/>
    <s v="FOMI"/>
    <x v="1"/>
    <x v="0"/>
    <n v="15"/>
    <n v="10.5"/>
    <n v="48"/>
    <n v="74"/>
    <x v="4"/>
  </r>
  <r>
    <s v="GEO158"/>
    <s v="GAEI"/>
    <x v="1"/>
    <x v="0"/>
    <n v="10.833333333333334"/>
    <n v="9"/>
    <n v="25.2"/>
    <n v="46"/>
    <x v="2"/>
  </r>
  <r>
    <s v="GEO160"/>
    <s v="JEDE"/>
    <x v="1"/>
    <x v="0"/>
    <n v="11.666666666666666"/>
    <n v="10.5"/>
    <n v="32.400000000000006"/>
    <n v="55"/>
    <x v="1"/>
  </r>
  <r>
    <s v="GEO161"/>
    <s v="MADU"/>
    <x v="1"/>
    <x v="0"/>
    <n v="15"/>
    <n v="9"/>
    <n v="43.199999999999996"/>
    <n v="68"/>
    <x v="3"/>
  </r>
  <r>
    <s v="GEO169"/>
    <s v="OLRE"/>
    <x v="1"/>
    <x v="0"/>
    <n v="13.333333333333334"/>
    <n v="8.25"/>
    <n v="40.800000000000004"/>
    <n v="63"/>
    <x v="3"/>
  </r>
  <r>
    <s v="GEO170"/>
    <s v="OLDE"/>
    <x v="1"/>
    <x v="1"/>
    <n v="20"/>
    <n v="9.75"/>
    <n v="42"/>
    <n v="72"/>
    <x v="4"/>
  </r>
  <r>
    <s v="GEO171"/>
    <s v="OLUN"/>
    <x v="1"/>
    <x v="1"/>
    <n v="16.666666666666664"/>
    <n v="9.75"/>
    <n v="39.6"/>
    <n v="67"/>
    <x v="3"/>
  </r>
  <r>
    <s v="GEO173"/>
    <s v="OMIN"/>
    <x v="1"/>
    <x v="0"/>
    <n v="2.5"/>
    <n v="9.75"/>
    <n v="48"/>
    <n v="61"/>
    <x v="3"/>
  </r>
  <r>
    <s v="GEO174"/>
    <s v="OMLA"/>
    <x v="1"/>
    <x v="0"/>
    <n v="17.5"/>
    <n v="9.75"/>
    <n v="44.4"/>
    <n v="72"/>
    <x v="4"/>
  </r>
  <r>
    <s v="GEO175"/>
    <s v="OMLO"/>
    <x v="1"/>
    <x v="0"/>
    <n v="12.5"/>
    <n v="9.75"/>
    <n v="36"/>
    <n v="59"/>
    <x v="1"/>
  </r>
  <r>
    <s v="GEO176"/>
    <s v="ONGI"/>
    <x v="1"/>
    <x v="0"/>
    <n v="15.833333333333332"/>
    <n v="9"/>
    <n v="44.4"/>
    <n v="70"/>
    <x v="4"/>
  </r>
  <r>
    <s v="GEO178"/>
    <s v="OYGA"/>
    <x v="1"/>
    <x v="0"/>
    <n v="14.166666666666666"/>
    <n v="9.75"/>
    <n v="43.199999999999996"/>
    <n v="68"/>
    <x v="3"/>
  </r>
  <r>
    <s v="GEO179"/>
    <s v="SAEB"/>
    <x v="1"/>
    <x v="0"/>
    <n v="18.333333333333332"/>
    <n v="9.75"/>
    <n v="46.800000000000004"/>
    <n v="75"/>
    <x v="4"/>
  </r>
  <r>
    <s v="GEO180"/>
    <s v="SOAN"/>
    <x v="1"/>
    <x v="0"/>
    <n v="14.166666666666666"/>
    <n v="9.75"/>
    <n v="38.4"/>
    <n v="63"/>
    <x v="3"/>
  </r>
  <r>
    <s v="GEO181"/>
    <s v="TAWO"/>
    <x v="1"/>
    <x v="0"/>
    <n v="8.3333333333333321"/>
    <n v="10.5"/>
    <n v="27.6"/>
    <n v="47"/>
    <x v="2"/>
  </r>
  <r>
    <s v="GEO182"/>
    <s v="TELA"/>
    <x v="1"/>
    <x v="0"/>
    <n v="11.666666666666666"/>
    <n v="9.75"/>
    <n v="38.4"/>
    <n v="60"/>
    <x v="3"/>
  </r>
  <r>
    <s v="GEO183"/>
    <s v="UYOK"/>
    <x v="1"/>
    <x v="0"/>
    <n v="10"/>
    <n v="9"/>
    <n v="32.400000000000006"/>
    <n v="52"/>
    <x v="1"/>
  </r>
  <r>
    <s v="GEO337"/>
    <s v="AKLA"/>
    <x v="1"/>
    <x v="1"/>
    <n v="15"/>
    <n v="10.5"/>
    <n v="49.199999999999996"/>
    <n v="75"/>
    <x v="4"/>
  </r>
  <r>
    <s v="GEO351"/>
    <s v="BONU"/>
    <x v="1"/>
    <x v="1"/>
    <n v="18.333333333333332"/>
    <n v="9.75"/>
    <n v="50.4"/>
    <n v="79"/>
    <x v="4"/>
  </r>
  <r>
    <s v="GEO372"/>
    <s v="LAAL"/>
    <x v="1"/>
    <x v="0"/>
    <n v="15.833333333333332"/>
    <n v="10.5"/>
    <n v="36"/>
    <n v="63"/>
    <x v="3"/>
  </r>
  <r>
    <s v="GEO385"/>
    <s v="OHMS"/>
    <x v="1"/>
    <x v="0"/>
    <n v="15"/>
    <n v="9"/>
    <n v="42"/>
    <n v="66"/>
    <x v="3"/>
  </r>
  <r>
    <s v="GEO410"/>
    <s v="RAEM"/>
    <x v="1"/>
    <x v="0"/>
    <n v="17.5"/>
    <n v="9.75"/>
    <n v="51.6"/>
    <n v="79"/>
    <x v="4"/>
  </r>
  <r>
    <s v="MTC735"/>
    <s v="ADGA"/>
    <x v="2"/>
    <x v="0"/>
    <s v="ABS"/>
    <n v="0"/>
    <n v="30"/>
    <n v="30"/>
    <x v="0"/>
  </r>
  <r>
    <s v="MTC751"/>
    <s v="BALA"/>
    <x v="2"/>
    <x v="0"/>
    <n v="5"/>
    <n v="0"/>
    <n v="36"/>
    <n v="41"/>
    <x v="0"/>
  </r>
  <r>
    <s v="MTC758"/>
    <s v="ENNE"/>
    <x v="2"/>
    <x v="0"/>
    <n v="9.1666666666666661"/>
    <n v="12"/>
    <n v="33.6"/>
    <n v="55"/>
    <x v="1"/>
  </r>
  <r>
    <s v="MTC138"/>
    <s v="SUAN"/>
    <x v="2"/>
    <x v="0"/>
    <n v="10.833333333333334"/>
    <n v="9.75"/>
    <n v="32.400000000000006"/>
    <n v="53"/>
    <x v="1"/>
  </r>
  <r>
    <s v="MTC322"/>
    <s v="ASKE"/>
    <x v="2"/>
    <x v="0"/>
    <s v="ABS"/>
    <n v="0"/>
    <n v="34.799999999999997"/>
    <n v="35"/>
    <x v="0"/>
  </r>
  <r>
    <s v="MTC348"/>
    <s v="OLYA"/>
    <x v="2"/>
    <x v="0"/>
    <s v="ABS"/>
    <n v="0"/>
    <n v="18"/>
    <n v="18"/>
    <x v="0"/>
  </r>
  <r>
    <s v="MTC978"/>
    <s v="AKBE"/>
    <x v="2"/>
    <x v="0"/>
    <n v="10"/>
    <n v="10.5"/>
    <n v="40.800000000000004"/>
    <n v="62"/>
    <x v="3"/>
  </r>
  <r>
    <s v="MTC987"/>
    <s v="AZEZ"/>
    <x v="2"/>
    <x v="0"/>
    <s v="ABS"/>
    <n v="0"/>
    <n v="33.6"/>
    <n v="34"/>
    <x v="0"/>
  </r>
  <r>
    <s v="MTC988"/>
    <s v="BAMI"/>
    <x v="2"/>
    <x v="0"/>
    <n v="11.666666666666666"/>
    <n v="0"/>
    <n v="20.400000000000002"/>
    <n v="33"/>
    <x v="0"/>
  </r>
  <r>
    <s v="MTC993"/>
    <s v="BRAH"/>
    <x v="2"/>
    <x v="0"/>
    <n v="13.333333333333334"/>
    <n v="12.75"/>
    <n v="40.800000000000004"/>
    <n v="67"/>
    <x v="3"/>
  </r>
  <r>
    <s v="MTC996"/>
    <s v="ENLA"/>
    <x v="2"/>
    <x v="0"/>
    <n v="15"/>
    <n v="9"/>
    <n v="30"/>
    <n v="54"/>
    <x v="1"/>
  </r>
  <r>
    <s v="MTC998"/>
    <s v="FAON"/>
    <x v="2"/>
    <x v="0"/>
    <n v="10"/>
    <n v="9.75"/>
    <n v="30"/>
    <n v="50"/>
    <x v="1"/>
  </r>
  <r>
    <s v="MTC002"/>
    <s v="KOLE"/>
    <x v="2"/>
    <x v="0"/>
    <s v="ABS"/>
    <n v="0"/>
    <n v="30"/>
    <n v="30"/>
    <x v="0"/>
  </r>
  <r>
    <s v="MTC004"/>
    <s v="NOAH"/>
    <x v="2"/>
    <x v="1"/>
    <n v="10.833333333333334"/>
    <n v="10.5"/>
    <n v="32.400000000000006"/>
    <n v="54"/>
    <x v="1"/>
  </r>
  <r>
    <s v="MTC006"/>
    <s v="NWWO"/>
    <x v="2"/>
    <x v="0"/>
    <n v="15"/>
    <n v="10.5"/>
    <n v="40.800000000000004"/>
    <n v="67"/>
    <x v="3"/>
  </r>
  <r>
    <s v="MTC009"/>
    <s v="OGYE"/>
    <x v="2"/>
    <x v="0"/>
    <n v="10"/>
    <n v="7.5"/>
    <n v="32.400000000000006"/>
    <n v="50"/>
    <x v="1"/>
  </r>
  <r>
    <s v="MTC020"/>
    <s v="OLJU"/>
    <x v="2"/>
    <x v="0"/>
    <n v="14.166666666666666"/>
    <n v="9.75"/>
    <n v="34.799999999999997"/>
    <n v="59"/>
    <x v="1"/>
  </r>
  <r>
    <s v="MTC025"/>
    <s v="OLYI"/>
    <x v="2"/>
    <x v="0"/>
    <n v="14.166666666666666"/>
    <n v="0"/>
    <n v="30"/>
    <n v="45"/>
    <x v="2"/>
  </r>
  <r>
    <s v="MTC028"/>
    <s v="OLLE"/>
    <x v="2"/>
    <x v="0"/>
    <n v="10.833333333333334"/>
    <n v="0"/>
    <n v="26.4"/>
    <n v="38"/>
    <x v="0"/>
  </r>
  <r>
    <s v="MTC038"/>
    <s v="SOLE"/>
    <x v="2"/>
    <x v="0"/>
    <n v="6.666666666666667"/>
    <n v="10.5"/>
    <n v="27.6"/>
    <n v="45"/>
    <x v="2"/>
  </r>
  <r>
    <s v="MTC311"/>
    <s v="ADLA"/>
    <x v="2"/>
    <x v="0"/>
    <n v="18.333333333333332"/>
    <n v="0"/>
    <s v="ABS"/>
    <n v="19"/>
    <x v="5"/>
  </r>
  <r>
    <s v="MTC312"/>
    <s v="ADYI"/>
    <x v="2"/>
    <x v="0"/>
    <n v="14.166666666666666"/>
    <n v="12"/>
    <n v="37.200000000000003"/>
    <n v="64"/>
    <x v="3"/>
  </r>
  <r>
    <s v="MTC313"/>
    <s v="ADYI"/>
    <x v="2"/>
    <x v="0"/>
    <n v="20"/>
    <n v="9.75"/>
    <n v="50.4"/>
    <n v="81"/>
    <x v="4"/>
  </r>
  <r>
    <s v="MTC314"/>
    <s v="AJYI"/>
    <x v="2"/>
    <x v="1"/>
    <n v="16.666666666666664"/>
    <n v="9"/>
    <n v="45.6"/>
    <n v="72"/>
    <x v="4"/>
  </r>
  <r>
    <s v="MTC318"/>
    <s v="AKMI"/>
    <x v="2"/>
    <x v="0"/>
    <n v="20.833333333333336"/>
    <n v="0"/>
    <n v="45.6"/>
    <n v="67"/>
    <x v="3"/>
  </r>
  <r>
    <s v="MTC319"/>
    <s v="AKMI"/>
    <x v="2"/>
    <x v="0"/>
    <n v="12.5"/>
    <n v="0"/>
    <n v="32.400000000000006"/>
    <n v="45"/>
    <x v="2"/>
  </r>
  <r>
    <s v="MTC320"/>
    <s v="ALBI"/>
    <x v="2"/>
    <x v="0"/>
    <n v="14.166666666666666"/>
    <n v="0"/>
    <n v="36"/>
    <n v="51"/>
    <x v="1"/>
  </r>
  <r>
    <s v="MTC321"/>
    <s v="AMOO"/>
    <x v="2"/>
    <x v="0"/>
    <n v="6.666666666666667"/>
    <n v="0"/>
    <n v="31.200000000000003"/>
    <n v="38"/>
    <x v="0"/>
  </r>
  <r>
    <s v="MTC322"/>
    <s v="ARYO"/>
    <x v="2"/>
    <x v="0"/>
    <s v="ABS"/>
    <n v="0"/>
    <n v="34.799999999999997"/>
    <n v="35"/>
    <x v="0"/>
  </r>
  <r>
    <s v="MTC323"/>
    <s v="AYNE"/>
    <x v="2"/>
    <x v="0"/>
    <n v="15.833333333333332"/>
    <n v="0"/>
    <n v="50.4"/>
    <n v="67"/>
    <x v="3"/>
  </r>
  <r>
    <s v="MTC325"/>
    <s v="BELO"/>
    <x v="2"/>
    <x v="0"/>
    <n v="19.166666666666668"/>
    <n v="10.5"/>
    <n v="40.800000000000004"/>
    <n v="71"/>
    <x v="4"/>
  </r>
  <r>
    <s v="MTC327"/>
    <s v="CHRE"/>
    <x v="2"/>
    <x v="0"/>
    <n v="16.666666666666664"/>
    <n v="0"/>
    <n v="45.6"/>
    <n v="63"/>
    <x v="3"/>
  </r>
  <r>
    <s v="MTC328"/>
    <s v="FADE"/>
    <x v="2"/>
    <x v="0"/>
    <n v="16.666666666666664"/>
    <n v="4.5"/>
    <n v="38.4"/>
    <n v="60"/>
    <x v="3"/>
  </r>
  <r>
    <s v="MTC330"/>
    <s v="FASI"/>
    <x v="2"/>
    <x v="0"/>
    <n v="10.833333333333334"/>
    <n v="8.25"/>
    <n v="36"/>
    <n v="56"/>
    <x v="1"/>
  </r>
  <r>
    <s v="MTC331"/>
    <s v="GBJO"/>
    <x v="2"/>
    <x v="0"/>
    <n v="22.5"/>
    <n v="10.5"/>
    <n v="46.800000000000004"/>
    <n v="80"/>
    <x v="4"/>
  </r>
  <r>
    <s v="MTC332"/>
    <s v="GBRO"/>
    <x v="2"/>
    <x v="0"/>
    <n v="12.5"/>
    <n v="9"/>
    <n v="28.799999999999997"/>
    <n v="51"/>
    <x v="1"/>
  </r>
  <r>
    <s v="MTC334"/>
    <s v="IGGE"/>
    <x v="2"/>
    <x v="0"/>
    <n v="13.333333333333334"/>
    <n v="12"/>
    <n v="37.200000000000003"/>
    <n v="63"/>
    <x v="3"/>
  </r>
  <r>
    <s v="MTC336"/>
    <s v="IJLA"/>
    <x v="2"/>
    <x v="0"/>
    <n v="14.166666666666666"/>
    <n v="0"/>
    <s v="ABS"/>
    <n v="15"/>
    <x v="5"/>
  </r>
  <r>
    <s v="MTC337"/>
    <s v="JOEL"/>
    <x v="2"/>
    <x v="0"/>
    <n v="19.166666666666668"/>
    <n v="9"/>
    <n v="42"/>
    <n v="71"/>
    <x v="4"/>
  </r>
  <r>
    <s v="MTC339"/>
    <s v="KOLE"/>
    <x v="2"/>
    <x v="0"/>
    <n v="9.1666666666666661"/>
    <n v="0"/>
    <n v="19.2"/>
    <n v="29"/>
    <x v="0"/>
  </r>
  <r>
    <s v="MTC340"/>
    <s v="LAAN"/>
    <x v="2"/>
    <x v="0"/>
    <n v="17.5"/>
    <n v="9.75"/>
    <n v="45.6"/>
    <n v="73"/>
    <x v="4"/>
  </r>
  <r>
    <s v="MTC341"/>
    <s v="NWWO"/>
    <x v="2"/>
    <x v="1"/>
    <n v="16.666666666666664"/>
    <n v="12.75"/>
    <n v="43.199999999999996"/>
    <n v="73"/>
    <x v="4"/>
  </r>
  <r>
    <s v="MTC343"/>
    <s v="ODDE"/>
    <x v="2"/>
    <x v="0"/>
    <n v="11.666666666666666"/>
    <n v="9"/>
    <n v="27.6"/>
    <n v="49"/>
    <x v="2"/>
  </r>
  <r>
    <s v="MTC344"/>
    <s v="ODN,"/>
    <x v="2"/>
    <x v="0"/>
    <n v="16.666666666666664"/>
    <n v="9.75"/>
    <n v="39.6"/>
    <n v="67"/>
    <x v="3"/>
  </r>
  <r>
    <s v="MTC345"/>
    <s v="OGDE"/>
    <x v="2"/>
    <x v="1"/>
    <n v="20.833333333333336"/>
    <n v="9.75"/>
    <n v="51.6"/>
    <n v="83"/>
    <x v="4"/>
  </r>
  <r>
    <s v="MTC347"/>
    <s v="OLPO"/>
    <x v="2"/>
    <x v="0"/>
    <n v="15.833333333333332"/>
    <n v="9"/>
    <n v="38.4"/>
    <n v="64"/>
    <x v="3"/>
  </r>
  <r>
    <s v="MTC348"/>
    <s v="OLJO"/>
    <x v="2"/>
    <x v="0"/>
    <s v="ABS"/>
    <n v="0"/>
    <n v="18"/>
    <n v="18"/>
    <x v="0"/>
  </r>
  <r>
    <s v="MTC350"/>
    <s v="OLBA"/>
    <x v="2"/>
    <x v="0"/>
    <n v="20.833333333333336"/>
    <n v="10.5"/>
    <n v="39.6"/>
    <n v="71"/>
    <x v="4"/>
  </r>
  <r>
    <s v="MTC351"/>
    <s v="OLMI"/>
    <x v="2"/>
    <x v="0"/>
    <n v="17.5"/>
    <n v="10.5"/>
    <n v="42"/>
    <n v="70"/>
    <x v="4"/>
  </r>
  <r>
    <s v="MTC352"/>
    <s v="OLYI"/>
    <x v="2"/>
    <x v="0"/>
    <n v="16.666666666666664"/>
    <n v="0"/>
    <s v="ABS"/>
    <n v="17"/>
    <x v="5"/>
  </r>
  <r>
    <s v="MTC353"/>
    <s v="OMYE"/>
    <x v="2"/>
    <x v="0"/>
    <n v="15"/>
    <n v="9"/>
    <n v="38.4"/>
    <n v="63"/>
    <x v="3"/>
  </r>
  <r>
    <s v="MTC357"/>
    <s v="OYMI"/>
    <x v="2"/>
    <x v="1"/>
    <n v="14.166666666666666"/>
    <n v="11.25"/>
    <n v="39.6"/>
    <n v="66"/>
    <x v="3"/>
  </r>
  <r>
    <s v="MTC358"/>
    <s v="OYMI"/>
    <x v="2"/>
    <x v="0"/>
    <n v="18.333333333333332"/>
    <n v="0"/>
    <n v="40.800000000000004"/>
    <n v="60"/>
    <x v="3"/>
  </r>
  <r>
    <s v="MTC360"/>
    <s v="ROAN"/>
    <x v="2"/>
    <x v="0"/>
    <n v="15.833333333333332"/>
    <n v="10.5"/>
    <n v="40.800000000000004"/>
    <n v="68"/>
    <x v="3"/>
  </r>
  <r>
    <s v="MTC361"/>
    <s v="SHTU"/>
    <x v="2"/>
    <x v="0"/>
    <n v="15.833333333333332"/>
    <n v="0"/>
    <n v="49.199999999999996"/>
    <n v="66"/>
    <x v="3"/>
  </r>
  <r>
    <s v="MTC362"/>
    <s v="SHLA"/>
    <x v="2"/>
    <x v="0"/>
    <n v="17.5"/>
    <n v="10.5"/>
    <n v="33.6"/>
    <n v="62"/>
    <x v="3"/>
  </r>
  <r>
    <s v="MTC127"/>
    <s v="OLYE"/>
    <x v="2"/>
    <x v="1"/>
    <n v="14.166666666666666"/>
    <n v="10.5"/>
    <n v="39.6"/>
    <n v="65"/>
    <x v="3"/>
  </r>
  <r>
    <s v="MTC594"/>
    <s v="ALLU"/>
    <x v="2"/>
    <x v="0"/>
    <n v="15"/>
    <n v="11.25"/>
    <n v="36"/>
    <n v="63"/>
    <x v="3"/>
  </r>
  <r>
    <s v="MAS592"/>
    <s v="AKFE"/>
    <x v="3"/>
    <x v="0"/>
    <n v="12.5"/>
    <n v="0"/>
    <n v="33.6"/>
    <n v="47"/>
    <x v="2"/>
  </r>
  <r>
    <s v="MAS243"/>
    <s v="ADYI"/>
    <x v="3"/>
    <x v="0"/>
    <n v="5.833333333333333"/>
    <n v="0"/>
    <n v="21.599999999999998"/>
    <n v="28"/>
    <x v="0"/>
  </r>
  <r>
    <s v="MAS264"/>
    <s v="BUIN"/>
    <x v="3"/>
    <x v="0"/>
    <s v="ABS"/>
    <n v="0"/>
    <n v="21.599999999999998"/>
    <n v="22"/>
    <x v="0"/>
  </r>
  <r>
    <s v="MAS280"/>
    <s v="OKLA"/>
    <x v="3"/>
    <x v="0"/>
    <n v="11.666666666666666"/>
    <n v="0"/>
    <n v="31.200000000000003"/>
    <n v="43"/>
    <x v="0"/>
  </r>
  <r>
    <s v="MAS284"/>
    <s v="OLJU"/>
    <x v="3"/>
    <x v="0"/>
    <n v="10.833333333333334"/>
    <n v="0"/>
    <n v="42"/>
    <n v="53"/>
    <x v="1"/>
  </r>
  <r>
    <s v="MAS285"/>
    <s v="OLIN"/>
    <x v="3"/>
    <x v="0"/>
    <s v="ABS"/>
    <n v="0"/>
    <n v="44.4"/>
    <n v="45"/>
    <x v="2"/>
  </r>
  <r>
    <s v="MAS289"/>
    <s v="OMIN"/>
    <x v="3"/>
    <x v="0"/>
    <n v="15"/>
    <n v="0"/>
    <n v="33.6"/>
    <n v="49"/>
    <x v="2"/>
  </r>
  <r>
    <s v="MAS297"/>
    <s v="TUSE"/>
    <x v="3"/>
    <x v="0"/>
    <n v="15"/>
    <n v="0"/>
    <n v="37.200000000000003"/>
    <n v="53"/>
    <x v="1"/>
  </r>
  <r>
    <s v="MAS922"/>
    <s v="AKJU"/>
    <x v="3"/>
    <x v="0"/>
    <n v="9.1666666666666661"/>
    <n v="0"/>
    <n v="21.599999999999998"/>
    <n v="31"/>
    <x v="0"/>
  </r>
  <r>
    <s v="MAS924"/>
    <s v="AKWO"/>
    <x v="3"/>
    <x v="0"/>
    <n v="8.3333333333333321"/>
    <n v="0"/>
    <n v="30"/>
    <n v="39"/>
    <x v="0"/>
  </r>
  <r>
    <s v="MAS934"/>
    <s v="DALA"/>
    <x v="3"/>
    <x v="0"/>
    <n v="14.166666666666666"/>
    <n v="0"/>
    <n v="31.200000000000003"/>
    <n v="46"/>
    <x v="2"/>
  </r>
  <r>
    <s v="MAS936"/>
    <s v="FAYE"/>
    <x v="3"/>
    <x v="0"/>
    <n v="4.1666666666666661"/>
    <n v="0"/>
    <n v="21.599999999999998"/>
    <n v="26"/>
    <x v="0"/>
  </r>
  <r>
    <s v="MAS937"/>
    <s v="FAYE"/>
    <x v="3"/>
    <x v="0"/>
    <n v="12.5"/>
    <n v="0"/>
    <n v="32.400000000000006"/>
    <n v="45"/>
    <x v="2"/>
  </r>
  <r>
    <s v="MAS938"/>
    <s v="FAPE"/>
    <x v="3"/>
    <x v="0"/>
    <n v="10"/>
    <n v="11.25"/>
    <n v="31.200000000000003"/>
    <n v="53"/>
    <x v="1"/>
  </r>
  <r>
    <s v="MAS941"/>
    <s v="GEGE"/>
    <x v="3"/>
    <x v="0"/>
    <n v="8.3333333333333321"/>
    <n v="9.75"/>
    <n v="19.2"/>
    <n v="38"/>
    <x v="0"/>
  </r>
  <r>
    <s v="MAS944"/>
    <s v="LAGA"/>
    <x v="3"/>
    <x v="0"/>
    <n v="11.666666666666666"/>
    <n v="0"/>
    <n v="24"/>
    <n v="36"/>
    <x v="0"/>
  </r>
  <r>
    <s v="MAS947"/>
    <s v="NWKO"/>
    <x v="3"/>
    <x v="0"/>
    <n v="13.333333333333334"/>
    <n v="0"/>
    <n v="33.6"/>
    <n v="47"/>
    <x v="2"/>
  </r>
  <r>
    <s v="MAS949"/>
    <s v="ODLE"/>
    <x v="3"/>
    <x v="0"/>
    <n v="15"/>
    <n v="10.5"/>
    <n v="24"/>
    <n v="50"/>
    <x v="1"/>
  </r>
  <r>
    <s v="MAS950"/>
    <s v="OGYI"/>
    <x v="3"/>
    <x v="0"/>
    <n v="13.333333333333334"/>
    <n v="0"/>
    <n v="40.800000000000004"/>
    <n v="55"/>
    <x v="1"/>
  </r>
  <r>
    <s v="MAS964"/>
    <s v="OPKE"/>
    <x v="3"/>
    <x v="0"/>
    <n v="8.3333333333333321"/>
    <n v="0"/>
    <n v="22.8"/>
    <n v="32"/>
    <x v="0"/>
  </r>
  <r>
    <s v="MAS965"/>
    <s v="OYJI"/>
    <x v="3"/>
    <x v="0"/>
    <s v="ABS"/>
    <n v="0"/>
    <n v="32.400000000000006"/>
    <n v="33"/>
    <x v="0"/>
  </r>
  <r>
    <s v="MAS964"/>
    <s v="SAMI"/>
    <x v="3"/>
    <x v="0"/>
    <n v="8.3333333333333321"/>
    <n v="0"/>
    <n v="22.8"/>
    <n v="32"/>
    <x v="0"/>
  </r>
  <r>
    <s v="MAS242"/>
    <s v="ABIR"/>
    <x v="3"/>
    <x v="0"/>
    <n v="15"/>
    <n v="11.25"/>
    <n v="32.400000000000006"/>
    <n v="59"/>
    <x v="1"/>
  </r>
  <r>
    <s v="MAS243"/>
    <s v="ABAM"/>
    <x v="3"/>
    <x v="0"/>
    <n v="5.833333333333333"/>
    <n v="0"/>
    <n v="21.599999999999998"/>
    <n v="28"/>
    <x v="0"/>
  </r>
  <r>
    <s v="MAS244"/>
    <s v="ADIN"/>
    <x v="3"/>
    <x v="1"/>
    <n v="17.5"/>
    <n v="11.25"/>
    <n v="48"/>
    <n v="77"/>
    <x v="4"/>
  </r>
  <r>
    <s v="MAS245"/>
    <s v="ADJO"/>
    <x v="3"/>
    <x v="0"/>
    <n v="9.1666666666666661"/>
    <n v="0"/>
    <n v="22.8"/>
    <n v="32"/>
    <x v="0"/>
  </r>
  <r>
    <s v="MAS246"/>
    <s v="ADYE"/>
    <x v="3"/>
    <x v="1"/>
    <n v="10.833333333333334"/>
    <n v="13.5"/>
    <n v="37.200000000000003"/>
    <n v="62"/>
    <x v="3"/>
  </r>
  <r>
    <s v="MAS247"/>
    <s v="ADYE"/>
    <x v="3"/>
    <x v="0"/>
    <n v="17.5"/>
    <n v="10.5"/>
    <n v="43.199999999999996"/>
    <n v="72"/>
    <x v="4"/>
  </r>
  <r>
    <s v="MAS248"/>
    <s v="ADE,"/>
    <x v="3"/>
    <x v="0"/>
    <n v="12.5"/>
    <n v="10.5"/>
    <n v="38.4"/>
    <n v="62"/>
    <x v="3"/>
  </r>
  <r>
    <s v="MAS249"/>
    <s v="ADYE"/>
    <x v="3"/>
    <x v="0"/>
    <n v="14.166666666666666"/>
    <n v="9"/>
    <n v="36"/>
    <n v="60"/>
    <x v="3"/>
  </r>
  <r>
    <s v="MAS250"/>
    <s v="ADJI"/>
    <x v="3"/>
    <x v="0"/>
    <n v="19.166666666666668"/>
    <n v="9.75"/>
    <n v="43.199999999999996"/>
    <n v="73"/>
    <x v="4"/>
  </r>
  <r>
    <s v="MAS251"/>
    <s v="ADMI"/>
    <x v="3"/>
    <x v="0"/>
    <n v="7.5"/>
    <n v="9.75"/>
    <n v="38.4"/>
    <n v="56"/>
    <x v="1"/>
  </r>
  <r>
    <s v="MAS252"/>
    <s v="AFBI"/>
    <x v="3"/>
    <x v="0"/>
    <n v="16.666666666666664"/>
    <n v="12"/>
    <n v="45.6"/>
    <n v="75"/>
    <x v="4"/>
  </r>
  <r>
    <s v="MAS254"/>
    <s v="AJYI"/>
    <x v="3"/>
    <x v="0"/>
    <n v="17.5"/>
    <n v="12"/>
    <n v="31.200000000000003"/>
    <n v="61"/>
    <x v="3"/>
  </r>
  <r>
    <s v="MAS255"/>
    <s v="AJYE"/>
    <x v="3"/>
    <x v="1"/>
    <n v="12.5"/>
    <n v="12"/>
    <n v="40.800000000000004"/>
    <n v="66"/>
    <x v="3"/>
  </r>
  <r>
    <s v="MAS257"/>
    <s v="AKBI"/>
    <x v="3"/>
    <x v="0"/>
    <n v="15.833333333333332"/>
    <n v="12"/>
    <n v="38.4"/>
    <n v="67"/>
    <x v="3"/>
  </r>
  <r>
    <s v="MAS258"/>
    <s v="AKYO"/>
    <x v="3"/>
    <x v="0"/>
    <n v="13.333333333333334"/>
    <n v="10.5"/>
    <n v="28.799999999999997"/>
    <n v="53"/>
    <x v="1"/>
  </r>
  <r>
    <s v="MAS259"/>
    <s v="AKJO"/>
    <x v="3"/>
    <x v="0"/>
    <n v="16.666666666666664"/>
    <n v="11.25"/>
    <n v="38.4"/>
    <n v="67"/>
    <x v="3"/>
  </r>
  <r>
    <s v="MAS260"/>
    <s v="AKLA"/>
    <x v="3"/>
    <x v="0"/>
    <n v="19.166666666666668"/>
    <n v="9"/>
    <n v="45.6"/>
    <n v="74"/>
    <x v="4"/>
  </r>
  <r>
    <s v="MAS261"/>
    <s v="AKHO"/>
    <x v="3"/>
    <x v="0"/>
    <n v="15"/>
    <n v="9"/>
    <n v="38.4"/>
    <n v="63"/>
    <x v="3"/>
  </r>
  <r>
    <s v="MAS262"/>
    <s v="ALDE"/>
    <x v="3"/>
    <x v="0"/>
    <n v="16.666666666666664"/>
    <n v="9.75"/>
    <n v="40.800000000000004"/>
    <n v="68"/>
    <x v="3"/>
  </r>
  <r>
    <s v="MAS263"/>
    <s v="ALDE"/>
    <x v="3"/>
    <x v="0"/>
    <n v="15"/>
    <n v="10.5"/>
    <n v="45.6"/>
    <n v="72"/>
    <x v="4"/>
  </r>
  <r>
    <s v="MAS264"/>
    <s v="ANIN"/>
    <x v="3"/>
    <x v="0"/>
    <s v="ABS"/>
    <n v="0"/>
    <n v="21.599999999999998"/>
    <n v="22"/>
    <x v="0"/>
  </r>
  <r>
    <s v="MAS265"/>
    <s v="ASUO"/>
    <x v="3"/>
    <x v="0"/>
    <n v="20"/>
    <n v="13.5"/>
    <n v="36"/>
    <n v="70"/>
    <x v="4"/>
  </r>
  <r>
    <s v="MAS266"/>
    <s v="AYMI"/>
    <x v="3"/>
    <x v="1"/>
    <n v="20"/>
    <n v="12"/>
    <n v="36"/>
    <n v="68"/>
    <x v="3"/>
  </r>
  <r>
    <s v="MAS268"/>
    <s v="BAPE"/>
    <x v="3"/>
    <x v="1"/>
    <n v="18.333333333333332"/>
    <n v="9"/>
    <n v="40.800000000000004"/>
    <n v="69"/>
    <x v="3"/>
  </r>
  <r>
    <s v="MAS269"/>
    <s v="BAKE"/>
    <x v="3"/>
    <x v="1"/>
    <n v="12.5"/>
    <n v="10.5"/>
    <n v="38.4"/>
    <n v="62"/>
    <x v="3"/>
  </r>
  <r>
    <s v="MAS271"/>
    <s v="DULE"/>
    <x v="3"/>
    <x v="0"/>
    <n v="10"/>
    <n v="12.75"/>
    <n v="38.4"/>
    <n v="62"/>
    <x v="3"/>
  </r>
  <r>
    <s v="MAS272"/>
    <s v="EBDA"/>
    <x v="3"/>
    <x v="0"/>
    <n v="16.666666666666664"/>
    <n v="12"/>
    <n v="39.6"/>
    <n v="69"/>
    <x v="3"/>
  </r>
  <r>
    <s v="MAS273"/>
    <s v="EKWE"/>
    <x v="3"/>
    <x v="0"/>
    <n v="14.166666666666666"/>
    <n v="11.25"/>
    <n v="43.199999999999996"/>
    <n v="69"/>
    <x v="3"/>
  </r>
  <r>
    <s v="MAS274"/>
    <s v="EKWE"/>
    <x v="3"/>
    <x v="1"/>
    <n v="16.666666666666664"/>
    <n v="12"/>
    <n v="45.6"/>
    <n v="75"/>
    <x v="4"/>
  </r>
  <r>
    <s v="MAS275"/>
    <s v="ENDA"/>
    <x v="3"/>
    <x v="0"/>
    <n v="14.166666666666666"/>
    <n v="0"/>
    <n v="34.799999999999997"/>
    <n v="49"/>
    <x v="2"/>
  </r>
  <r>
    <s v="MAS276"/>
    <s v="ESOR"/>
    <x v="3"/>
    <x v="0"/>
    <n v="12.5"/>
    <n v="11.25"/>
    <n v="37.200000000000003"/>
    <n v="61"/>
    <x v="3"/>
  </r>
  <r>
    <s v="MAS277"/>
    <s v="FAYI"/>
    <x v="3"/>
    <x v="0"/>
    <n v="17.5"/>
    <n v="9.75"/>
    <n v="32.400000000000006"/>
    <n v="60"/>
    <x v="3"/>
  </r>
  <r>
    <s v="MAS278"/>
    <s v="FAUN"/>
    <x v="3"/>
    <x v="0"/>
    <n v="14.166666666666666"/>
    <n v="9"/>
    <n v="33.6"/>
    <n v="57"/>
    <x v="1"/>
  </r>
  <r>
    <s v="MAS279"/>
    <s v="GBSI"/>
    <x v="3"/>
    <x v="0"/>
    <n v="12.5"/>
    <n v="11.25"/>
    <n v="31.200000000000003"/>
    <n v="55"/>
    <x v="1"/>
  </r>
  <r>
    <s v="MAS280"/>
    <s v="IHHO"/>
    <x v="3"/>
    <x v="0"/>
    <n v="11.666666666666666"/>
    <n v="0"/>
    <n v="31.200000000000003"/>
    <n v="43"/>
    <x v="0"/>
  </r>
  <r>
    <s v="MAS281"/>
    <s v="IYRE"/>
    <x v="3"/>
    <x v="0"/>
    <n v="14.166666666666666"/>
    <n v="10.5"/>
    <n v="42"/>
    <n v="67"/>
    <x v="3"/>
  </r>
  <r>
    <s v="MAS282"/>
    <s v="KUSI"/>
    <x v="3"/>
    <x v="0"/>
    <n v="12.5"/>
    <n v="10.5"/>
    <n v="43.199999999999996"/>
    <n v="67"/>
    <x v="3"/>
  </r>
  <r>
    <s v="MAS283"/>
    <s v="MESI"/>
    <x v="3"/>
    <x v="0"/>
    <n v="20.833333333333336"/>
    <n v="10.5"/>
    <n v="44.4"/>
    <n v="76"/>
    <x v="4"/>
  </r>
  <r>
    <s v="MAS284"/>
    <s v="MOAY"/>
    <x v="3"/>
    <x v="0"/>
    <n v="10.833333333333334"/>
    <n v="0"/>
    <n v="42"/>
    <n v="53"/>
    <x v="1"/>
  </r>
  <r>
    <s v="MAS285"/>
    <s v="ODYI"/>
    <x v="3"/>
    <x v="0"/>
    <s v="ABS"/>
    <n v="0"/>
    <n v="44.4"/>
    <n v="45"/>
    <x v="2"/>
  </r>
  <r>
    <s v="MAS286"/>
    <s v="ODWU"/>
    <x v="3"/>
    <x v="0"/>
    <n v="11.666666666666666"/>
    <n v="12.75"/>
    <n v="31.200000000000003"/>
    <n v="56"/>
    <x v="1"/>
  </r>
  <r>
    <s v="MAS287"/>
    <s v="OGJI"/>
    <x v="3"/>
    <x v="0"/>
    <n v="15"/>
    <n v="10.5"/>
    <n v="43.199999999999996"/>
    <n v="69"/>
    <x v="3"/>
  </r>
  <r>
    <s v="MAS289"/>
    <s v="OJBI"/>
    <x v="3"/>
    <x v="0"/>
    <n v="15"/>
    <n v="0"/>
    <n v="33.6"/>
    <n v="49"/>
    <x v="2"/>
  </r>
  <r>
    <s v="MAS290"/>
    <s v="OLUN"/>
    <x v="3"/>
    <x v="1"/>
    <n v="15.833333333333332"/>
    <n v="12"/>
    <n v="43.199999999999996"/>
    <n v="72"/>
    <x v="4"/>
  </r>
  <r>
    <s v="MAS291"/>
    <s v="OLDE"/>
    <x v="3"/>
    <x v="1"/>
    <n v="15"/>
    <n v="12"/>
    <n v="46.800000000000004"/>
    <n v="74"/>
    <x v="4"/>
  </r>
  <r>
    <s v="MAS292"/>
    <s v="OLDE"/>
    <x v="3"/>
    <x v="0"/>
    <n v="10.833333333333334"/>
    <n v="12"/>
    <n v="33.6"/>
    <n v="57"/>
    <x v="1"/>
  </r>
  <r>
    <s v="MAS293"/>
    <s v="OLGA"/>
    <x v="3"/>
    <x v="0"/>
    <n v="11.666666666666666"/>
    <n v="11.25"/>
    <n v="26.4"/>
    <n v="50"/>
    <x v="1"/>
  </r>
  <r>
    <s v="MAS294"/>
    <s v="OLWO"/>
    <x v="3"/>
    <x v="0"/>
    <n v="15"/>
    <n v="11.25"/>
    <n v="42"/>
    <n v="69"/>
    <x v="3"/>
  </r>
  <r>
    <s v="MAS296"/>
    <s v="OMMI"/>
    <x v="3"/>
    <x v="1"/>
    <n v="15.833333333333332"/>
    <n v="13.5"/>
    <n v="45.6"/>
    <n v="75"/>
    <x v="4"/>
  </r>
  <r>
    <s v="MAS298"/>
    <s v="OMSO"/>
    <x v="3"/>
    <x v="0"/>
    <n v="12.5"/>
    <n v="12"/>
    <n v="42"/>
    <n v="67"/>
    <x v="3"/>
  </r>
  <r>
    <s v="MAS299"/>
    <s v="ONLE"/>
    <x v="3"/>
    <x v="0"/>
    <n v="18.333333333333332"/>
    <n v="9.75"/>
    <n v="46.800000000000004"/>
    <n v="75"/>
    <x v="4"/>
  </r>
  <r>
    <s v="MAS300"/>
    <s v="ORJE"/>
    <x v="3"/>
    <x v="0"/>
    <n v="25"/>
    <n v="14.25"/>
    <n v="51.6"/>
    <n v="91"/>
    <x v="4"/>
  </r>
  <r>
    <s v="MAS301"/>
    <s v="OYLA"/>
    <x v="3"/>
    <x v="1"/>
    <n v="15"/>
    <n v="9"/>
    <n v="45.6"/>
    <n v="70"/>
    <x v="4"/>
  </r>
  <r>
    <s v="MAS302"/>
    <s v="PHIP"/>
    <x v="3"/>
    <x v="0"/>
    <n v="15.833333333333332"/>
    <n v="11.25"/>
    <n v="37.200000000000003"/>
    <n v="65"/>
    <x v="3"/>
  </r>
  <r>
    <s v="MAS303"/>
    <s v="SAKO"/>
    <x v="3"/>
    <x v="0"/>
    <n v="13.333333333333334"/>
    <n v="9.75"/>
    <n v="30"/>
    <n v="54"/>
    <x v="1"/>
  </r>
  <r>
    <s v="MAS304"/>
    <s v="SAIU"/>
    <x v="3"/>
    <x v="0"/>
    <n v="13.333333333333334"/>
    <n v="10.5"/>
    <n v="34.799999999999997"/>
    <n v="59"/>
    <x v="1"/>
  </r>
  <r>
    <s v="MAS305"/>
    <s v="SESI"/>
    <x v="3"/>
    <x v="0"/>
    <n v="17.5"/>
    <n v="10.5"/>
    <n v="43.199999999999996"/>
    <n v="72"/>
    <x v="4"/>
  </r>
  <r>
    <s v="MAS306"/>
    <s v="SHTU"/>
    <x v="3"/>
    <x v="0"/>
    <n v="15.833333333333332"/>
    <n v="12"/>
    <n v="50.4"/>
    <n v="79"/>
    <x v="4"/>
  </r>
  <r>
    <s v="MAS308"/>
    <s v="UKFI"/>
    <x v="3"/>
    <x v="0"/>
    <n v="12.5"/>
    <n v="10.5"/>
    <n v="33.6"/>
    <n v="57"/>
    <x v="1"/>
  </r>
  <r>
    <s v="MAS245"/>
    <s v="OLYE"/>
    <x v="3"/>
    <x v="0"/>
    <n v="9.1666666666666661"/>
    <n v="0"/>
    <n v="22.8"/>
    <n v="32"/>
    <x v="0"/>
  </r>
  <r>
    <s v="MAS522"/>
    <s v="ADMI"/>
    <x v="3"/>
    <x v="0"/>
    <n v="9.1666666666666661"/>
    <n v="10.5"/>
    <n v="38.4"/>
    <n v="59"/>
    <x v="1"/>
  </r>
  <r>
    <s v="MAS573"/>
    <s v="SAEL"/>
    <x v="3"/>
    <x v="0"/>
    <n v="18.333333333333332"/>
    <n v="9.75"/>
    <n v="44.4"/>
    <n v="73"/>
    <x v="4"/>
  </r>
  <r>
    <s v="RGI058"/>
    <s v="AFBI"/>
    <x v="4"/>
    <x v="0"/>
    <n v="11.666666666666666"/>
    <n v="11.25"/>
    <n v="37.200000000000003"/>
    <n v="61"/>
    <x v="3"/>
  </r>
  <r>
    <s v="RGI837"/>
    <s v="OGLU"/>
    <x v="4"/>
    <x v="0"/>
    <n v="13.333333333333334"/>
    <n v="11.25"/>
    <n v="44.4"/>
    <n v="69"/>
    <x v="3"/>
  </r>
  <r>
    <s v="RGI024"/>
    <s v="AWAN"/>
    <x v="4"/>
    <x v="0"/>
    <n v="13.333333333333334"/>
    <n v="0"/>
    <s v="ABS"/>
    <n v="14"/>
    <x v="5"/>
  </r>
  <r>
    <s v="RGI388"/>
    <s v="AZEZ"/>
    <x v="4"/>
    <x v="0"/>
    <n v="7.5"/>
    <n v="0"/>
    <n v="15.600000000000001"/>
    <n v="24"/>
    <x v="0"/>
  </r>
  <r>
    <s v="RGI083"/>
    <s v="ODJO"/>
    <x v="4"/>
    <x v="0"/>
    <n v="7.5"/>
    <n v="12"/>
    <n v="28.799999999999997"/>
    <n v="49"/>
    <x v="2"/>
  </r>
  <r>
    <s v="RGI102"/>
    <s v="OLMI"/>
    <x v="4"/>
    <x v="0"/>
    <n v="12.5"/>
    <n v="0"/>
    <n v="34.799999999999997"/>
    <n v="48"/>
    <x v="2"/>
  </r>
  <r>
    <s v="RGI971"/>
    <s v="AKYE"/>
    <x v="4"/>
    <x v="0"/>
    <s v="ABS"/>
    <n v="11.25"/>
    <n v="36"/>
    <n v="48"/>
    <x v="2"/>
  </r>
  <r>
    <s v="RGI363"/>
    <s v="ADYO"/>
    <x v="4"/>
    <x v="0"/>
    <n v="10.833333333333334"/>
    <n v="10.5"/>
    <n v="34.799999999999997"/>
    <n v="57"/>
    <x v="1"/>
  </r>
  <r>
    <s v="RGI365"/>
    <s v="ADYO"/>
    <x v="4"/>
    <x v="0"/>
    <n v="10.833333333333334"/>
    <n v="9.75"/>
    <n v="44.4"/>
    <n v="65"/>
    <x v="3"/>
  </r>
  <r>
    <s v="RGI366"/>
    <s v="ADKE"/>
    <x v="4"/>
    <x v="0"/>
    <n v="19.166666666666668"/>
    <n v="0"/>
    <n v="49.199999999999996"/>
    <n v="69"/>
    <x v="3"/>
  </r>
  <r>
    <s v="RGI367"/>
    <s v="ADYE"/>
    <x v="4"/>
    <x v="0"/>
    <n v="18.333333333333332"/>
    <n v="12"/>
    <n v="38.4"/>
    <n v="69"/>
    <x v="3"/>
  </r>
  <r>
    <s v="RGI369"/>
    <s v="ADMI"/>
    <x v="4"/>
    <x v="0"/>
    <n v="13.333333333333334"/>
    <n v="11.25"/>
    <n v="43.199999999999996"/>
    <n v="68"/>
    <x v="3"/>
  </r>
  <r>
    <s v="RGI370"/>
    <s v="ADYE"/>
    <x v="4"/>
    <x v="0"/>
    <n v="11.666666666666666"/>
    <n v="0"/>
    <n v="36"/>
    <n v="48"/>
    <x v="2"/>
  </r>
  <r>
    <s v="RGI373"/>
    <s v="ADYO"/>
    <x v="4"/>
    <x v="0"/>
    <n v="11.666666666666666"/>
    <n v="10.5"/>
    <n v="42"/>
    <n v="65"/>
    <x v="3"/>
  </r>
  <r>
    <s v="RGI375"/>
    <s v="AIE,"/>
    <x v="4"/>
    <x v="0"/>
    <n v="21.666666666666668"/>
    <n v="12"/>
    <n v="46.800000000000004"/>
    <n v="81"/>
    <x v="4"/>
  </r>
  <r>
    <s v="RGI376"/>
    <s v="AJBE"/>
    <x v="4"/>
    <x v="0"/>
    <n v="12.5"/>
    <n v="0"/>
    <n v="25.2"/>
    <n v="38"/>
    <x v="0"/>
  </r>
  <r>
    <s v="RGI377"/>
    <s v="AJYI"/>
    <x v="4"/>
    <x v="1"/>
    <n v="15.833333333333332"/>
    <n v="11.25"/>
    <n v="49.199999999999996"/>
    <n v="77"/>
    <x v="4"/>
  </r>
  <r>
    <s v="RGI378"/>
    <s v="AKNI"/>
    <x v="4"/>
    <x v="0"/>
    <n v="20.833333333333336"/>
    <n v="0"/>
    <n v="51.6"/>
    <n v="73"/>
    <x v="4"/>
  </r>
  <r>
    <s v="RGI380"/>
    <s v="AKDE"/>
    <x v="4"/>
    <x v="0"/>
    <n v="18.333333333333332"/>
    <n v="11.25"/>
    <n v="43.199999999999996"/>
    <n v="73"/>
    <x v="4"/>
  </r>
  <r>
    <s v="RGI381"/>
    <s v="AKRE"/>
    <x v="4"/>
    <x v="0"/>
    <n v="19.166666666666668"/>
    <n v="10.5"/>
    <n v="45.6"/>
    <n v="76"/>
    <x v="4"/>
  </r>
  <r>
    <s v="RGI383"/>
    <s v="ALWI"/>
    <x v="4"/>
    <x v="0"/>
    <n v="15"/>
    <n v="12.75"/>
    <n v="34.799999999999997"/>
    <n v="63"/>
    <x v="3"/>
  </r>
  <r>
    <s v="RGI384"/>
    <s v="ARMO"/>
    <x v="4"/>
    <x v="0"/>
    <n v="13.333333333333334"/>
    <n v="12.75"/>
    <n v="27.6"/>
    <n v="54"/>
    <x v="1"/>
  </r>
  <r>
    <s v="RGI385"/>
    <s v="AWLA"/>
    <x v="4"/>
    <x v="1"/>
    <n v="19.166666666666668"/>
    <n v="10.5"/>
    <n v="44.4"/>
    <n v="75"/>
    <x v="4"/>
  </r>
  <r>
    <s v="RGI386"/>
    <s v="AYLA"/>
    <x v="4"/>
    <x v="0"/>
    <n v="20"/>
    <n v="12"/>
    <n v="49.199999999999996"/>
    <n v="82"/>
    <x v="4"/>
  </r>
  <r>
    <s v="RGI387"/>
    <s v="AYNI"/>
    <x v="4"/>
    <x v="0"/>
    <n v="10.833333333333334"/>
    <n v="12.75"/>
    <n v="31.200000000000003"/>
    <n v="55"/>
    <x v="1"/>
  </r>
  <r>
    <s v="RGI388"/>
    <s v="AYJI"/>
    <x v="4"/>
    <x v="0"/>
    <n v="7.5"/>
    <n v="0"/>
    <n v="15.600000000000001"/>
    <n v="24"/>
    <x v="0"/>
  </r>
  <r>
    <s v="RGI389"/>
    <s v="DADA"/>
    <x v="4"/>
    <x v="0"/>
    <n v="13.333333333333334"/>
    <n v="12"/>
    <n v="38.4"/>
    <n v="64"/>
    <x v="3"/>
  </r>
  <r>
    <s v="RGI390"/>
    <s v="DALA"/>
    <x v="4"/>
    <x v="1"/>
    <n v="17.5"/>
    <n v="0"/>
    <n v="27.6"/>
    <n v="46"/>
    <x v="2"/>
  </r>
  <r>
    <s v="RGI392"/>
    <s v="EHWO"/>
    <x v="4"/>
    <x v="0"/>
    <n v="15.833333333333332"/>
    <n v="0"/>
    <n v="43.199999999999996"/>
    <n v="60"/>
    <x v="3"/>
  </r>
  <r>
    <s v="RGI393"/>
    <s v="ELYE"/>
    <x v="4"/>
    <x v="0"/>
    <n v="17.5"/>
    <n v="12.75"/>
    <n v="40.800000000000004"/>
    <n v="72"/>
    <x v="4"/>
  </r>
  <r>
    <s v="RGI394"/>
    <s v="EZZE"/>
    <x v="4"/>
    <x v="0"/>
    <n v="10.833333333333334"/>
    <n v="12"/>
    <n v="38.4"/>
    <n v="62"/>
    <x v="3"/>
  </r>
  <r>
    <s v="RGI396"/>
    <s v="FAKI"/>
    <x v="4"/>
    <x v="0"/>
    <n v="19.166666666666668"/>
    <n v="10.5"/>
    <n v="51.6"/>
    <n v="82"/>
    <x v="4"/>
  </r>
  <r>
    <s v="RGI397"/>
    <s v="FRAY"/>
    <x v="4"/>
    <x v="0"/>
    <n v="12.5"/>
    <n v="0"/>
    <n v="28.799999999999997"/>
    <n v="42"/>
    <x v="0"/>
  </r>
  <r>
    <s v="RGI398"/>
    <s v="ILRI"/>
    <x v="4"/>
    <x v="0"/>
    <n v="15.833333333333332"/>
    <n v="12"/>
    <n v="37.200000000000003"/>
    <n v="66"/>
    <x v="3"/>
  </r>
  <r>
    <s v="RGI399"/>
    <s v="INNG"/>
    <x v="4"/>
    <x v="0"/>
    <n v="14.166666666666666"/>
    <n v="8.25"/>
    <n v="39.6"/>
    <n v="63"/>
    <x v="3"/>
  </r>
  <r>
    <s v="RGI400"/>
    <s v="IZSA"/>
    <x v="4"/>
    <x v="0"/>
    <n v="19.166666666666668"/>
    <n v="11.25"/>
    <n v="37.200000000000003"/>
    <n v="68"/>
    <x v="3"/>
  </r>
  <r>
    <s v="RGI401"/>
    <s v="KAEM"/>
    <x v="4"/>
    <x v="1"/>
    <n v="21.666666666666668"/>
    <n v="14.25"/>
    <n v="48"/>
    <n v="84"/>
    <x v="4"/>
  </r>
  <r>
    <s v="RGI402"/>
    <s v="LEGH"/>
    <x v="4"/>
    <x v="0"/>
    <n v="20"/>
    <n v="12"/>
    <n v="46.800000000000004"/>
    <n v="79"/>
    <x v="4"/>
  </r>
  <r>
    <s v="RGI403"/>
    <s v="NWKE"/>
    <x v="4"/>
    <x v="0"/>
    <n v="17.5"/>
    <n v="10.5"/>
    <n v="43.199999999999996"/>
    <n v="72"/>
    <x v="4"/>
  </r>
  <r>
    <s v="RGI404"/>
    <s v="ODBI"/>
    <x v="4"/>
    <x v="0"/>
    <n v="17.5"/>
    <n v="12"/>
    <n v="45.6"/>
    <n v="76"/>
    <x v="4"/>
  </r>
  <r>
    <s v="RGI405"/>
    <s v="ODSI"/>
    <x v="4"/>
    <x v="0"/>
    <n v="11.666666666666666"/>
    <n v="0"/>
    <n v="50.4"/>
    <n v="63"/>
    <x v="3"/>
  </r>
  <r>
    <s v="RGI406"/>
    <s v="OGKE"/>
    <x v="4"/>
    <x v="0"/>
    <n v="16.666666666666664"/>
    <n v="10.5"/>
    <n v="48"/>
    <n v="76"/>
    <x v="4"/>
  </r>
  <r>
    <s v="RGI408"/>
    <s v="OLDE"/>
    <x v="4"/>
    <x v="0"/>
    <n v="19.166666666666668"/>
    <n v="12"/>
    <n v="45.6"/>
    <n v="77"/>
    <x v="4"/>
  </r>
  <r>
    <s v="RGI410"/>
    <s v="OLYI"/>
    <x v="4"/>
    <x v="0"/>
    <n v="13.333333333333334"/>
    <n v="12"/>
    <n v="31.200000000000003"/>
    <n v="57"/>
    <x v="1"/>
  </r>
  <r>
    <s v="RGI412"/>
    <s v="OSDE"/>
    <x v="4"/>
    <x v="0"/>
    <n v="14.166666666666666"/>
    <n v="12"/>
    <n v="30"/>
    <n v="57"/>
    <x v="1"/>
  </r>
  <r>
    <s v="RGI413"/>
    <s v="OWBI"/>
    <x v="4"/>
    <x v="0"/>
    <s v="ABS"/>
    <n v="11.25"/>
    <n v="37.200000000000003"/>
    <n v="49"/>
    <x v="2"/>
  </r>
  <r>
    <s v="RGI414"/>
    <s v="OYLE"/>
    <x v="4"/>
    <x v="0"/>
    <n v="20"/>
    <n v="12.75"/>
    <n v="40.800000000000004"/>
    <n v="74"/>
    <x v="4"/>
  </r>
  <r>
    <s v="RGI415"/>
    <s v="OYAN"/>
    <x v="4"/>
    <x v="0"/>
    <n v="22.5"/>
    <n v="0"/>
    <n v="37.200000000000003"/>
    <n v="60"/>
    <x v="3"/>
  </r>
  <r>
    <s v="RGI416"/>
    <s v="OYDE"/>
    <x v="4"/>
    <x v="0"/>
    <n v="13.333333333333334"/>
    <n v="12"/>
    <n v="34.799999999999997"/>
    <n v="61"/>
    <x v="3"/>
  </r>
  <r>
    <s v="RGI417"/>
    <s v="OYLE"/>
    <x v="4"/>
    <x v="1"/>
    <n v="15.833333333333332"/>
    <n v="10.5"/>
    <n v="46.800000000000004"/>
    <n v="74"/>
    <x v="4"/>
  </r>
  <r>
    <s v="RGI419"/>
    <s v="PAAH"/>
    <x v="4"/>
    <x v="0"/>
    <n v="13.333333333333334"/>
    <n v="9.75"/>
    <n v="38.4"/>
    <n v="62"/>
    <x v="3"/>
  </r>
  <r>
    <s v="RGI420"/>
    <s v="TAWO"/>
    <x v="4"/>
    <x v="0"/>
    <n v="11.666666666666666"/>
    <n v="12"/>
    <n v="42"/>
    <n v="66"/>
    <x v="3"/>
  </r>
  <r>
    <s v="RGI421"/>
    <s v="TOPE"/>
    <x v="4"/>
    <x v="0"/>
    <n v="15.833333333333332"/>
    <n v="10.5"/>
    <n v="49.199999999999996"/>
    <n v="76"/>
    <x v="4"/>
  </r>
  <r>
    <s v="RGI674"/>
    <s v="AKLE"/>
    <x v="4"/>
    <x v="0"/>
    <n v="18.333333333333332"/>
    <n v="10.5"/>
    <n v="48"/>
    <n v="77"/>
    <x v="4"/>
  </r>
  <r>
    <s v="RGI677"/>
    <s v="ANYO"/>
    <x v="4"/>
    <x v="0"/>
    <n v="13.333333333333334"/>
    <n v="10.5"/>
    <n v="40.800000000000004"/>
    <n v="65"/>
    <x v="3"/>
  </r>
  <r>
    <s v="RGI687"/>
    <s v="DARO"/>
    <x v="4"/>
    <x v="1"/>
    <n v="20"/>
    <n v="12"/>
    <n v="40.800000000000004"/>
    <n v="73"/>
    <x v="4"/>
  </r>
  <r>
    <s v="RGI693"/>
    <s v="ESLE"/>
    <x v="4"/>
    <x v="1"/>
    <n v="12.5"/>
    <n v="8.25"/>
    <n v="36"/>
    <n v="57"/>
    <x v="1"/>
  </r>
  <r>
    <s v="RGI707"/>
    <s v="OBDE"/>
    <x v="4"/>
    <x v="0"/>
    <n v="17.5"/>
    <n v="11.25"/>
    <n v="34.799999999999997"/>
    <n v="64"/>
    <x v="3"/>
  </r>
  <r>
    <s v="RGI709"/>
    <s v="ODMI"/>
    <x v="4"/>
    <x v="1"/>
    <n v="17.5"/>
    <n v="9"/>
    <n v="38.4"/>
    <n v="65"/>
    <x v="3"/>
  </r>
  <r>
    <s v="RGI715"/>
    <s v="OKAH"/>
    <x v="4"/>
    <x v="0"/>
    <n v="17.5"/>
    <n v="12"/>
    <n v="48"/>
    <n v="78"/>
    <x v="4"/>
  </r>
  <r>
    <s v="RGI720"/>
    <s v="OLYI"/>
    <x v="4"/>
    <x v="0"/>
    <n v="13.333333333333334"/>
    <n v="0"/>
    <n v="32.400000000000006"/>
    <n v="46"/>
    <x v="2"/>
  </r>
  <r>
    <s v="RGI730"/>
    <s v="ONDE"/>
    <x v="4"/>
    <x v="0"/>
    <n v="21.666666666666668"/>
    <n v="12.75"/>
    <n v="40.800000000000004"/>
    <n v="76"/>
    <x v="4"/>
  </r>
  <r>
    <s v="RGI736"/>
    <s v="OYKA"/>
    <x v="4"/>
    <x v="0"/>
    <n v="11.666666666666666"/>
    <n v="9"/>
    <n v="26.4"/>
    <n v="48"/>
    <x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9"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7">
  <location ref="A3:B10" firstHeaderRow="1" firstDataRow="1" firstDataCol="1"/>
  <pivotFields count="9">
    <pivotField showAll="0"/>
    <pivotField showAll="0"/>
    <pivotField showAll="0">
      <items count="6">
        <item x="1"/>
        <item x="0"/>
        <item x="3"/>
        <item x="2"/>
        <item x="4"/>
        <item t="default"/>
      </items>
    </pivotField>
    <pivotField showAll="0" defaultSubtotal="0">
      <items count="2">
        <item x="1"/>
        <item x="0"/>
      </items>
    </pivotField>
    <pivotField showAll="0"/>
    <pivotField showAll="0"/>
    <pivotField showAll="0"/>
    <pivotField numFmtId="1" showAll="0"/>
    <pivotField axis="axisRow" dataField="1" showAll="0">
      <items count="7">
        <item x="4"/>
        <item x="3"/>
        <item x="1"/>
        <item x="2"/>
        <item x="0"/>
        <item x="5"/>
        <item t="default"/>
      </items>
    </pivotField>
  </pivotFields>
  <rowFields count="1">
    <field x="8"/>
  </rowFields>
  <rowItems count="7">
    <i>
      <x/>
    </i>
    <i>
      <x v="1"/>
    </i>
    <i>
      <x v="2"/>
    </i>
    <i>
      <x v="3"/>
    </i>
    <i>
      <x v="4"/>
    </i>
    <i>
      <x v="5"/>
    </i>
    <i t="grand">
      <x/>
    </i>
  </rowItems>
  <colItems count="1">
    <i/>
  </colItems>
  <dataFields count="1">
    <dataField name="Count of Grade (A-F/I)" fld="8" subtotal="count" baseField="0" baseItem="0"/>
  </dataFields>
  <chartFormats count="14">
    <chartFormat chart="0" format="8" series="1">
      <pivotArea type="data" outline="0" fieldPosition="0">
        <references count="1">
          <reference field="4294967294" count="1" selected="0">
            <x v="0"/>
          </reference>
        </references>
      </pivotArea>
    </chartFormat>
    <chartFormat chart="6" format="16" series="1">
      <pivotArea type="data" outline="0" fieldPosition="0">
        <references count="1">
          <reference field="4294967294" count="1" selected="0">
            <x v="0"/>
          </reference>
        </references>
      </pivotArea>
    </chartFormat>
    <chartFormat chart="6" format="17">
      <pivotArea type="data" outline="0" fieldPosition="0">
        <references count="2">
          <reference field="4294967294" count="1" selected="0">
            <x v="0"/>
          </reference>
          <reference field="8" count="1" selected="0">
            <x v="0"/>
          </reference>
        </references>
      </pivotArea>
    </chartFormat>
    <chartFormat chart="6" format="18">
      <pivotArea type="data" outline="0" fieldPosition="0">
        <references count="2">
          <reference field="4294967294" count="1" selected="0">
            <x v="0"/>
          </reference>
          <reference field="8" count="1" selected="0">
            <x v="1"/>
          </reference>
        </references>
      </pivotArea>
    </chartFormat>
    <chartFormat chart="6" format="19">
      <pivotArea type="data" outline="0" fieldPosition="0">
        <references count="2">
          <reference field="4294967294" count="1" selected="0">
            <x v="0"/>
          </reference>
          <reference field="8" count="1" selected="0">
            <x v="2"/>
          </reference>
        </references>
      </pivotArea>
    </chartFormat>
    <chartFormat chart="6" format="20">
      <pivotArea type="data" outline="0" fieldPosition="0">
        <references count="2">
          <reference field="4294967294" count="1" selected="0">
            <x v="0"/>
          </reference>
          <reference field="8" count="1" selected="0">
            <x v="3"/>
          </reference>
        </references>
      </pivotArea>
    </chartFormat>
    <chartFormat chart="6" format="21">
      <pivotArea type="data" outline="0" fieldPosition="0">
        <references count="2">
          <reference field="4294967294" count="1" selected="0">
            <x v="0"/>
          </reference>
          <reference field="8" count="1" selected="0">
            <x v="4"/>
          </reference>
        </references>
      </pivotArea>
    </chartFormat>
    <chartFormat chart="6" format="22">
      <pivotArea type="data" outline="0" fieldPosition="0">
        <references count="2">
          <reference field="4294967294" count="1" selected="0">
            <x v="0"/>
          </reference>
          <reference field="8" count="1" selected="0">
            <x v="5"/>
          </reference>
        </references>
      </pivotArea>
    </chartFormat>
    <chartFormat chart="0" format="9">
      <pivotArea type="data" outline="0" fieldPosition="0">
        <references count="2">
          <reference field="4294967294" count="1" selected="0">
            <x v="0"/>
          </reference>
          <reference field="8" count="1" selected="0">
            <x v="0"/>
          </reference>
        </references>
      </pivotArea>
    </chartFormat>
    <chartFormat chart="0" format="10">
      <pivotArea type="data" outline="0" fieldPosition="0">
        <references count="2">
          <reference field="4294967294" count="1" selected="0">
            <x v="0"/>
          </reference>
          <reference field="8" count="1" selected="0">
            <x v="1"/>
          </reference>
        </references>
      </pivotArea>
    </chartFormat>
    <chartFormat chart="0" format="11">
      <pivotArea type="data" outline="0" fieldPosition="0">
        <references count="2">
          <reference field="4294967294" count="1" selected="0">
            <x v="0"/>
          </reference>
          <reference field="8" count="1" selected="0">
            <x v="2"/>
          </reference>
        </references>
      </pivotArea>
    </chartFormat>
    <chartFormat chart="0" format="12">
      <pivotArea type="data" outline="0" fieldPosition="0">
        <references count="2">
          <reference field="4294967294" count="1" selected="0">
            <x v="0"/>
          </reference>
          <reference field="8" count="1" selected="0">
            <x v="3"/>
          </reference>
        </references>
      </pivotArea>
    </chartFormat>
    <chartFormat chart="0" format="13">
      <pivotArea type="data" outline="0" fieldPosition="0">
        <references count="2">
          <reference field="4294967294" count="1" selected="0">
            <x v="0"/>
          </reference>
          <reference field="8" count="1" selected="0">
            <x v="4"/>
          </reference>
        </references>
      </pivotArea>
    </chartFormat>
    <chartFormat chart="0" format="14">
      <pivotArea type="data" outline="0" fieldPosition="0">
        <references count="2">
          <reference field="4294967294" count="1" selected="0">
            <x v="0"/>
          </reference>
          <reference field="8" count="1" selected="0">
            <x v="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13"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5">
  <location ref="A68:H72" firstHeaderRow="1" firstDataRow="2" firstDataCol="1"/>
  <pivotFields count="9">
    <pivotField showAll="0"/>
    <pivotField showAll="0"/>
    <pivotField showAll="0">
      <items count="6">
        <item x="1"/>
        <item x="0"/>
        <item x="3"/>
        <item x="2"/>
        <item x="4"/>
        <item t="default"/>
      </items>
    </pivotField>
    <pivotField axis="axisRow" showAll="0">
      <items count="3">
        <item x="1"/>
        <item x="0"/>
        <item t="default"/>
      </items>
    </pivotField>
    <pivotField showAll="0"/>
    <pivotField showAll="0"/>
    <pivotField showAll="0"/>
    <pivotField numFmtId="1" showAll="0"/>
    <pivotField axis="axisCol" dataField="1" showAll="0">
      <items count="7">
        <item x="4"/>
        <item x="3"/>
        <item x="1"/>
        <item x="2"/>
        <item x="0"/>
        <item x="5"/>
        <item t="default"/>
      </items>
    </pivotField>
  </pivotFields>
  <rowFields count="1">
    <field x="3"/>
  </rowFields>
  <rowItems count="3">
    <i>
      <x/>
    </i>
    <i>
      <x v="1"/>
    </i>
    <i t="grand">
      <x/>
    </i>
  </rowItems>
  <colFields count="1">
    <field x="8"/>
  </colFields>
  <colItems count="7">
    <i>
      <x/>
    </i>
    <i>
      <x v="1"/>
    </i>
    <i>
      <x v="2"/>
    </i>
    <i>
      <x v="3"/>
    </i>
    <i>
      <x v="4"/>
    </i>
    <i>
      <x v="5"/>
    </i>
    <i t="grand">
      <x/>
    </i>
  </colItems>
  <dataFields count="1">
    <dataField name="Count of Grade (A-F/I)" fld="8" subtotal="count" baseField="0" baseItem="0"/>
  </dataFields>
  <chartFormats count="12">
    <chartFormat chart="0" format="12" series="1">
      <pivotArea type="data" outline="0" fieldPosition="0">
        <references count="2">
          <reference field="4294967294" count="1" selected="0">
            <x v="0"/>
          </reference>
          <reference field="8" count="1" selected="0">
            <x v="0"/>
          </reference>
        </references>
      </pivotArea>
    </chartFormat>
    <chartFormat chart="0" format="13" series="1">
      <pivotArea type="data" outline="0" fieldPosition="0">
        <references count="2">
          <reference field="4294967294" count="1" selected="0">
            <x v="0"/>
          </reference>
          <reference field="8" count="1" selected="0">
            <x v="1"/>
          </reference>
        </references>
      </pivotArea>
    </chartFormat>
    <chartFormat chart="0" format="14" series="1">
      <pivotArea type="data" outline="0" fieldPosition="0">
        <references count="2">
          <reference field="4294967294" count="1" selected="0">
            <x v="0"/>
          </reference>
          <reference field="8" count="1" selected="0">
            <x v="2"/>
          </reference>
        </references>
      </pivotArea>
    </chartFormat>
    <chartFormat chart="0" format="15" series="1">
      <pivotArea type="data" outline="0" fieldPosition="0">
        <references count="2">
          <reference field="4294967294" count="1" selected="0">
            <x v="0"/>
          </reference>
          <reference field="8" count="1" selected="0">
            <x v="3"/>
          </reference>
        </references>
      </pivotArea>
    </chartFormat>
    <chartFormat chart="0" format="16" series="1">
      <pivotArea type="data" outline="0" fieldPosition="0">
        <references count="2">
          <reference field="4294967294" count="1" selected="0">
            <x v="0"/>
          </reference>
          <reference field="8" count="1" selected="0">
            <x v="4"/>
          </reference>
        </references>
      </pivotArea>
    </chartFormat>
    <chartFormat chart="0" format="17" series="1">
      <pivotArea type="data" outline="0" fieldPosition="0">
        <references count="2">
          <reference field="4294967294" count="1" selected="0">
            <x v="0"/>
          </reference>
          <reference field="8" count="1" selected="0">
            <x v="5"/>
          </reference>
        </references>
      </pivotArea>
    </chartFormat>
    <chartFormat chart="4" format="24" series="1">
      <pivotArea type="data" outline="0" fieldPosition="0">
        <references count="2">
          <reference field="4294967294" count="1" selected="0">
            <x v="0"/>
          </reference>
          <reference field="8" count="1" selected="0">
            <x v="0"/>
          </reference>
        </references>
      </pivotArea>
    </chartFormat>
    <chartFormat chart="4" format="25" series="1">
      <pivotArea type="data" outline="0" fieldPosition="0">
        <references count="2">
          <reference field="4294967294" count="1" selected="0">
            <x v="0"/>
          </reference>
          <reference field="8" count="1" selected="0">
            <x v="1"/>
          </reference>
        </references>
      </pivotArea>
    </chartFormat>
    <chartFormat chart="4" format="26" series="1">
      <pivotArea type="data" outline="0" fieldPosition="0">
        <references count="2">
          <reference field="4294967294" count="1" selected="0">
            <x v="0"/>
          </reference>
          <reference field="8" count="1" selected="0">
            <x v="2"/>
          </reference>
        </references>
      </pivotArea>
    </chartFormat>
    <chartFormat chart="4" format="27" series="1">
      <pivotArea type="data" outline="0" fieldPosition="0">
        <references count="2">
          <reference field="4294967294" count="1" selected="0">
            <x v="0"/>
          </reference>
          <reference field="8" count="1" selected="0">
            <x v="3"/>
          </reference>
        </references>
      </pivotArea>
    </chartFormat>
    <chartFormat chart="4" format="28" series="1">
      <pivotArea type="data" outline="0" fieldPosition="0">
        <references count="2">
          <reference field="4294967294" count="1" selected="0">
            <x v="0"/>
          </reference>
          <reference field="8" count="1" selected="0">
            <x v="4"/>
          </reference>
        </references>
      </pivotArea>
    </chartFormat>
    <chartFormat chart="4" format="29" series="1">
      <pivotArea type="data" outline="0" fieldPosition="0">
        <references count="2">
          <reference field="4294967294" count="1" selected="0">
            <x v="0"/>
          </reference>
          <reference field="8" count="1" selected="0">
            <x v="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PivotTable12"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58:B61" firstHeaderRow="1" firstDataRow="1" firstDataCol="1"/>
  <pivotFields count="9">
    <pivotField showAll="0"/>
    <pivotField showAll="0"/>
    <pivotField showAll="0"/>
    <pivotField axis="axisRow" dataField="1" showAll="0" defaultSubtotal="0">
      <items count="2">
        <item x="1"/>
        <item x="0"/>
      </items>
    </pivotField>
    <pivotField showAll="0"/>
    <pivotField showAll="0"/>
    <pivotField showAll="0"/>
    <pivotField numFmtId="1" showAll="0"/>
    <pivotField showAll="0"/>
  </pivotFields>
  <rowFields count="1">
    <field x="3"/>
  </rowFields>
  <rowItems count="3">
    <i>
      <x/>
    </i>
    <i>
      <x v="1"/>
    </i>
    <i t="grand">
      <x/>
    </i>
  </rowItems>
  <colItems count="1">
    <i/>
  </colItems>
  <dataFields count="1">
    <dataField name="Count of Gender" fld="3"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4.xml><?xml version="1.0" encoding="utf-8"?>
<pivotTableDefinition xmlns="http://schemas.openxmlformats.org/spreadsheetml/2006/main" name="PivotTable11"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6">
  <location ref="A13:B20" firstHeaderRow="1" firstDataRow="1" firstDataCol="1"/>
  <pivotFields count="9">
    <pivotField showAll="0"/>
    <pivotField showAll="0"/>
    <pivotField showAll="0">
      <items count="6">
        <item x="1"/>
        <item x="0"/>
        <item x="3"/>
        <item x="2"/>
        <item x="4"/>
        <item t="default"/>
      </items>
    </pivotField>
    <pivotField showAll="0" defaultSubtotal="0">
      <items count="2">
        <item x="1"/>
        <item x="0"/>
      </items>
    </pivotField>
    <pivotField showAll="0"/>
    <pivotField showAll="0"/>
    <pivotField showAll="0"/>
    <pivotField numFmtId="1" showAll="0"/>
    <pivotField axis="axisRow" dataField="1" showAll="0">
      <items count="7">
        <item x="4"/>
        <item x="3"/>
        <item x="1"/>
        <item x="2"/>
        <item x="0"/>
        <item x="5"/>
        <item t="default"/>
      </items>
    </pivotField>
  </pivotFields>
  <rowFields count="1">
    <field x="8"/>
  </rowFields>
  <rowItems count="7">
    <i>
      <x/>
    </i>
    <i>
      <x v="1"/>
    </i>
    <i>
      <x v="2"/>
    </i>
    <i>
      <x v="3"/>
    </i>
    <i>
      <x v="4"/>
    </i>
    <i>
      <x v="5"/>
    </i>
    <i t="grand">
      <x/>
    </i>
  </rowItems>
  <colItems count="1">
    <i/>
  </colItems>
  <dataFields count="1">
    <dataField name="Count of Grade (A-F/I)" fld="8" subtotal="count" showDataAs="percentOfTotal" baseField="0" baseItem="0" numFmtId="10"/>
  </dataFields>
  <chartFormats count="15">
    <chartFormat chart="0" format="0" series="1">
      <pivotArea type="data" outline="0" fieldPosition="0">
        <references count="1">
          <reference field="4294967294" count="1" selected="0">
            <x v="0"/>
          </reference>
        </references>
      </pivotArea>
    </chartFormat>
    <chartFormat chart="2" format="0" series="1">
      <pivotArea type="data" outline="0" fieldPosition="0">
        <references count="1">
          <reference field="4294967294" count="1" selected="0">
            <x v="0"/>
          </reference>
        </references>
      </pivotArea>
    </chartFormat>
    <chartFormat chart="2" format="1">
      <pivotArea type="data" outline="0" fieldPosition="0">
        <references count="2">
          <reference field="4294967294" count="1" selected="0">
            <x v="0"/>
          </reference>
          <reference field="8" count="1" selected="0">
            <x v="0"/>
          </reference>
        </references>
      </pivotArea>
    </chartFormat>
    <chartFormat chart="2" format="2">
      <pivotArea type="data" outline="0" fieldPosition="0">
        <references count="2">
          <reference field="4294967294" count="1" selected="0">
            <x v="0"/>
          </reference>
          <reference field="8" count="1" selected="0">
            <x v="1"/>
          </reference>
        </references>
      </pivotArea>
    </chartFormat>
    <chartFormat chart="2" format="3">
      <pivotArea type="data" outline="0" fieldPosition="0">
        <references count="2">
          <reference field="4294967294" count="1" selected="0">
            <x v="0"/>
          </reference>
          <reference field="8" count="1" selected="0">
            <x v="2"/>
          </reference>
        </references>
      </pivotArea>
    </chartFormat>
    <chartFormat chart="2" format="4">
      <pivotArea type="data" outline="0" fieldPosition="0">
        <references count="2">
          <reference field="4294967294" count="1" selected="0">
            <x v="0"/>
          </reference>
          <reference field="8" count="1" selected="0">
            <x v="3"/>
          </reference>
        </references>
      </pivotArea>
    </chartFormat>
    <chartFormat chart="2" format="5">
      <pivotArea type="data" outline="0" fieldPosition="0">
        <references count="2">
          <reference field="4294967294" count="1" selected="0">
            <x v="0"/>
          </reference>
          <reference field="8" count="1" selected="0">
            <x v="4"/>
          </reference>
        </references>
      </pivotArea>
    </chartFormat>
    <chartFormat chart="2" format="6">
      <pivotArea type="data" outline="0" fieldPosition="0">
        <references count="2">
          <reference field="4294967294" count="1" selected="0">
            <x v="0"/>
          </reference>
          <reference field="8" count="1" selected="0">
            <x v="5"/>
          </reference>
        </references>
      </pivotArea>
    </chartFormat>
    <chartFormat chart="5" format="14" series="1">
      <pivotArea type="data" outline="0" fieldPosition="0">
        <references count="1">
          <reference field="4294967294" count="1" selected="0">
            <x v="0"/>
          </reference>
        </references>
      </pivotArea>
    </chartFormat>
    <chartFormat chart="5" format="15">
      <pivotArea type="data" outline="0" fieldPosition="0">
        <references count="2">
          <reference field="4294967294" count="1" selected="0">
            <x v="0"/>
          </reference>
          <reference field="8" count="1" selected="0">
            <x v="0"/>
          </reference>
        </references>
      </pivotArea>
    </chartFormat>
    <chartFormat chart="5" format="16">
      <pivotArea type="data" outline="0" fieldPosition="0">
        <references count="2">
          <reference field="4294967294" count="1" selected="0">
            <x v="0"/>
          </reference>
          <reference field="8" count="1" selected="0">
            <x v="1"/>
          </reference>
        </references>
      </pivotArea>
    </chartFormat>
    <chartFormat chart="5" format="17">
      <pivotArea type="data" outline="0" fieldPosition="0">
        <references count="2">
          <reference field="4294967294" count="1" selected="0">
            <x v="0"/>
          </reference>
          <reference field="8" count="1" selected="0">
            <x v="2"/>
          </reference>
        </references>
      </pivotArea>
    </chartFormat>
    <chartFormat chart="5" format="18">
      <pivotArea type="data" outline="0" fieldPosition="0">
        <references count="2">
          <reference field="4294967294" count="1" selected="0">
            <x v="0"/>
          </reference>
          <reference field="8" count="1" selected="0">
            <x v="3"/>
          </reference>
        </references>
      </pivotArea>
    </chartFormat>
    <chartFormat chart="5" format="19">
      <pivotArea type="data" outline="0" fieldPosition="0">
        <references count="2">
          <reference field="4294967294" count="1" selected="0">
            <x v="0"/>
          </reference>
          <reference field="8" count="1" selected="0">
            <x v="4"/>
          </reference>
        </references>
      </pivotArea>
    </chartFormat>
    <chartFormat chart="5" format="20">
      <pivotArea type="data" outline="0" fieldPosition="0">
        <references count="2">
          <reference field="4294967294" count="1" selected="0">
            <x v="0"/>
          </reference>
          <reference field="8" count="1" selected="0">
            <x v="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5.xml><?xml version="1.0" encoding="utf-8"?>
<pivotTableDefinition xmlns="http://schemas.openxmlformats.org/spreadsheetml/2006/main" name="PivotTable10" cacheId="0" applyNumberFormats="0" applyBorderFormats="0" applyFontFormats="0" applyPatternFormats="0" applyAlignmentFormats="0" applyWidthHeightFormats="1" dataCaption="Values" updatedVersion="6" minRefreshableVersion="3" useAutoFormatting="1" rowGrandTotals="0" itemPrintTitles="1" createdVersion="6" indent="0" outline="1" outlineData="1" multipleFieldFilters="0" chartFormat="8">
  <location ref="A24:H30" firstHeaderRow="1" firstDataRow="2" firstDataCol="1"/>
  <pivotFields count="9">
    <pivotField showAll="0" defaultSubtotal="0"/>
    <pivotField showAll="0" defaultSubtotal="0"/>
    <pivotField axis="axisRow" showAll="0" defaultSubtotal="0">
      <items count="5">
        <item x="1"/>
        <item x="0"/>
        <item x="3"/>
        <item x="2"/>
        <item x="4"/>
      </items>
    </pivotField>
    <pivotField showAll="0" defaultSubtotal="0">
      <items count="2">
        <item x="1"/>
        <item x="0"/>
      </items>
    </pivotField>
    <pivotField showAll="0" defaultSubtotal="0"/>
    <pivotField showAll="0" defaultSubtotal="0"/>
    <pivotField showAll="0" defaultSubtotal="0"/>
    <pivotField numFmtId="1" showAll="0" defaultSubtotal="0"/>
    <pivotField axis="axisCol" dataField="1" showAll="0" defaultSubtotal="0">
      <items count="6">
        <item x="4"/>
        <item x="3"/>
        <item x="1"/>
        <item x="2"/>
        <item x="0"/>
        <item x="5"/>
      </items>
    </pivotField>
  </pivotFields>
  <rowFields count="1">
    <field x="2"/>
  </rowFields>
  <rowItems count="5">
    <i>
      <x/>
    </i>
    <i>
      <x v="1"/>
    </i>
    <i>
      <x v="2"/>
    </i>
    <i>
      <x v="3"/>
    </i>
    <i>
      <x v="4"/>
    </i>
  </rowItems>
  <colFields count="1">
    <field x="8"/>
  </colFields>
  <colItems count="7">
    <i>
      <x/>
    </i>
    <i>
      <x v="1"/>
    </i>
    <i>
      <x v="2"/>
    </i>
    <i>
      <x v="3"/>
    </i>
    <i>
      <x v="4"/>
    </i>
    <i>
      <x v="5"/>
    </i>
    <i t="grand">
      <x/>
    </i>
  </colItems>
  <dataFields count="1">
    <dataField name="Count of Grade (A-F/I)" fld="8" subtotal="count" baseField="0" baseItem="0"/>
  </dataFields>
  <formats count="7">
    <format dxfId="17">
      <pivotArea dataOnly="0" labelOnly="1" fieldPosition="0">
        <references count="1">
          <reference field="8" count="1">
            <x v="1"/>
          </reference>
        </references>
      </pivotArea>
    </format>
    <format dxfId="16">
      <pivotArea dataOnly="0" labelOnly="1" fieldPosition="0">
        <references count="1">
          <reference field="8" count="1">
            <x v="1"/>
          </reference>
        </references>
      </pivotArea>
    </format>
    <format dxfId="15">
      <pivotArea dataOnly="0" labelOnly="1" fieldPosition="0">
        <references count="1">
          <reference field="8" count="1">
            <x v="0"/>
          </reference>
        </references>
      </pivotArea>
    </format>
    <format dxfId="14">
      <pivotArea grandCol="1" outline="0" collapsedLevelsAreSubtotals="1" fieldPosition="0"/>
    </format>
    <format dxfId="13">
      <pivotArea dataOnly="0" labelOnly="1" fieldPosition="0">
        <references count="1">
          <reference field="8" count="1">
            <x v="2"/>
          </reference>
        </references>
      </pivotArea>
    </format>
    <format dxfId="12">
      <pivotArea dataOnly="0" labelOnly="1" fieldPosition="0">
        <references count="1">
          <reference field="8" count="1">
            <x v="3"/>
          </reference>
        </references>
      </pivotArea>
    </format>
    <format dxfId="11">
      <pivotArea dataOnly="0" labelOnly="1" fieldPosition="0">
        <references count="1">
          <reference field="8" count="1">
            <x v="4"/>
          </reference>
        </references>
      </pivotArea>
    </format>
  </formats>
  <chartFormats count="12">
    <chartFormat chart="6" format="18" series="1">
      <pivotArea type="data" outline="0" fieldPosition="0">
        <references count="2">
          <reference field="4294967294" count="1" selected="0">
            <x v="0"/>
          </reference>
          <reference field="8" count="1" selected="0">
            <x v="0"/>
          </reference>
        </references>
      </pivotArea>
    </chartFormat>
    <chartFormat chart="6" format="19" series="1">
      <pivotArea type="data" outline="0" fieldPosition="0">
        <references count="2">
          <reference field="4294967294" count="1" selected="0">
            <x v="0"/>
          </reference>
          <reference field="8" count="1" selected="0">
            <x v="1"/>
          </reference>
        </references>
      </pivotArea>
    </chartFormat>
    <chartFormat chart="6" format="20" series="1">
      <pivotArea type="data" outline="0" fieldPosition="0">
        <references count="2">
          <reference field="4294967294" count="1" selected="0">
            <x v="0"/>
          </reference>
          <reference field="8" count="1" selected="0">
            <x v="2"/>
          </reference>
        </references>
      </pivotArea>
    </chartFormat>
    <chartFormat chart="6" format="21" series="1">
      <pivotArea type="data" outline="0" fieldPosition="0">
        <references count="2">
          <reference field="4294967294" count="1" selected="0">
            <x v="0"/>
          </reference>
          <reference field="8" count="1" selected="0">
            <x v="3"/>
          </reference>
        </references>
      </pivotArea>
    </chartFormat>
    <chartFormat chart="6" format="22" series="1">
      <pivotArea type="data" outline="0" fieldPosition="0">
        <references count="2">
          <reference field="4294967294" count="1" selected="0">
            <x v="0"/>
          </reference>
          <reference field="8" count="1" selected="0">
            <x v="4"/>
          </reference>
        </references>
      </pivotArea>
    </chartFormat>
    <chartFormat chart="6" format="23" series="1">
      <pivotArea type="data" outline="0" fieldPosition="0">
        <references count="2">
          <reference field="4294967294" count="1" selected="0">
            <x v="0"/>
          </reference>
          <reference field="8" count="1" selected="0">
            <x v="5"/>
          </reference>
        </references>
      </pivotArea>
    </chartFormat>
    <chartFormat chart="0" format="12" series="1">
      <pivotArea type="data" outline="0" fieldPosition="0">
        <references count="2">
          <reference field="4294967294" count="1" selected="0">
            <x v="0"/>
          </reference>
          <reference field="8" count="1" selected="0">
            <x v="0"/>
          </reference>
        </references>
      </pivotArea>
    </chartFormat>
    <chartFormat chart="0" format="13" series="1">
      <pivotArea type="data" outline="0" fieldPosition="0">
        <references count="2">
          <reference field="4294967294" count="1" selected="0">
            <x v="0"/>
          </reference>
          <reference field="8" count="1" selected="0">
            <x v="1"/>
          </reference>
        </references>
      </pivotArea>
    </chartFormat>
    <chartFormat chart="0" format="14" series="1">
      <pivotArea type="data" outline="0" fieldPosition="0">
        <references count="2">
          <reference field="4294967294" count="1" selected="0">
            <x v="0"/>
          </reference>
          <reference field="8" count="1" selected="0">
            <x v="2"/>
          </reference>
        </references>
      </pivotArea>
    </chartFormat>
    <chartFormat chart="0" format="15" series="1">
      <pivotArea type="data" outline="0" fieldPosition="0">
        <references count="2">
          <reference field="4294967294" count="1" selected="0">
            <x v="0"/>
          </reference>
          <reference field="8" count="1" selected="0">
            <x v="3"/>
          </reference>
        </references>
      </pivotArea>
    </chartFormat>
    <chartFormat chart="0" format="16" series="1">
      <pivotArea type="data" outline="0" fieldPosition="0">
        <references count="2">
          <reference field="4294967294" count="1" selected="0">
            <x v="0"/>
          </reference>
          <reference field="8" count="1" selected="0">
            <x v="4"/>
          </reference>
        </references>
      </pivotArea>
    </chartFormat>
    <chartFormat chart="0" format="17" series="1">
      <pivotArea type="data" outline="0" fieldPosition="0">
        <references count="2">
          <reference field="4294967294" count="1" selected="0">
            <x v="0"/>
          </reference>
          <reference field="8" count="1" selected="0">
            <x v="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Department" sourceName="Department">
  <pivotTables>
    <pivotTable tabId="5" name="PivotTable9"/>
    <pivotTable tabId="5" name="PivotTable11"/>
    <pivotTable tabId="5" name="PivotTable13"/>
  </pivotTables>
  <data>
    <tabular pivotCacheId="1">
      <items count="5">
        <i x="1" s="1"/>
        <i x="0" s="1"/>
        <i x="3" s="1"/>
        <i x="2" s="1"/>
        <i x="4"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Gender" sourceName="Gender">
  <pivotTables>
    <pivotTable tabId="5" name="PivotTable9"/>
    <pivotTable tabId="5" name="PivotTable10"/>
    <pivotTable tabId="5" name="PivotTable11"/>
  </pivotTables>
  <data>
    <tabular pivotCacheId="1">
      <items count="2">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Department" cache="Slicer_Department" caption="Department" rowHeight="234950"/>
  <slicer name="Gender" cache="Slicer_Gender" caption="Gender" rowHeight="234950"/>
</slicers>
</file>

<file path=xl/tables/table1.xml><?xml version="1.0" encoding="utf-8"?>
<table xmlns="http://schemas.openxmlformats.org/spreadsheetml/2006/main" id="2" name="Table2" displayName="Table2" ref="A1:I345" totalsRowShown="0" headerRowDxfId="10" dataDxfId="9">
  <autoFilter ref="A1:I345"/>
  <tableColumns count="9">
    <tableColumn id="1" name="Student ID" dataDxfId="8"/>
    <tableColumn id="2" name="Surname" dataDxfId="7"/>
    <tableColumn id="3" name="Department" dataDxfId="6"/>
    <tableColumn id="11" name="Gender" dataDxfId="5"/>
    <tableColumn id="4" name="Test (25%)" dataDxfId="4">
      <calculatedColumnFormula>IF(VLOOKUP(Table2[[#This Row],[Student ID]],Test[], 3,FALSE)="", "ABS", VLOOKUP(Table2[[#This Row],[Student ID]],Test[], 3,FALSE))</calculatedColumnFormula>
    </tableColumn>
    <tableColumn id="5" name="Practical (15%)" dataDxfId="3">
      <calculatedColumnFormula>VLOOKUP(Table2[[#This Row],[Student ID]],Practical[],2,FALSE)</calculatedColumnFormula>
    </tableColumn>
    <tableColumn id="6" name="Exam (60%)" dataDxfId="2">
      <calculatedColumnFormula>IF(VLOOKUP(Table2[[#This Row],[Student ID]],Exam[], 3,FALSE)=0, "ABS", VLOOKUP(Table2[[#This Row],[Student ID]],Exam[], 3,FALSE))</calculatedColumnFormula>
    </tableColumn>
    <tableColumn id="7" name="Total (100%)" dataDxfId="1">
      <calculatedColumnFormula>ROUNDUP(IF(AND(Table2[[#This Row],[Test (25%)]]="ABS", Table2[[#This Row],[Practical (15%)]]="ABS"),Table2[[#This Row],[Exam (60%)]], IF(AND(Table2[[#This Row],[Practical (15%)]]="ABS", Table2[[#This Row],[Exam (60%)]]="ABS"),Table2[[#This Row],[Test (25%)]], IF(AND(Table2[[#This Row],[Test (25%)]]="ABS", Table2[[#This Row],[Exam (60%)]]="ABS"),Table2[[#This Row],[Practical (15%)]], IF(Table2[[#This Row],[Test (25%)]]="ABS", Table2[[#This Row],[Practical (15%)]]+Table2[[#This Row],[Exam (60%)]], IF(Table2[[#This Row],[Practical (15%)]]="ABS", Table2[[#This Row],[Test (25%)]]+Table2[[#This Row],[Exam (60%)]], IF(Table2[[#This Row],[Exam (60%)]]="ABS", Table2[[#This Row],[Test (25%)]]+Table2[[#This Row],[Practical (15%)]], Table2[[#This Row],[Test (25%)]]+Table2[[#This Row],[Practical (15%)]]+Table2[[#This Row],[Exam (60%)]])))))), 0)</calculatedColumnFormula>
    </tableColumn>
    <tableColumn id="8" name="Grade (A-F/I)" dataDxfId="0">
      <calculatedColumnFormula>IF(Table2[[#This Row],[Exam (60%)]]="ABS", "I", VLOOKUP(Table2[[#This Row],[Total (100%)]],$K$3:$L$7,2,TRUE))</calculatedColumnFormula>
    </tableColumn>
  </tableColumns>
  <tableStyleInfo name="TableStyleMedium15" showFirstColumn="0" showLastColumn="0" showRowStripes="1" showColumnStripes="0"/>
</table>
</file>

<file path=xl/tables/table2.xml><?xml version="1.0" encoding="utf-8"?>
<table xmlns="http://schemas.openxmlformats.org/spreadsheetml/2006/main" id="6" name="Table6" displayName="Table6" ref="K2:L7" totalsRowShown="0">
  <autoFilter ref="K2:L7"/>
  <tableColumns count="2">
    <tableColumn id="1" name="Range"/>
    <tableColumn id="2" name="Grade"/>
  </tableColumns>
  <tableStyleInfo name="TableStyleMedium3" showFirstColumn="0" showLastColumn="0" showRowStripes="1" showColumnStripes="0"/>
</table>
</file>

<file path=xl/tables/table3.xml><?xml version="1.0" encoding="utf-8"?>
<table xmlns="http://schemas.openxmlformats.org/spreadsheetml/2006/main" id="5" name="Test" displayName="Test" ref="A1:C345" totalsRowShown="0">
  <autoFilter ref="A1:C345"/>
  <tableColumns count="3">
    <tableColumn id="1" name="Student ID"/>
    <tableColumn id="2" name="Surname"/>
    <tableColumn id="3" name="Test"/>
  </tableColumns>
  <tableStyleInfo name="TableStyleMedium2" showFirstColumn="0" showLastColumn="0" showRowStripes="1" showColumnStripes="0"/>
</table>
</file>

<file path=xl/tables/table4.xml><?xml version="1.0" encoding="utf-8"?>
<table xmlns="http://schemas.openxmlformats.org/spreadsheetml/2006/main" id="4" name="Practical" displayName="Practical" ref="A1:B345" totalsRowShown="0">
  <autoFilter ref="A1:B345"/>
  <tableColumns count="2">
    <tableColumn id="1" name="Student ID"/>
    <tableColumn id="2" name="Practical"/>
  </tableColumns>
  <tableStyleInfo name="TableStyleMedium2" showFirstColumn="0" showLastColumn="0" showRowStripes="1" showColumnStripes="0"/>
</table>
</file>

<file path=xl/tables/table5.xml><?xml version="1.0" encoding="utf-8"?>
<table xmlns="http://schemas.openxmlformats.org/spreadsheetml/2006/main" id="3" name="Exam" displayName="Exam" ref="A1:C345" totalsRowShown="0">
  <autoFilter ref="A1:C345"/>
  <tableColumns count="3">
    <tableColumn id="1" name="Student ID"/>
    <tableColumn id="2" name="Surname"/>
    <tableColumn id="3" name="Exam"/>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drawing" Target="../drawings/drawing2.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_rels/sheet5.xml.rels><?xml version="1.0" encoding="UTF-8" standalone="yes"?>
<Relationships xmlns="http://schemas.openxmlformats.org/package/2006/relationships"><Relationship Id="rId1" Type="http://schemas.openxmlformats.org/officeDocument/2006/relationships/table" Target="../tables/table4.xml"/></Relationships>
</file>

<file path=xl/worksheets/_rels/sheet6.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3"/>
  <sheetViews>
    <sheetView showGridLines="0" showRowColHeaders="0" zoomScale="37" zoomScaleNormal="37" workbookViewId="0">
      <selection activeCell="AK42" sqref="AK42"/>
    </sheetView>
  </sheetViews>
  <sheetFormatPr defaultRowHeight="18" x14ac:dyDescent="0.5"/>
  <cols>
    <col min="1" max="16384" width="8.88671875" style="14"/>
  </cols>
  <sheetData>
    <row r="1" spans="1:33" s="12" customFormat="1" x14ac:dyDescent="0.5">
      <c r="A1" s="15" t="s">
        <v>625</v>
      </c>
      <c r="B1" s="15"/>
      <c r="C1" s="15"/>
      <c r="D1" s="15"/>
      <c r="E1" s="15"/>
      <c r="F1" s="15"/>
      <c r="G1" s="15"/>
      <c r="H1" s="15"/>
      <c r="I1" s="15"/>
      <c r="J1" s="15"/>
      <c r="K1" s="15"/>
      <c r="L1" s="15"/>
      <c r="M1" s="15"/>
      <c r="N1" s="15"/>
      <c r="O1" s="15"/>
      <c r="P1" s="15"/>
      <c r="Q1" s="15"/>
      <c r="R1" s="15"/>
      <c r="S1" s="15"/>
      <c r="T1" s="15"/>
      <c r="U1" s="15"/>
      <c r="V1" s="15"/>
      <c r="W1" s="15"/>
      <c r="X1" s="15"/>
      <c r="Y1" s="15"/>
      <c r="Z1" s="15"/>
      <c r="AA1" s="15"/>
      <c r="AB1" s="15"/>
      <c r="AC1" s="15"/>
      <c r="AD1" s="15"/>
      <c r="AE1" s="15"/>
    </row>
    <row r="2" spans="1:33" s="12" customFormat="1" x14ac:dyDescent="0.5">
      <c r="A2" s="15"/>
      <c r="B2" s="15"/>
      <c r="C2" s="15"/>
      <c r="D2" s="15"/>
      <c r="E2" s="15"/>
      <c r="F2" s="15"/>
      <c r="G2" s="15"/>
      <c r="H2" s="15"/>
      <c r="I2" s="15"/>
      <c r="J2" s="15"/>
      <c r="K2" s="15"/>
      <c r="L2" s="15"/>
      <c r="M2" s="15"/>
      <c r="N2" s="15"/>
      <c r="O2" s="15"/>
      <c r="P2" s="15"/>
      <c r="Q2" s="15"/>
      <c r="R2" s="15"/>
      <c r="S2" s="15"/>
      <c r="T2" s="15"/>
      <c r="U2" s="15"/>
      <c r="V2" s="15"/>
      <c r="W2" s="15"/>
      <c r="X2" s="15"/>
      <c r="Y2" s="15"/>
      <c r="Z2" s="15"/>
      <c r="AA2" s="15"/>
      <c r="AB2" s="15"/>
      <c r="AC2" s="15"/>
      <c r="AD2" s="15"/>
      <c r="AE2" s="15"/>
      <c r="AF2" s="13"/>
      <c r="AG2" s="13"/>
    </row>
    <row r="3" spans="1:33" s="12" customFormat="1" x14ac:dyDescent="0.5">
      <c r="A3" s="15"/>
      <c r="B3" s="15"/>
      <c r="C3" s="15"/>
      <c r="D3" s="15"/>
      <c r="E3" s="15"/>
      <c r="F3" s="15"/>
      <c r="G3" s="15"/>
      <c r="H3" s="15"/>
      <c r="I3" s="15"/>
      <c r="J3" s="15"/>
      <c r="K3" s="15"/>
      <c r="L3" s="15"/>
      <c r="M3" s="15"/>
      <c r="N3" s="15"/>
      <c r="O3" s="15"/>
      <c r="P3" s="15"/>
      <c r="Q3" s="15"/>
      <c r="R3" s="15"/>
      <c r="S3" s="15"/>
      <c r="T3" s="15"/>
      <c r="U3" s="15"/>
      <c r="V3" s="15"/>
      <c r="W3" s="15"/>
      <c r="X3" s="15"/>
      <c r="Y3" s="15"/>
      <c r="Z3" s="15"/>
      <c r="AA3" s="15"/>
      <c r="AB3" s="15"/>
      <c r="AC3" s="15"/>
      <c r="AD3" s="15"/>
      <c r="AE3" s="15"/>
      <c r="AF3" s="13"/>
      <c r="AG3" s="13"/>
    </row>
  </sheetData>
  <mergeCells count="1">
    <mergeCell ref="A1:AE3"/>
  </mergeCells>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H72"/>
  <sheetViews>
    <sheetView topLeftCell="F1" zoomScale="53" zoomScaleNormal="53" workbookViewId="0">
      <selection activeCell="A34" sqref="A34"/>
    </sheetView>
  </sheetViews>
  <sheetFormatPr defaultRowHeight="14.4" x14ac:dyDescent="0.3"/>
  <cols>
    <col min="1" max="1" width="28.21875" customWidth="1"/>
    <col min="2" max="2" width="23.21875" customWidth="1"/>
    <col min="3" max="3" width="6.21875" customWidth="1"/>
    <col min="4" max="6" width="4.77734375" customWidth="1"/>
    <col min="7" max="7" width="3.21875" customWidth="1"/>
    <col min="8" max="8" width="15.44140625" bestFit="1" customWidth="1"/>
  </cols>
  <sheetData>
    <row r="3" spans="1:3" x14ac:dyDescent="0.3">
      <c r="A3" s="4" t="s">
        <v>613</v>
      </c>
      <c r="B3" t="s">
        <v>616</v>
      </c>
    </row>
    <row r="4" spans="1:3" x14ac:dyDescent="0.3">
      <c r="A4" s="5" t="s">
        <v>612</v>
      </c>
      <c r="B4" s="6">
        <v>76</v>
      </c>
    </row>
    <row r="5" spans="1:3" x14ac:dyDescent="0.3">
      <c r="A5" s="5" t="s">
        <v>611</v>
      </c>
      <c r="B5" s="6">
        <v>113</v>
      </c>
    </row>
    <row r="6" spans="1:3" x14ac:dyDescent="0.3">
      <c r="A6" s="5" t="s">
        <v>610</v>
      </c>
      <c r="B6" s="6">
        <v>64</v>
      </c>
    </row>
    <row r="7" spans="1:3" x14ac:dyDescent="0.3">
      <c r="A7" s="5" t="s">
        <v>609</v>
      </c>
      <c r="B7" s="6">
        <v>40</v>
      </c>
    </row>
    <row r="8" spans="1:3" x14ac:dyDescent="0.3">
      <c r="A8" s="5" t="s">
        <v>608</v>
      </c>
      <c r="B8" s="6">
        <v>45</v>
      </c>
    </row>
    <row r="9" spans="1:3" x14ac:dyDescent="0.3">
      <c r="A9" s="5" t="s">
        <v>614</v>
      </c>
      <c r="B9" s="6">
        <v>6</v>
      </c>
    </row>
    <row r="10" spans="1:3" x14ac:dyDescent="0.3">
      <c r="A10" s="5" t="s">
        <v>615</v>
      </c>
      <c r="B10" s="6">
        <v>344</v>
      </c>
    </row>
    <row r="11" spans="1:3" x14ac:dyDescent="0.3">
      <c r="A11" s="5" t="s">
        <v>621</v>
      </c>
      <c r="C11">
        <f>GETPIVOTDATA("Grade (A-F/I)",$A$3)</f>
        <v>344</v>
      </c>
    </row>
    <row r="13" spans="1:3" x14ac:dyDescent="0.3">
      <c r="A13" s="4" t="s">
        <v>613</v>
      </c>
      <c r="B13" t="s">
        <v>616</v>
      </c>
    </row>
    <row r="14" spans="1:3" x14ac:dyDescent="0.3">
      <c r="A14" s="5" t="s">
        <v>612</v>
      </c>
      <c r="B14" s="7">
        <v>0.22093023255813954</v>
      </c>
    </row>
    <row r="15" spans="1:3" x14ac:dyDescent="0.3">
      <c r="A15" s="5" t="s">
        <v>611</v>
      </c>
      <c r="B15" s="7">
        <v>0.32848837209302323</v>
      </c>
    </row>
    <row r="16" spans="1:3" x14ac:dyDescent="0.3">
      <c r="A16" s="5" t="s">
        <v>610</v>
      </c>
      <c r="B16" s="7">
        <v>0.18604651162790697</v>
      </c>
    </row>
    <row r="17" spans="1:8" x14ac:dyDescent="0.3">
      <c r="A17" s="5" t="s">
        <v>609</v>
      </c>
      <c r="B17" s="7">
        <v>0.11627906976744186</v>
      </c>
    </row>
    <row r="18" spans="1:8" x14ac:dyDescent="0.3">
      <c r="A18" s="5" t="s">
        <v>608</v>
      </c>
      <c r="B18" s="7">
        <v>0.1308139534883721</v>
      </c>
    </row>
    <row r="19" spans="1:8" x14ac:dyDescent="0.3">
      <c r="A19" s="5" t="s">
        <v>614</v>
      </c>
      <c r="B19" s="7">
        <v>1.7441860465116279E-2</v>
      </c>
    </row>
    <row r="20" spans="1:8" x14ac:dyDescent="0.3">
      <c r="A20" s="5" t="s">
        <v>615</v>
      </c>
      <c r="B20" s="7">
        <v>1</v>
      </c>
    </row>
    <row r="24" spans="1:8" x14ac:dyDescent="0.3">
      <c r="A24" s="4" t="s">
        <v>616</v>
      </c>
      <c r="B24" s="4" t="s">
        <v>617</v>
      </c>
    </row>
    <row r="25" spans="1:8" x14ac:dyDescent="0.3">
      <c r="A25" s="4" t="s">
        <v>613</v>
      </c>
      <c r="B25" s="8" t="s">
        <v>612</v>
      </c>
      <c r="C25" s="8" t="s">
        <v>611</v>
      </c>
      <c r="D25" s="8" t="s">
        <v>610</v>
      </c>
      <c r="E25" s="8" t="s">
        <v>609</v>
      </c>
      <c r="F25" s="8" t="s">
        <v>608</v>
      </c>
      <c r="G25" t="s">
        <v>614</v>
      </c>
      <c r="H25" t="s">
        <v>615</v>
      </c>
    </row>
    <row r="26" spans="1:8" x14ac:dyDescent="0.3">
      <c r="A26" s="5" t="s">
        <v>152</v>
      </c>
      <c r="B26" s="6">
        <v>13</v>
      </c>
      <c r="C26" s="6">
        <v>24</v>
      </c>
      <c r="D26" s="6">
        <v>7</v>
      </c>
      <c r="E26" s="6">
        <v>8</v>
      </c>
      <c r="F26" s="6">
        <v>8</v>
      </c>
      <c r="G26" s="6">
        <v>2</v>
      </c>
      <c r="H26" s="9">
        <v>62</v>
      </c>
    </row>
    <row r="27" spans="1:8" x14ac:dyDescent="0.3">
      <c r="A27" s="5" t="s">
        <v>5</v>
      </c>
      <c r="B27" s="6">
        <v>13</v>
      </c>
      <c r="C27" s="6">
        <v>25</v>
      </c>
      <c r="D27" s="6">
        <v>23</v>
      </c>
      <c r="E27" s="6">
        <v>11</v>
      </c>
      <c r="F27" s="6">
        <v>5</v>
      </c>
      <c r="G27" s="6"/>
      <c r="H27" s="9">
        <v>77</v>
      </c>
    </row>
    <row r="28" spans="1:8" x14ac:dyDescent="0.3">
      <c r="A28" s="5" t="s">
        <v>363</v>
      </c>
      <c r="B28" s="6">
        <v>18</v>
      </c>
      <c r="C28" s="6">
        <v>23</v>
      </c>
      <c r="D28" s="6">
        <v>18</v>
      </c>
      <c r="E28" s="6">
        <v>9</v>
      </c>
      <c r="F28" s="6">
        <v>16</v>
      </c>
      <c r="G28" s="6"/>
      <c r="H28" s="9">
        <v>84</v>
      </c>
    </row>
    <row r="29" spans="1:8" x14ac:dyDescent="0.3">
      <c r="A29" s="5" t="s">
        <v>266</v>
      </c>
      <c r="B29" s="6">
        <v>10</v>
      </c>
      <c r="C29" s="6">
        <v>19</v>
      </c>
      <c r="D29" s="6">
        <v>10</v>
      </c>
      <c r="E29" s="6">
        <v>4</v>
      </c>
      <c r="F29" s="6">
        <v>12</v>
      </c>
      <c r="G29" s="6">
        <v>3</v>
      </c>
      <c r="H29" s="9">
        <v>58</v>
      </c>
    </row>
    <row r="30" spans="1:8" x14ac:dyDescent="0.3">
      <c r="A30" s="5" t="s">
        <v>499</v>
      </c>
      <c r="B30" s="6">
        <v>22</v>
      </c>
      <c r="C30" s="6">
        <v>22</v>
      </c>
      <c r="D30" s="6">
        <v>6</v>
      </c>
      <c r="E30" s="6">
        <v>8</v>
      </c>
      <c r="F30" s="6">
        <v>4</v>
      </c>
      <c r="G30" s="6">
        <v>1</v>
      </c>
      <c r="H30" s="9">
        <v>63</v>
      </c>
    </row>
    <row r="34" spans="1:1" ht="28.8" x14ac:dyDescent="0.3">
      <c r="A34" s="10" t="str">
        <f>A11&amp;CHAR(10)&amp;TEXT(GETPIVOTDATA("Grade (A-F/I)",$A$3), "####")</f>
        <v>Total Number of Students
344</v>
      </c>
    </row>
    <row r="58" spans="1:2" x14ac:dyDescent="0.3">
      <c r="A58" s="4" t="s">
        <v>613</v>
      </c>
      <c r="B58" t="s">
        <v>624</v>
      </c>
    </row>
    <row r="59" spans="1:2" x14ac:dyDescent="0.3">
      <c r="A59" s="5" t="s">
        <v>623</v>
      </c>
      <c r="B59" s="6">
        <v>37</v>
      </c>
    </row>
    <row r="60" spans="1:2" x14ac:dyDescent="0.3">
      <c r="A60" s="5" t="s">
        <v>622</v>
      </c>
      <c r="B60" s="6">
        <v>307</v>
      </c>
    </row>
    <row r="61" spans="1:2" x14ac:dyDescent="0.3">
      <c r="A61" s="5" t="s">
        <v>615</v>
      </c>
      <c r="B61" s="6">
        <v>344</v>
      </c>
    </row>
    <row r="63" spans="1:2" ht="45.6" customHeight="1" x14ac:dyDescent="0.3">
      <c r="B63" s="11" t="str">
        <f>A59&amp;":"&amp;" "&amp;TEXT(GETPIVOTDATA("Gender",$A$58,"Gender","Female"), "####")&amp;CHAR(10)&amp;A60&amp;":"&amp;" "&amp;TEXT(GETPIVOTDATA("Gender",$A$58,"Gender","Male"), "####")</f>
        <v>Female: 37
Male: 307</v>
      </c>
    </row>
    <row r="64" spans="1:2" x14ac:dyDescent="0.3">
      <c r="B64" s="11"/>
    </row>
    <row r="68" spans="1:8" x14ac:dyDescent="0.3">
      <c r="A68" s="4" t="s">
        <v>616</v>
      </c>
      <c r="B68" s="4" t="s">
        <v>617</v>
      </c>
    </row>
    <row r="69" spans="1:8" x14ac:dyDescent="0.3">
      <c r="A69" s="4" t="s">
        <v>613</v>
      </c>
      <c r="B69" t="s">
        <v>612</v>
      </c>
      <c r="C69" t="s">
        <v>611</v>
      </c>
      <c r="D69" t="s">
        <v>610</v>
      </c>
      <c r="E69" t="s">
        <v>609</v>
      </c>
      <c r="F69" t="s">
        <v>608</v>
      </c>
      <c r="G69" t="s">
        <v>614</v>
      </c>
      <c r="H69" t="s">
        <v>615</v>
      </c>
    </row>
    <row r="70" spans="1:8" x14ac:dyDescent="0.3">
      <c r="A70" s="5" t="s">
        <v>623</v>
      </c>
      <c r="B70" s="6">
        <v>18</v>
      </c>
      <c r="C70" s="6">
        <v>14</v>
      </c>
      <c r="D70" s="6">
        <v>4</v>
      </c>
      <c r="E70" s="6">
        <v>1</v>
      </c>
      <c r="F70" s="6"/>
      <c r="G70" s="6"/>
      <c r="H70" s="6">
        <v>37</v>
      </c>
    </row>
    <row r="71" spans="1:8" x14ac:dyDescent="0.3">
      <c r="A71" s="5" t="s">
        <v>622</v>
      </c>
      <c r="B71" s="6">
        <v>58</v>
      </c>
      <c r="C71" s="6">
        <v>99</v>
      </c>
      <c r="D71" s="6">
        <v>60</v>
      </c>
      <c r="E71" s="6">
        <v>39</v>
      </c>
      <c r="F71" s="6">
        <v>45</v>
      </c>
      <c r="G71" s="6">
        <v>6</v>
      </c>
      <c r="H71" s="6">
        <v>307</v>
      </c>
    </row>
    <row r="72" spans="1:8" x14ac:dyDescent="0.3">
      <c r="A72" s="5" t="s">
        <v>615</v>
      </c>
      <c r="B72" s="6">
        <v>76</v>
      </c>
      <c r="C72" s="6">
        <v>113</v>
      </c>
      <c r="D72" s="6">
        <v>64</v>
      </c>
      <c r="E72" s="6">
        <v>40</v>
      </c>
      <c r="F72" s="6">
        <v>45</v>
      </c>
      <c r="G72" s="6">
        <v>6</v>
      </c>
      <c r="H72" s="6">
        <v>344</v>
      </c>
    </row>
  </sheetData>
  <pageMargins left="0.7" right="0.7" top="0.75" bottom="0.75" header="0.3" footer="0.3"/>
  <drawing r:id="rId6"/>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45"/>
  <sheetViews>
    <sheetView tabSelected="1" workbookViewId="0">
      <selection activeCell="H2" sqref="H2"/>
    </sheetView>
  </sheetViews>
  <sheetFormatPr defaultRowHeight="14.4" x14ac:dyDescent="0.3"/>
  <cols>
    <col min="1" max="1" width="14.33203125" bestFit="1" customWidth="1"/>
    <col min="2" max="2" width="13" bestFit="1" customWidth="1"/>
    <col min="3" max="3" width="15.5546875" bestFit="1" customWidth="1"/>
    <col min="4" max="4" width="14.109375" bestFit="1" customWidth="1"/>
    <col min="5" max="5" width="17.88671875" bestFit="1" customWidth="1"/>
    <col min="6" max="6" width="15.21875" bestFit="1" customWidth="1"/>
    <col min="7" max="7" width="15.88671875" bestFit="1" customWidth="1"/>
    <col min="8" max="9" width="16.44140625" bestFit="1" customWidth="1"/>
  </cols>
  <sheetData>
    <row r="1" spans="1:12" x14ac:dyDescent="0.3">
      <c r="A1" s="2" t="s">
        <v>0</v>
      </c>
      <c r="B1" s="2" t="s">
        <v>1</v>
      </c>
      <c r="C1" s="2" t="s">
        <v>2</v>
      </c>
      <c r="D1" s="2" t="s">
        <v>618</v>
      </c>
      <c r="E1" s="2" t="s">
        <v>603</v>
      </c>
      <c r="F1" s="2" t="s">
        <v>604</v>
      </c>
      <c r="G1" s="2" t="s">
        <v>605</v>
      </c>
      <c r="H1" s="2" t="s">
        <v>606</v>
      </c>
      <c r="I1" s="2" t="s">
        <v>607</v>
      </c>
    </row>
    <row r="2" spans="1:12" x14ac:dyDescent="0.3">
      <c r="A2" s="2" t="s">
        <v>3</v>
      </c>
      <c r="B2" s="2" t="s">
        <v>4</v>
      </c>
      <c r="C2" s="2" t="s">
        <v>5</v>
      </c>
      <c r="D2" s="2" t="s">
        <v>622</v>
      </c>
      <c r="E2" s="1">
        <f>IF(VLOOKUP(Table2[[#This Row],[Student ID]],Test[], 3,FALSE)="", "ABS", VLOOKUP(Table2[[#This Row],[Student ID]],Test[], 3,FALSE))</f>
        <v>12.5</v>
      </c>
      <c r="F2" s="2">
        <f>VLOOKUP(Table2[[#This Row],[Student ID]],Practical[],2,FALSE)</f>
        <v>9</v>
      </c>
      <c r="G2" s="2">
        <f>IF(VLOOKUP(Table2[[#This Row],[Student ID]],Exam[], 3,FALSE)=0, "ABS", VLOOKUP(Table2[[#This Row],[Student ID]],Exam[], 3,FALSE))</f>
        <v>21.599999999999998</v>
      </c>
      <c r="H2" s="3">
        <f>ROUNDUP(IF(AND(Table2[[#This Row],[Test (25%)]]="ABS", Table2[[#This Row],[Practical (15%)]]="ABS"),Table2[[#This Row],[Exam (60%)]], IF(AND(Table2[[#This Row],[Practical (15%)]]="ABS", Table2[[#This Row],[Exam (60%)]]="ABS"),Table2[[#This Row],[Test (25%)]], IF(AND(Table2[[#This Row],[Test (25%)]]="ABS", Table2[[#This Row],[Exam (60%)]]="ABS"),Table2[[#This Row],[Practical (15%)]], IF(Table2[[#This Row],[Test (25%)]]="ABS", Table2[[#This Row],[Practical (15%)]]+Table2[[#This Row],[Exam (60%)]], IF(Table2[[#This Row],[Practical (15%)]]="ABS", Table2[[#This Row],[Test (25%)]]+Table2[[#This Row],[Exam (60%)]], IF(Table2[[#This Row],[Exam (60%)]]="ABS", Table2[[#This Row],[Test (25%)]]+Table2[[#This Row],[Practical (15%)]], Table2[[#This Row],[Test (25%)]]+Table2[[#This Row],[Practical (15%)]]+Table2[[#This Row],[Exam (60%)]])))))), 0)</f>
        <v>44</v>
      </c>
      <c r="I2" s="2" t="str">
        <f>IF(Table2[[#This Row],[Exam (60%)]]="ABS", "I", VLOOKUP(Table2[[#This Row],[Total (100%)]],$K$3:$L$7,2,TRUE))</f>
        <v>F</v>
      </c>
      <c r="K2" t="s">
        <v>619</v>
      </c>
      <c r="L2" t="s">
        <v>620</v>
      </c>
    </row>
    <row r="3" spans="1:12" x14ac:dyDescent="0.3">
      <c r="A3" s="2" t="s">
        <v>6</v>
      </c>
      <c r="B3" s="2" t="s">
        <v>7</v>
      </c>
      <c r="C3" s="2" t="s">
        <v>5</v>
      </c>
      <c r="D3" s="2" t="s">
        <v>622</v>
      </c>
      <c r="E3" s="1">
        <f>IF(VLOOKUP(Table2[[#This Row],[Student ID]],Test[], 3,FALSE)="", "ABS", VLOOKUP(Table2[[#This Row],[Student ID]],Test[], 3,FALSE))</f>
        <v>10</v>
      </c>
      <c r="F3" s="2">
        <f>VLOOKUP(Table2[[#This Row],[Student ID]],Practical[],2,FALSE)</f>
        <v>11.25</v>
      </c>
      <c r="G3" s="2">
        <f>IF(VLOOKUP(Table2[[#This Row],[Student ID]],Exam[], 3,FALSE)=0, "ABS", VLOOKUP(Table2[[#This Row],[Student ID]],Exam[], 3,FALSE))</f>
        <v>36</v>
      </c>
      <c r="H3" s="3">
        <f>ROUNDUP(IF(AND(Table2[[#This Row],[Test (25%)]]="ABS", Table2[[#This Row],[Practical (15%)]]="ABS"),Table2[[#This Row],[Exam (60%)]], IF(AND(Table2[[#This Row],[Practical (15%)]]="ABS", Table2[[#This Row],[Exam (60%)]]="ABS"),Table2[[#This Row],[Test (25%)]], IF(AND(Table2[[#This Row],[Test (25%)]]="ABS", Table2[[#This Row],[Exam (60%)]]="ABS"),Table2[[#This Row],[Practical (15%)]], IF(Table2[[#This Row],[Test (25%)]]="ABS", Table2[[#This Row],[Practical (15%)]]+Table2[[#This Row],[Exam (60%)]], IF(Table2[[#This Row],[Practical (15%)]]="ABS", Table2[[#This Row],[Test (25%)]]+Table2[[#This Row],[Exam (60%)]], IF(Table2[[#This Row],[Exam (60%)]]="ABS", Table2[[#This Row],[Test (25%)]]+Table2[[#This Row],[Practical (15%)]], Table2[[#This Row],[Test (25%)]]+Table2[[#This Row],[Practical (15%)]]+Table2[[#This Row],[Exam (60%)]])))))), 0)</f>
        <v>58</v>
      </c>
      <c r="I3" s="2" t="str">
        <f>IF(Table2[[#This Row],[Exam (60%)]]="ABS", "I", VLOOKUP(Table2[[#This Row],[Total (100%)]],$K$3:$L$7,2,TRUE))</f>
        <v>C</v>
      </c>
      <c r="K3">
        <v>0</v>
      </c>
      <c r="L3" t="s">
        <v>608</v>
      </c>
    </row>
    <row r="4" spans="1:12" x14ac:dyDescent="0.3">
      <c r="A4" s="2" t="s">
        <v>8</v>
      </c>
      <c r="B4" s="2" t="s">
        <v>9</v>
      </c>
      <c r="C4" s="2" t="s">
        <v>5</v>
      </c>
      <c r="D4" s="2" t="s">
        <v>622</v>
      </c>
      <c r="E4" s="1">
        <f>IF(VLOOKUP(Table2[[#This Row],[Student ID]],Test[], 3,FALSE)="", "ABS", VLOOKUP(Table2[[#This Row],[Student ID]],Test[], 3,FALSE))</f>
        <v>9.1666666666666661</v>
      </c>
      <c r="F4" s="2">
        <f>VLOOKUP(Table2[[#This Row],[Student ID]],Practical[],2,FALSE)</f>
        <v>9</v>
      </c>
      <c r="G4" s="2">
        <f>IF(VLOOKUP(Table2[[#This Row],[Student ID]],Exam[], 3,FALSE)=0, "ABS", VLOOKUP(Table2[[#This Row],[Student ID]],Exam[], 3,FALSE))</f>
        <v>30</v>
      </c>
      <c r="H4" s="3">
        <f>ROUNDUP(IF(AND(Table2[[#This Row],[Test (25%)]]="ABS", Table2[[#This Row],[Practical (15%)]]="ABS"),Table2[[#This Row],[Exam (60%)]], IF(AND(Table2[[#This Row],[Practical (15%)]]="ABS", Table2[[#This Row],[Exam (60%)]]="ABS"),Table2[[#This Row],[Test (25%)]], IF(AND(Table2[[#This Row],[Test (25%)]]="ABS", Table2[[#This Row],[Exam (60%)]]="ABS"),Table2[[#This Row],[Practical (15%)]], IF(Table2[[#This Row],[Test (25%)]]="ABS", Table2[[#This Row],[Practical (15%)]]+Table2[[#This Row],[Exam (60%)]], IF(Table2[[#This Row],[Practical (15%)]]="ABS", Table2[[#This Row],[Test (25%)]]+Table2[[#This Row],[Exam (60%)]], IF(Table2[[#This Row],[Exam (60%)]]="ABS", Table2[[#This Row],[Test (25%)]]+Table2[[#This Row],[Practical (15%)]], Table2[[#This Row],[Test (25%)]]+Table2[[#This Row],[Practical (15%)]]+Table2[[#This Row],[Exam (60%)]])))))), 0)</f>
        <v>49</v>
      </c>
      <c r="I4" s="2" t="str">
        <f>IF(Table2[[#This Row],[Exam (60%)]]="ABS", "I", VLOOKUP(Table2[[#This Row],[Total (100%)]],$K$3:$L$7,2,TRUE))</f>
        <v>D</v>
      </c>
      <c r="K4">
        <v>45</v>
      </c>
      <c r="L4" t="s">
        <v>609</v>
      </c>
    </row>
    <row r="5" spans="1:12" x14ac:dyDescent="0.3">
      <c r="A5" s="2" t="s">
        <v>10</v>
      </c>
      <c r="B5" s="2" t="s">
        <v>11</v>
      </c>
      <c r="C5" s="2" t="s">
        <v>5</v>
      </c>
      <c r="D5" s="2" t="s">
        <v>622</v>
      </c>
      <c r="E5" s="1">
        <f>IF(VLOOKUP(Table2[[#This Row],[Student ID]],Test[], 3,FALSE)="", "ABS", VLOOKUP(Table2[[#This Row],[Student ID]],Test[], 3,FALSE))</f>
        <v>10.833333333333334</v>
      </c>
      <c r="F5" s="2">
        <f>VLOOKUP(Table2[[#This Row],[Student ID]],Practical[],2,FALSE)</f>
        <v>9.75</v>
      </c>
      <c r="G5" s="2">
        <f>IF(VLOOKUP(Table2[[#This Row],[Student ID]],Exam[], 3,FALSE)=0, "ABS", VLOOKUP(Table2[[#This Row],[Student ID]],Exam[], 3,FALSE))</f>
        <v>36</v>
      </c>
      <c r="H5" s="3">
        <f>ROUNDUP(IF(AND(Table2[[#This Row],[Test (25%)]]="ABS", Table2[[#This Row],[Practical (15%)]]="ABS"),Table2[[#This Row],[Exam (60%)]], IF(AND(Table2[[#This Row],[Practical (15%)]]="ABS", Table2[[#This Row],[Exam (60%)]]="ABS"),Table2[[#This Row],[Test (25%)]], IF(AND(Table2[[#This Row],[Test (25%)]]="ABS", Table2[[#This Row],[Exam (60%)]]="ABS"),Table2[[#This Row],[Practical (15%)]], IF(Table2[[#This Row],[Test (25%)]]="ABS", Table2[[#This Row],[Practical (15%)]]+Table2[[#This Row],[Exam (60%)]], IF(Table2[[#This Row],[Practical (15%)]]="ABS", Table2[[#This Row],[Test (25%)]]+Table2[[#This Row],[Exam (60%)]], IF(Table2[[#This Row],[Exam (60%)]]="ABS", Table2[[#This Row],[Test (25%)]]+Table2[[#This Row],[Practical (15%)]], Table2[[#This Row],[Test (25%)]]+Table2[[#This Row],[Practical (15%)]]+Table2[[#This Row],[Exam (60%)]])))))), 0)</f>
        <v>57</v>
      </c>
      <c r="I5" s="2" t="str">
        <f>IF(Table2[[#This Row],[Exam (60%)]]="ABS", "I", VLOOKUP(Table2[[#This Row],[Total (100%)]],$K$3:$L$7,2,TRUE))</f>
        <v>C</v>
      </c>
      <c r="K5">
        <v>50</v>
      </c>
      <c r="L5" t="s">
        <v>610</v>
      </c>
    </row>
    <row r="6" spans="1:12" x14ac:dyDescent="0.3">
      <c r="A6" s="2" t="s">
        <v>12</v>
      </c>
      <c r="B6" s="2" t="s">
        <v>13</v>
      </c>
      <c r="C6" s="2" t="s">
        <v>5</v>
      </c>
      <c r="D6" s="2" t="s">
        <v>622</v>
      </c>
      <c r="E6" s="1">
        <f>IF(VLOOKUP(Table2[[#This Row],[Student ID]],Test[], 3,FALSE)="", "ABS", VLOOKUP(Table2[[#This Row],[Student ID]],Test[], 3,FALSE))</f>
        <v>16.666666666666664</v>
      </c>
      <c r="F6" s="2">
        <f>VLOOKUP(Table2[[#This Row],[Student ID]],Practical[],2,FALSE)</f>
        <v>10.5</v>
      </c>
      <c r="G6" s="2">
        <f>IF(VLOOKUP(Table2[[#This Row],[Student ID]],Exam[], 3,FALSE)=0, "ABS", VLOOKUP(Table2[[#This Row],[Student ID]],Exam[], 3,FALSE))</f>
        <v>40.800000000000004</v>
      </c>
      <c r="H6" s="3">
        <f>ROUNDUP(IF(AND(Table2[[#This Row],[Test (25%)]]="ABS", Table2[[#This Row],[Practical (15%)]]="ABS"),Table2[[#This Row],[Exam (60%)]], IF(AND(Table2[[#This Row],[Practical (15%)]]="ABS", Table2[[#This Row],[Exam (60%)]]="ABS"),Table2[[#This Row],[Test (25%)]], IF(AND(Table2[[#This Row],[Test (25%)]]="ABS", Table2[[#This Row],[Exam (60%)]]="ABS"),Table2[[#This Row],[Practical (15%)]], IF(Table2[[#This Row],[Test (25%)]]="ABS", Table2[[#This Row],[Practical (15%)]]+Table2[[#This Row],[Exam (60%)]], IF(Table2[[#This Row],[Practical (15%)]]="ABS", Table2[[#This Row],[Test (25%)]]+Table2[[#This Row],[Exam (60%)]], IF(Table2[[#This Row],[Exam (60%)]]="ABS", Table2[[#This Row],[Test (25%)]]+Table2[[#This Row],[Practical (15%)]], Table2[[#This Row],[Test (25%)]]+Table2[[#This Row],[Practical (15%)]]+Table2[[#This Row],[Exam (60%)]])))))), 0)</f>
        <v>68</v>
      </c>
      <c r="I6" s="2" t="str">
        <f>IF(Table2[[#This Row],[Exam (60%)]]="ABS", "I", VLOOKUP(Table2[[#This Row],[Total (100%)]],$K$3:$L$7,2,TRUE))</f>
        <v>B</v>
      </c>
      <c r="K6">
        <v>60</v>
      </c>
      <c r="L6" t="s">
        <v>611</v>
      </c>
    </row>
    <row r="7" spans="1:12" x14ac:dyDescent="0.3">
      <c r="A7" s="2" t="s">
        <v>14</v>
      </c>
      <c r="B7" s="2" t="s">
        <v>15</v>
      </c>
      <c r="C7" s="2" t="s">
        <v>5</v>
      </c>
      <c r="D7" s="2" t="s">
        <v>622</v>
      </c>
      <c r="E7" s="1">
        <f>IF(VLOOKUP(Table2[[#This Row],[Student ID]],Test[], 3,FALSE)="", "ABS", VLOOKUP(Table2[[#This Row],[Student ID]],Test[], 3,FALSE))</f>
        <v>15</v>
      </c>
      <c r="F7" s="2">
        <f>VLOOKUP(Table2[[#This Row],[Student ID]],Practical[],2,FALSE)</f>
        <v>10.5</v>
      </c>
      <c r="G7" s="2">
        <f>IF(VLOOKUP(Table2[[#This Row],[Student ID]],Exam[], 3,FALSE)=0, "ABS", VLOOKUP(Table2[[#This Row],[Student ID]],Exam[], 3,FALSE))</f>
        <v>40.800000000000004</v>
      </c>
      <c r="H7" s="3">
        <f>ROUNDUP(IF(AND(Table2[[#This Row],[Test (25%)]]="ABS", Table2[[#This Row],[Practical (15%)]]="ABS"),Table2[[#This Row],[Exam (60%)]], IF(AND(Table2[[#This Row],[Practical (15%)]]="ABS", Table2[[#This Row],[Exam (60%)]]="ABS"),Table2[[#This Row],[Test (25%)]], IF(AND(Table2[[#This Row],[Test (25%)]]="ABS", Table2[[#This Row],[Exam (60%)]]="ABS"),Table2[[#This Row],[Practical (15%)]], IF(Table2[[#This Row],[Test (25%)]]="ABS", Table2[[#This Row],[Practical (15%)]]+Table2[[#This Row],[Exam (60%)]], IF(Table2[[#This Row],[Practical (15%)]]="ABS", Table2[[#This Row],[Test (25%)]]+Table2[[#This Row],[Exam (60%)]], IF(Table2[[#This Row],[Exam (60%)]]="ABS", Table2[[#This Row],[Test (25%)]]+Table2[[#This Row],[Practical (15%)]], Table2[[#This Row],[Test (25%)]]+Table2[[#This Row],[Practical (15%)]]+Table2[[#This Row],[Exam (60%)]])))))), 0)</f>
        <v>67</v>
      </c>
      <c r="I7" s="2" t="str">
        <f>IF(Table2[[#This Row],[Exam (60%)]]="ABS", "I", VLOOKUP(Table2[[#This Row],[Total (100%)]],$K$3:$L$7,2,TRUE))</f>
        <v>B</v>
      </c>
      <c r="K7">
        <v>70</v>
      </c>
      <c r="L7" t="s">
        <v>612</v>
      </c>
    </row>
    <row r="8" spans="1:12" x14ac:dyDescent="0.3">
      <c r="A8" s="2" t="s">
        <v>16</v>
      </c>
      <c r="B8" s="2" t="s">
        <v>17</v>
      </c>
      <c r="C8" s="2" t="s">
        <v>5</v>
      </c>
      <c r="D8" s="2" t="s">
        <v>622</v>
      </c>
      <c r="E8" s="1">
        <f>IF(VLOOKUP(Table2[[#This Row],[Student ID]],Test[], 3,FALSE)="", "ABS", VLOOKUP(Table2[[#This Row],[Student ID]],Test[], 3,FALSE))</f>
        <v>15.833333333333332</v>
      </c>
      <c r="F8" s="2">
        <f>VLOOKUP(Table2[[#This Row],[Student ID]],Practical[],2,FALSE)</f>
        <v>7.5</v>
      </c>
      <c r="G8" s="2">
        <f>IF(VLOOKUP(Table2[[#This Row],[Student ID]],Exam[], 3,FALSE)=0, "ABS", VLOOKUP(Table2[[#This Row],[Student ID]],Exam[], 3,FALSE))</f>
        <v>34.799999999999997</v>
      </c>
      <c r="H8" s="3">
        <f>ROUNDUP(IF(AND(Table2[[#This Row],[Test (25%)]]="ABS", Table2[[#This Row],[Practical (15%)]]="ABS"),Table2[[#This Row],[Exam (60%)]], IF(AND(Table2[[#This Row],[Practical (15%)]]="ABS", Table2[[#This Row],[Exam (60%)]]="ABS"),Table2[[#This Row],[Test (25%)]], IF(AND(Table2[[#This Row],[Test (25%)]]="ABS", Table2[[#This Row],[Exam (60%)]]="ABS"),Table2[[#This Row],[Practical (15%)]], IF(Table2[[#This Row],[Test (25%)]]="ABS", Table2[[#This Row],[Practical (15%)]]+Table2[[#This Row],[Exam (60%)]], IF(Table2[[#This Row],[Practical (15%)]]="ABS", Table2[[#This Row],[Test (25%)]]+Table2[[#This Row],[Exam (60%)]], IF(Table2[[#This Row],[Exam (60%)]]="ABS", Table2[[#This Row],[Test (25%)]]+Table2[[#This Row],[Practical (15%)]], Table2[[#This Row],[Test (25%)]]+Table2[[#This Row],[Practical (15%)]]+Table2[[#This Row],[Exam (60%)]])))))), 0)</f>
        <v>59</v>
      </c>
      <c r="I8" s="2" t="str">
        <f>IF(Table2[[#This Row],[Exam (60%)]]="ABS", "I", VLOOKUP(Table2[[#This Row],[Total (100%)]],$K$3:$L$7,2,TRUE))</f>
        <v>C</v>
      </c>
    </row>
    <row r="9" spans="1:12" x14ac:dyDescent="0.3">
      <c r="A9" s="2" t="s">
        <v>18</v>
      </c>
      <c r="B9" s="2" t="s">
        <v>19</v>
      </c>
      <c r="C9" s="2" t="s">
        <v>5</v>
      </c>
      <c r="D9" s="2" t="s">
        <v>622</v>
      </c>
      <c r="E9" s="1">
        <f>IF(VLOOKUP(Table2[[#This Row],[Student ID]],Test[], 3,FALSE)="", "ABS", VLOOKUP(Table2[[#This Row],[Student ID]],Test[], 3,FALSE))</f>
        <v>12.5</v>
      </c>
      <c r="F9" s="2">
        <f>VLOOKUP(Table2[[#This Row],[Student ID]],Practical[],2,FALSE)</f>
        <v>10.5</v>
      </c>
      <c r="G9" s="2">
        <f>IF(VLOOKUP(Table2[[#This Row],[Student ID]],Exam[], 3,FALSE)=0, "ABS", VLOOKUP(Table2[[#This Row],[Student ID]],Exam[], 3,FALSE))</f>
        <v>25.2</v>
      </c>
      <c r="H9" s="3">
        <f>ROUNDUP(IF(AND(Table2[[#This Row],[Test (25%)]]="ABS", Table2[[#This Row],[Practical (15%)]]="ABS"),Table2[[#This Row],[Exam (60%)]], IF(AND(Table2[[#This Row],[Practical (15%)]]="ABS", Table2[[#This Row],[Exam (60%)]]="ABS"),Table2[[#This Row],[Test (25%)]], IF(AND(Table2[[#This Row],[Test (25%)]]="ABS", Table2[[#This Row],[Exam (60%)]]="ABS"),Table2[[#This Row],[Practical (15%)]], IF(Table2[[#This Row],[Test (25%)]]="ABS", Table2[[#This Row],[Practical (15%)]]+Table2[[#This Row],[Exam (60%)]], IF(Table2[[#This Row],[Practical (15%)]]="ABS", Table2[[#This Row],[Test (25%)]]+Table2[[#This Row],[Exam (60%)]], IF(Table2[[#This Row],[Exam (60%)]]="ABS", Table2[[#This Row],[Test (25%)]]+Table2[[#This Row],[Practical (15%)]], Table2[[#This Row],[Test (25%)]]+Table2[[#This Row],[Practical (15%)]]+Table2[[#This Row],[Exam (60%)]])))))), 0)</f>
        <v>49</v>
      </c>
      <c r="I9" s="2" t="str">
        <f>IF(Table2[[#This Row],[Exam (60%)]]="ABS", "I", VLOOKUP(Table2[[#This Row],[Total (100%)]],$K$3:$L$7,2,TRUE))</f>
        <v>D</v>
      </c>
    </row>
    <row r="10" spans="1:12" x14ac:dyDescent="0.3">
      <c r="A10" s="2" t="s">
        <v>20</v>
      </c>
      <c r="B10" s="2" t="s">
        <v>21</v>
      </c>
      <c r="C10" s="2" t="s">
        <v>5</v>
      </c>
      <c r="D10" s="2" t="s">
        <v>622</v>
      </c>
      <c r="E10" s="1">
        <f>IF(VLOOKUP(Table2[[#This Row],[Student ID]],Test[], 3,FALSE)="", "ABS", VLOOKUP(Table2[[#This Row],[Student ID]],Test[], 3,FALSE))</f>
        <v>17.5</v>
      </c>
      <c r="F10" s="2">
        <f>VLOOKUP(Table2[[#This Row],[Student ID]],Practical[],2,FALSE)</f>
        <v>0</v>
      </c>
      <c r="G10" s="2">
        <f>IF(VLOOKUP(Table2[[#This Row],[Student ID]],Exam[], 3,FALSE)=0, "ABS", VLOOKUP(Table2[[#This Row],[Student ID]],Exam[], 3,FALSE))</f>
        <v>27.6</v>
      </c>
      <c r="H10" s="3">
        <f>ROUNDUP(IF(AND(Table2[[#This Row],[Test (25%)]]="ABS", Table2[[#This Row],[Practical (15%)]]="ABS"),Table2[[#This Row],[Exam (60%)]], IF(AND(Table2[[#This Row],[Practical (15%)]]="ABS", Table2[[#This Row],[Exam (60%)]]="ABS"),Table2[[#This Row],[Test (25%)]], IF(AND(Table2[[#This Row],[Test (25%)]]="ABS", Table2[[#This Row],[Exam (60%)]]="ABS"),Table2[[#This Row],[Practical (15%)]], IF(Table2[[#This Row],[Test (25%)]]="ABS", Table2[[#This Row],[Practical (15%)]]+Table2[[#This Row],[Exam (60%)]], IF(Table2[[#This Row],[Practical (15%)]]="ABS", Table2[[#This Row],[Test (25%)]]+Table2[[#This Row],[Exam (60%)]], IF(Table2[[#This Row],[Exam (60%)]]="ABS", Table2[[#This Row],[Test (25%)]]+Table2[[#This Row],[Practical (15%)]], Table2[[#This Row],[Test (25%)]]+Table2[[#This Row],[Practical (15%)]]+Table2[[#This Row],[Exam (60%)]])))))), 0)</f>
        <v>46</v>
      </c>
      <c r="I10" s="2" t="str">
        <f>IF(Table2[[#This Row],[Exam (60%)]]="ABS", "I", VLOOKUP(Table2[[#This Row],[Total (100%)]],$K$3:$L$7,2,TRUE))</f>
        <v>D</v>
      </c>
    </row>
    <row r="11" spans="1:12" x14ac:dyDescent="0.3">
      <c r="A11" s="2" t="s">
        <v>22</v>
      </c>
      <c r="B11" s="2" t="s">
        <v>23</v>
      </c>
      <c r="C11" s="2" t="s">
        <v>5</v>
      </c>
      <c r="D11" s="2" t="s">
        <v>622</v>
      </c>
      <c r="E11" s="1">
        <f>IF(VLOOKUP(Table2[[#This Row],[Student ID]],Test[], 3,FALSE)="", "ABS", VLOOKUP(Table2[[#This Row],[Student ID]],Test[], 3,FALSE))</f>
        <v>13.333333333333334</v>
      </c>
      <c r="F11" s="2">
        <f>VLOOKUP(Table2[[#This Row],[Student ID]],Practical[],2,FALSE)</f>
        <v>0</v>
      </c>
      <c r="G11" s="2">
        <f>IF(VLOOKUP(Table2[[#This Row],[Student ID]],Exam[], 3,FALSE)=0, "ABS", VLOOKUP(Table2[[#This Row],[Student ID]],Exam[], 3,FALSE))</f>
        <v>32.400000000000006</v>
      </c>
      <c r="H11" s="3">
        <f>ROUNDUP(IF(AND(Table2[[#This Row],[Test (25%)]]="ABS", Table2[[#This Row],[Practical (15%)]]="ABS"),Table2[[#This Row],[Exam (60%)]], IF(AND(Table2[[#This Row],[Practical (15%)]]="ABS", Table2[[#This Row],[Exam (60%)]]="ABS"),Table2[[#This Row],[Test (25%)]], IF(AND(Table2[[#This Row],[Test (25%)]]="ABS", Table2[[#This Row],[Exam (60%)]]="ABS"),Table2[[#This Row],[Practical (15%)]], IF(Table2[[#This Row],[Test (25%)]]="ABS", Table2[[#This Row],[Practical (15%)]]+Table2[[#This Row],[Exam (60%)]], IF(Table2[[#This Row],[Practical (15%)]]="ABS", Table2[[#This Row],[Test (25%)]]+Table2[[#This Row],[Exam (60%)]], IF(Table2[[#This Row],[Exam (60%)]]="ABS", Table2[[#This Row],[Test (25%)]]+Table2[[#This Row],[Practical (15%)]], Table2[[#This Row],[Test (25%)]]+Table2[[#This Row],[Practical (15%)]]+Table2[[#This Row],[Exam (60%)]])))))), 0)</f>
        <v>46</v>
      </c>
      <c r="I11" s="2" t="str">
        <f>IF(Table2[[#This Row],[Exam (60%)]]="ABS", "I", VLOOKUP(Table2[[#This Row],[Total (100%)]],$K$3:$L$7,2,TRUE))</f>
        <v>D</v>
      </c>
    </row>
    <row r="12" spans="1:12" x14ac:dyDescent="0.3">
      <c r="A12" s="2" t="s">
        <v>24</v>
      </c>
      <c r="B12" s="2" t="s">
        <v>25</v>
      </c>
      <c r="C12" s="2" t="s">
        <v>5</v>
      </c>
      <c r="D12" s="2" t="s">
        <v>622</v>
      </c>
      <c r="E12" s="1">
        <f>IF(VLOOKUP(Table2[[#This Row],[Student ID]],Test[], 3,FALSE)="", "ABS", VLOOKUP(Table2[[#This Row],[Student ID]],Test[], 3,FALSE))</f>
        <v>15</v>
      </c>
      <c r="F12" s="2">
        <f>VLOOKUP(Table2[[#This Row],[Student ID]],Practical[],2,FALSE)</f>
        <v>11.25</v>
      </c>
      <c r="G12" s="2">
        <f>IF(VLOOKUP(Table2[[#This Row],[Student ID]],Exam[], 3,FALSE)=0, "ABS", VLOOKUP(Table2[[#This Row],[Student ID]],Exam[], 3,FALSE))</f>
        <v>32.400000000000006</v>
      </c>
      <c r="H12" s="3">
        <f>ROUNDUP(IF(AND(Table2[[#This Row],[Test (25%)]]="ABS", Table2[[#This Row],[Practical (15%)]]="ABS"),Table2[[#This Row],[Exam (60%)]], IF(AND(Table2[[#This Row],[Practical (15%)]]="ABS", Table2[[#This Row],[Exam (60%)]]="ABS"),Table2[[#This Row],[Test (25%)]], IF(AND(Table2[[#This Row],[Test (25%)]]="ABS", Table2[[#This Row],[Exam (60%)]]="ABS"),Table2[[#This Row],[Practical (15%)]], IF(Table2[[#This Row],[Test (25%)]]="ABS", Table2[[#This Row],[Practical (15%)]]+Table2[[#This Row],[Exam (60%)]], IF(Table2[[#This Row],[Practical (15%)]]="ABS", Table2[[#This Row],[Test (25%)]]+Table2[[#This Row],[Exam (60%)]], IF(Table2[[#This Row],[Exam (60%)]]="ABS", Table2[[#This Row],[Test (25%)]]+Table2[[#This Row],[Practical (15%)]], Table2[[#This Row],[Test (25%)]]+Table2[[#This Row],[Practical (15%)]]+Table2[[#This Row],[Exam (60%)]])))))), 0)</f>
        <v>59</v>
      </c>
      <c r="I12" s="2" t="str">
        <f>IF(Table2[[#This Row],[Exam (60%)]]="ABS", "I", VLOOKUP(Table2[[#This Row],[Total (100%)]],$K$3:$L$7,2,TRUE))</f>
        <v>C</v>
      </c>
    </row>
    <row r="13" spans="1:12" x14ac:dyDescent="0.3">
      <c r="A13" s="2" t="s">
        <v>26</v>
      </c>
      <c r="B13" s="2" t="s">
        <v>27</v>
      </c>
      <c r="C13" s="2" t="s">
        <v>5</v>
      </c>
      <c r="D13" s="2" t="s">
        <v>622</v>
      </c>
      <c r="E13" s="1">
        <f>IF(VLOOKUP(Table2[[#This Row],[Student ID]],Test[], 3,FALSE)="", "ABS", VLOOKUP(Table2[[#This Row],[Student ID]],Test[], 3,FALSE))</f>
        <v>15</v>
      </c>
      <c r="F13" s="2">
        <f>VLOOKUP(Table2[[#This Row],[Student ID]],Practical[],2,FALSE)</f>
        <v>9</v>
      </c>
      <c r="G13" s="2">
        <f>IF(VLOOKUP(Table2[[#This Row],[Student ID]],Exam[], 3,FALSE)=0, "ABS", VLOOKUP(Table2[[#This Row],[Student ID]],Exam[], 3,FALSE))</f>
        <v>25.2</v>
      </c>
      <c r="H13" s="3">
        <f>ROUNDUP(IF(AND(Table2[[#This Row],[Test (25%)]]="ABS", Table2[[#This Row],[Practical (15%)]]="ABS"),Table2[[#This Row],[Exam (60%)]], IF(AND(Table2[[#This Row],[Practical (15%)]]="ABS", Table2[[#This Row],[Exam (60%)]]="ABS"),Table2[[#This Row],[Test (25%)]], IF(AND(Table2[[#This Row],[Test (25%)]]="ABS", Table2[[#This Row],[Exam (60%)]]="ABS"),Table2[[#This Row],[Practical (15%)]], IF(Table2[[#This Row],[Test (25%)]]="ABS", Table2[[#This Row],[Practical (15%)]]+Table2[[#This Row],[Exam (60%)]], IF(Table2[[#This Row],[Practical (15%)]]="ABS", Table2[[#This Row],[Test (25%)]]+Table2[[#This Row],[Exam (60%)]], IF(Table2[[#This Row],[Exam (60%)]]="ABS", Table2[[#This Row],[Test (25%)]]+Table2[[#This Row],[Practical (15%)]], Table2[[#This Row],[Test (25%)]]+Table2[[#This Row],[Practical (15%)]]+Table2[[#This Row],[Exam (60%)]])))))), 0)</f>
        <v>50</v>
      </c>
      <c r="I13" s="2" t="str">
        <f>IF(Table2[[#This Row],[Exam (60%)]]="ABS", "I", VLOOKUP(Table2[[#This Row],[Total (100%)]],$K$3:$L$7,2,TRUE))</f>
        <v>C</v>
      </c>
    </row>
    <row r="14" spans="1:12" x14ac:dyDescent="0.3">
      <c r="A14" s="2" t="s">
        <v>28</v>
      </c>
      <c r="B14" s="2" t="s">
        <v>27</v>
      </c>
      <c r="C14" s="2" t="s">
        <v>5</v>
      </c>
      <c r="D14" s="2" t="s">
        <v>623</v>
      </c>
      <c r="E14" s="1">
        <f>IF(VLOOKUP(Table2[[#This Row],[Student ID]],Test[], 3,FALSE)="", "ABS", VLOOKUP(Table2[[#This Row],[Student ID]],Test[], 3,FALSE))</f>
        <v>16.666666666666664</v>
      </c>
      <c r="F14" s="2">
        <f>VLOOKUP(Table2[[#This Row],[Student ID]],Practical[],2,FALSE)</f>
        <v>9</v>
      </c>
      <c r="G14" s="2">
        <f>IF(VLOOKUP(Table2[[#This Row],[Student ID]],Exam[], 3,FALSE)=0, "ABS", VLOOKUP(Table2[[#This Row],[Student ID]],Exam[], 3,FALSE))</f>
        <v>38.4</v>
      </c>
      <c r="H14" s="3">
        <f>ROUNDUP(IF(AND(Table2[[#This Row],[Test (25%)]]="ABS", Table2[[#This Row],[Practical (15%)]]="ABS"),Table2[[#This Row],[Exam (60%)]], IF(AND(Table2[[#This Row],[Practical (15%)]]="ABS", Table2[[#This Row],[Exam (60%)]]="ABS"),Table2[[#This Row],[Test (25%)]], IF(AND(Table2[[#This Row],[Test (25%)]]="ABS", Table2[[#This Row],[Exam (60%)]]="ABS"),Table2[[#This Row],[Practical (15%)]], IF(Table2[[#This Row],[Test (25%)]]="ABS", Table2[[#This Row],[Practical (15%)]]+Table2[[#This Row],[Exam (60%)]], IF(Table2[[#This Row],[Practical (15%)]]="ABS", Table2[[#This Row],[Test (25%)]]+Table2[[#This Row],[Exam (60%)]], IF(Table2[[#This Row],[Exam (60%)]]="ABS", Table2[[#This Row],[Test (25%)]]+Table2[[#This Row],[Practical (15%)]], Table2[[#This Row],[Test (25%)]]+Table2[[#This Row],[Practical (15%)]]+Table2[[#This Row],[Exam (60%)]])))))), 0)</f>
        <v>65</v>
      </c>
      <c r="I14" s="2" t="str">
        <f>IF(Table2[[#This Row],[Exam (60%)]]="ABS", "I", VLOOKUP(Table2[[#This Row],[Total (100%)]],$K$3:$L$7,2,TRUE))</f>
        <v>B</v>
      </c>
    </row>
    <row r="15" spans="1:12" x14ac:dyDescent="0.3">
      <c r="A15" s="2" t="s">
        <v>29</v>
      </c>
      <c r="B15" s="2" t="s">
        <v>30</v>
      </c>
      <c r="C15" s="2" t="s">
        <v>5</v>
      </c>
      <c r="D15" s="2" t="s">
        <v>622</v>
      </c>
      <c r="E15" s="1">
        <f>IF(VLOOKUP(Table2[[#This Row],[Student ID]],Test[], 3,FALSE)="", "ABS", VLOOKUP(Table2[[#This Row],[Student ID]],Test[], 3,FALSE))</f>
        <v>18.333333333333332</v>
      </c>
      <c r="F15" s="2">
        <f>VLOOKUP(Table2[[#This Row],[Student ID]],Practical[],2,FALSE)</f>
        <v>9.75</v>
      </c>
      <c r="G15" s="2">
        <f>IF(VLOOKUP(Table2[[#This Row],[Student ID]],Exam[], 3,FALSE)=0, "ABS", VLOOKUP(Table2[[#This Row],[Student ID]],Exam[], 3,FALSE))</f>
        <v>43.199999999999996</v>
      </c>
      <c r="H15" s="3">
        <f>ROUNDUP(IF(AND(Table2[[#This Row],[Test (25%)]]="ABS", Table2[[#This Row],[Practical (15%)]]="ABS"),Table2[[#This Row],[Exam (60%)]], IF(AND(Table2[[#This Row],[Practical (15%)]]="ABS", Table2[[#This Row],[Exam (60%)]]="ABS"),Table2[[#This Row],[Test (25%)]], IF(AND(Table2[[#This Row],[Test (25%)]]="ABS", Table2[[#This Row],[Exam (60%)]]="ABS"),Table2[[#This Row],[Practical (15%)]], IF(Table2[[#This Row],[Test (25%)]]="ABS", Table2[[#This Row],[Practical (15%)]]+Table2[[#This Row],[Exam (60%)]], IF(Table2[[#This Row],[Practical (15%)]]="ABS", Table2[[#This Row],[Test (25%)]]+Table2[[#This Row],[Exam (60%)]], IF(Table2[[#This Row],[Exam (60%)]]="ABS", Table2[[#This Row],[Test (25%)]]+Table2[[#This Row],[Practical (15%)]], Table2[[#This Row],[Test (25%)]]+Table2[[#This Row],[Practical (15%)]]+Table2[[#This Row],[Exam (60%)]])))))), 0)</f>
        <v>72</v>
      </c>
      <c r="I15" s="2" t="str">
        <f>IF(Table2[[#This Row],[Exam (60%)]]="ABS", "I", VLOOKUP(Table2[[#This Row],[Total (100%)]],$K$3:$L$7,2,TRUE))</f>
        <v>A</v>
      </c>
    </row>
    <row r="16" spans="1:12" x14ac:dyDescent="0.3">
      <c r="A16" s="2" t="s">
        <v>31</v>
      </c>
      <c r="B16" s="2" t="s">
        <v>32</v>
      </c>
      <c r="C16" s="2" t="s">
        <v>5</v>
      </c>
      <c r="D16" s="2" t="s">
        <v>622</v>
      </c>
      <c r="E16" s="1">
        <f>IF(VLOOKUP(Table2[[#This Row],[Student ID]],Test[], 3,FALSE)="", "ABS", VLOOKUP(Table2[[#This Row],[Student ID]],Test[], 3,FALSE))</f>
        <v>13.333333333333334</v>
      </c>
      <c r="F16" s="2">
        <f>VLOOKUP(Table2[[#This Row],[Student ID]],Practical[],2,FALSE)</f>
        <v>11.25</v>
      </c>
      <c r="G16" s="2">
        <f>IF(VLOOKUP(Table2[[#This Row],[Student ID]],Exam[], 3,FALSE)=0, "ABS", VLOOKUP(Table2[[#This Row],[Student ID]],Exam[], 3,FALSE))</f>
        <v>27.6</v>
      </c>
      <c r="H16" s="3">
        <f>ROUNDUP(IF(AND(Table2[[#This Row],[Test (25%)]]="ABS", Table2[[#This Row],[Practical (15%)]]="ABS"),Table2[[#This Row],[Exam (60%)]], IF(AND(Table2[[#This Row],[Practical (15%)]]="ABS", Table2[[#This Row],[Exam (60%)]]="ABS"),Table2[[#This Row],[Test (25%)]], IF(AND(Table2[[#This Row],[Test (25%)]]="ABS", Table2[[#This Row],[Exam (60%)]]="ABS"),Table2[[#This Row],[Practical (15%)]], IF(Table2[[#This Row],[Test (25%)]]="ABS", Table2[[#This Row],[Practical (15%)]]+Table2[[#This Row],[Exam (60%)]], IF(Table2[[#This Row],[Practical (15%)]]="ABS", Table2[[#This Row],[Test (25%)]]+Table2[[#This Row],[Exam (60%)]], IF(Table2[[#This Row],[Exam (60%)]]="ABS", Table2[[#This Row],[Test (25%)]]+Table2[[#This Row],[Practical (15%)]], Table2[[#This Row],[Test (25%)]]+Table2[[#This Row],[Practical (15%)]]+Table2[[#This Row],[Exam (60%)]])))))), 0)</f>
        <v>53</v>
      </c>
      <c r="I16" s="2" t="str">
        <f>IF(Table2[[#This Row],[Exam (60%)]]="ABS", "I", VLOOKUP(Table2[[#This Row],[Total (100%)]],$K$3:$L$7,2,TRUE))</f>
        <v>C</v>
      </c>
    </row>
    <row r="17" spans="1:9" x14ac:dyDescent="0.3">
      <c r="A17" s="2" t="s">
        <v>33</v>
      </c>
      <c r="B17" s="2" t="s">
        <v>30</v>
      </c>
      <c r="C17" s="2" t="s">
        <v>5</v>
      </c>
      <c r="D17" s="2" t="s">
        <v>622</v>
      </c>
      <c r="E17" s="1">
        <f>IF(VLOOKUP(Table2[[#This Row],[Student ID]],Test[], 3,FALSE)="", "ABS", VLOOKUP(Table2[[#This Row],[Student ID]],Test[], 3,FALSE))</f>
        <v>15.833333333333332</v>
      </c>
      <c r="F17" s="2">
        <f>VLOOKUP(Table2[[#This Row],[Student ID]],Practical[],2,FALSE)</f>
        <v>9.75</v>
      </c>
      <c r="G17" s="2">
        <f>IF(VLOOKUP(Table2[[#This Row],[Student ID]],Exam[], 3,FALSE)=0, "ABS", VLOOKUP(Table2[[#This Row],[Student ID]],Exam[], 3,FALSE))</f>
        <v>42</v>
      </c>
      <c r="H17" s="3">
        <f>ROUNDUP(IF(AND(Table2[[#This Row],[Test (25%)]]="ABS", Table2[[#This Row],[Practical (15%)]]="ABS"),Table2[[#This Row],[Exam (60%)]], IF(AND(Table2[[#This Row],[Practical (15%)]]="ABS", Table2[[#This Row],[Exam (60%)]]="ABS"),Table2[[#This Row],[Test (25%)]], IF(AND(Table2[[#This Row],[Test (25%)]]="ABS", Table2[[#This Row],[Exam (60%)]]="ABS"),Table2[[#This Row],[Practical (15%)]], IF(Table2[[#This Row],[Test (25%)]]="ABS", Table2[[#This Row],[Practical (15%)]]+Table2[[#This Row],[Exam (60%)]], IF(Table2[[#This Row],[Practical (15%)]]="ABS", Table2[[#This Row],[Test (25%)]]+Table2[[#This Row],[Exam (60%)]], IF(Table2[[#This Row],[Exam (60%)]]="ABS", Table2[[#This Row],[Test (25%)]]+Table2[[#This Row],[Practical (15%)]], Table2[[#This Row],[Test (25%)]]+Table2[[#This Row],[Practical (15%)]]+Table2[[#This Row],[Exam (60%)]])))))), 0)</f>
        <v>68</v>
      </c>
      <c r="I17" s="2" t="str">
        <f>IF(Table2[[#This Row],[Exam (60%)]]="ABS", "I", VLOOKUP(Table2[[#This Row],[Total (100%)]],$K$3:$L$7,2,TRUE))</f>
        <v>B</v>
      </c>
    </row>
    <row r="18" spans="1:9" x14ac:dyDescent="0.3">
      <c r="A18" s="2" t="s">
        <v>34</v>
      </c>
      <c r="B18" s="2" t="s">
        <v>35</v>
      </c>
      <c r="C18" s="2" t="s">
        <v>5</v>
      </c>
      <c r="D18" s="2" t="s">
        <v>622</v>
      </c>
      <c r="E18" s="1">
        <f>IF(VLOOKUP(Table2[[#This Row],[Student ID]],Test[], 3,FALSE)="", "ABS", VLOOKUP(Table2[[#This Row],[Student ID]],Test[], 3,FALSE))</f>
        <v>15</v>
      </c>
      <c r="F18" s="2">
        <f>VLOOKUP(Table2[[#This Row],[Student ID]],Practical[],2,FALSE)</f>
        <v>0</v>
      </c>
      <c r="G18" s="2">
        <f>IF(VLOOKUP(Table2[[#This Row],[Student ID]],Exam[], 3,FALSE)=0, "ABS", VLOOKUP(Table2[[#This Row],[Student ID]],Exam[], 3,FALSE))</f>
        <v>44.4</v>
      </c>
      <c r="H18" s="3">
        <f>ROUNDUP(IF(AND(Table2[[#This Row],[Test (25%)]]="ABS", Table2[[#This Row],[Practical (15%)]]="ABS"),Table2[[#This Row],[Exam (60%)]], IF(AND(Table2[[#This Row],[Practical (15%)]]="ABS", Table2[[#This Row],[Exam (60%)]]="ABS"),Table2[[#This Row],[Test (25%)]], IF(AND(Table2[[#This Row],[Test (25%)]]="ABS", Table2[[#This Row],[Exam (60%)]]="ABS"),Table2[[#This Row],[Practical (15%)]], IF(Table2[[#This Row],[Test (25%)]]="ABS", Table2[[#This Row],[Practical (15%)]]+Table2[[#This Row],[Exam (60%)]], IF(Table2[[#This Row],[Practical (15%)]]="ABS", Table2[[#This Row],[Test (25%)]]+Table2[[#This Row],[Exam (60%)]], IF(Table2[[#This Row],[Exam (60%)]]="ABS", Table2[[#This Row],[Test (25%)]]+Table2[[#This Row],[Practical (15%)]], Table2[[#This Row],[Test (25%)]]+Table2[[#This Row],[Practical (15%)]]+Table2[[#This Row],[Exam (60%)]])))))), 0)</f>
        <v>60</v>
      </c>
      <c r="I18" s="2" t="str">
        <f>IF(Table2[[#This Row],[Exam (60%)]]="ABS", "I", VLOOKUP(Table2[[#This Row],[Total (100%)]],$K$3:$L$7,2,TRUE))</f>
        <v>B</v>
      </c>
    </row>
    <row r="19" spans="1:9" x14ac:dyDescent="0.3">
      <c r="A19" s="2" t="s">
        <v>36</v>
      </c>
      <c r="B19" s="2" t="s">
        <v>35</v>
      </c>
      <c r="C19" s="2" t="s">
        <v>5</v>
      </c>
      <c r="D19" s="2" t="s">
        <v>622</v>
      </c>
      <c r="E19" s="1">
        <f>IF(VLOOKUP(Table2[[#This Row],[Student ID]],Test[], 3,FALSE)="", "ABS", VLOOKUP(Table2[[#This Row],[Student ID]],Test[], 3,FALSE))</f>
        <v>10</v>
      </c>
      <c r="F19" s="2">
        <f>VLOOKUP(Table2[[#This Row],[Student ID]],Practical[],2,FALSE)</f>
        <v>12</v>
      </c>
      <c r="G19" s="2">
        <f>IF(VLOOKUP(Table2[[#This Row],[Student ID]],Exam[], 3,FALSE)=0, "ABS", VLOOKUP(Table2[[#This Row],[Student ID]],Exam[], 3,FALSE))</f>
        <v>24</v>
      </c>
      <c r="H19" s="3">
        <f>ROUNDUP(IF(AND(Table2[[#This Row],[Test (25%)]]="ABS", Table2[[#This Row],[Practical (15%)]]="ABS"),Table2[[#This Row],[Exam (60%)]], IF(AND(Table2[[#This Row],[Practical (15%)]]="ABS", Table2[[#This Row],[Exam (60%)]]="ABS"),Table2[[#This Row],[Test (25%)]], IF(AND(Table2[[#This Row],[Test (25%)]]="ABS", Table2[[#This Row],[Exam (60%)]]="ABS"),Table2[[#This Row],[Practical (15%)]], IF(Table2[[#This Row],[Test (25%)]]="ABS", Table2[[#This Row],[Practical (15%)]]+Table2[[#This Row],[Exam (60%)]], IF(Table2[[#This Row],[Practical (15%)]]="ABS", Table2[[#This Row],[Test (25%)]]+Table2[[#This Row],[Exam (60%)]], IF(Table2[[#This Row],[Exam (60%)]]="ABS", Table2[[#This Row],[Test (25%)]]+Table2[[#This Row],[Practical (15%)]], Table2[[#This Row],[Test (25%)]]+Table2[[#This Row],[Practical (15%)]]+Table2[[#This Row],[Exam (60%)]])))))), 0)</f>
        <v>46</v>
      </c>
      <c r="I19" s="2" t="str">
        <f>IF(Table2[[#This Row],[Exam (60%)]]="ABS", "I", VLOOKUP(Table2[[#This Row],[Total (100%)]],$K$3:$L$7,2,TRUE))</f>
        <v>D</v>
      </c>
    </row>
    <row r="20" spans="1:9" x14ac:dyDescent="0.3">
      <c r="A20" s="2" t="s">
        <v>37</v>
      </c>
      <c r="B20" s="2" t="s">
        <v>38</v>
      </c>
      <c r="C20" s="2" t="s">
        <v>5</v>
      </c>
      <c r="D20" s="2" t="s">
        <v>622</v>
      </c>
      <c r="E20" s="1">
        <f>IF(VLOOKUP(Table2[[#This Row],[Student ID]],Test[], 3,FALSE)="", "ABS", VLOOKUP(Table2[[#This Row],[Student ID]],Test[], 3,FALSE))</f>
        <v>13.333333333333334</v>
      </c>
      <c r="F20" s="2">
        <f>VLOOKUP(Table2[[#This Row],[Student ID]],Practical[],2,FALSE)</f>
        <v>9.75</v>
      </c>
      <c r="G20" s="2">
        <f>IF(VLOOKUP(Table2[[#This Row],[Student ID]],Exam[], 3,FALSE)=0, "ABS", VLOOKUP(Table2[[#This Row],[Student ID]],Exam[], 3,FALSE))</f>
        <v>36</v>
      </c>
      <c r="H20" s="3">
        <f>ROUNDUP(IF(AND(Table2[[#This Row],[Test (25%)]]="ABS", Table2[[#This Row],[Practical (15%)]]="ABS"),Table2[[#This Row],[Exam (60%)]], IF(AND(Table2[[#This Row],[Practical (15%)]]="ABS", Table2[[#This Row],[Exam (60%)]]="ABS"),Table2[[#This Row],[Test (25%)]], IF(AND(Table2[[#This Row],[Test (25%)]]="ABS", Table2[[#This Row],[Exam (60%)]]="ABS"),Table2[[#This Row],[Practical (15%)]], IF(Table2[[#This Row],[Test (25%)]]="ABS", Table2[[#This Row],[Practical (15%)]]+Table2[[#This Row],[Exam (60%)]], IF(Table2[[#This Row],[Practical (15%)]]="ABS", Table2[[#This Row],[Test (25%)]]+Table2[[#This Row],[Exam (60%)]], IF(Table2[[#This Row],[Exam (60%)]]="ABS", Table2[[#This Row],[Test (25%)]]+Table2[[#This Row],[Practical (15%)]], Table2[[#This Row],[Test (25%)]]+Table2[[#This Row],[Practical (15%)]]+Table2[[#This Row],[Exam (60%)]])))))), 0)</f>
        <v>60</v>
      </c>
      <c r="I20" s="2" t="str">
        <f>IF(Table2[[#This Row],[Exam (60%)]]="ABS", "I", VLOOKUP(Table2[[#This Row],[Total (100%)]],$K$3:$L$7,2,TRUE))</f>
        <v>B</v>
      </c>
    </row>
    <row r="21" spans="1:9" x14ac:dyDescent="0.3">
      <c r="A21" s="2" t="s">
        <v>39</v>
      </c>
      <c r="B21" s="2" t="s">
        <v>40</v>
      </c>
      <c r="C21" s="2" t="s">
        <v>5</v>
      </c>
      <c r="D21" s="2" t="s">
        <v>622</v>
      </c>
      <c r="E21" s="1">
        <f>IF(VLOOKUP(Table2[[#This Row],[Student ID]],Test[], 3,FALSE)="", "ABS", VLOOKUP(Table2[[#This Row],[Student ID]],Test[], 3,FALSE))</f>
        <v>14.166666666666666</v>
      </c>
      <c r="F21" s="2">
        <f>VLOOKUP(Table2[[#This Row],[Student ID]],Practical[],2,FALSE)</f>
        <v>10.5</v>
      </c>
      <c r="G21" s="2">
        <f>IF(VLOOKUP(Table2[[#This Row],[Student ID]],Exam[], 3,FALSE)=0, "ABS", VLOOKUP(Table2[[#This Row],[Student ID]],Exam[], 3,FALSE))</f>
        <v>32.400000000000006</v>
      </c>
      <c r="H21" s="3">
        <f>ROUNDUP(IF(AND(Table2[[#This Row],[Test (25%)]]="ABS", Table2[[#This Row],[Practical (15%)]]="ABS"),Table2[[#This Row],[Exam (60%)]], IF(AND(Table2[[#This Row],[Practical (15%)]]="ABS", Table2[[#This Row],[Exam (60%)]]="ABS"),Table2[[#This Row],[Test (25%)]], IF(AND(Table2[[#This Row],[Test (25%)]]="ABS", Table2[[#This Row],[Exam (60%)]]="ABS"),Table2[[#This Row],[Practical (15%)]], IF(Table2[[#This Row],[Test (25%)]]="ABS", Table2[[#This Row],[Practical (15%)]]+Table2[[#This Row],[Exam (60%)]], IF(Table2[[#This Row],[Practical (15%)]]="ABS", Table2[[#This Row],[Test (25%)]]+Table2[[#This Row],[Exam (60%)]], IF(Table2[[#This Row],[Exam (60%)]]="ABS", Table2[[#This Row],[Test (25%)]]+Table2[[#This Row],[Practical (15%)]], Table2[[#This Row],[Test (25%)]]+Table2[[#This Row],[Practical (15%)]]+Table2[[#This Row],[Exam (60%)]])))))), 0)</f>
        <v>58</v>
      </c>
      <c r="I21" s="2" t="str">
        <f>IF(Table2[[#This Row],[Exam (60%)]]="ABS", "I", VLOOKUP(Table2[[#This Row],[Total (100%)]],$K$3:$L$7,2,TRUE))</f>
        <v>C</v>
      </c>
    </row>
    <row r="22" spans="1:9" x14ac:dyDescent="0.3">
      <c r="A22" s="2" t="s">
        <v>41</v>
      </c>
      <c r="B22" s="2" t="s">
        <v>42</v>
      </c>
      <c r="C22" s="2" t="s">
        <v>5</v>
      </c>
      <c r="D22" s="2" t="s">
        <v>622</v>
      </c>
      <c r="E22" s="1">
        <f>IF(VLOOKUP(Table2[[#This Row],[Student ID]],Test[], 3,FALSE)="", "ABS", VLOOKUP(Table2[[#This Row],[Student ID]],Test[], 3,FALSE))</f>
        <v>7.5</v>
      </c>
      <c r="F22" s="2">
        <f>VLOOKUP(Table2[[#This Row],[Student ID]],Practical[],2,FALSE)</f>
        <v>9.75</v>
      </c>
      <c r="G22" s="2">
        <f>IF(VLOOKUP(Table2[[#This Row],[Student ID]],Exam[], 3,FALSE)=0, "ABS", VLOOKUP(Table2[[#This Row],[Student ID]],Exam[], 3,FALSE))</f>
        <v>30</v>
      </c>
      <c r="H22" s="3">
        <f>ROUNDUP(IF(AND(Table2[[#This Row],[Test (25%)]]="ABS", Table2[[#This Row],[Practical (15%)]]="ABS"),Table2[[#This Row],[Exam (60%)]], IF(AND(Table2[[#This Row],[Practical (15%)]]="ABS", Table2[[#This Row],[Exam (60%)]]="ABS"),Table2[[#This Row],[Test (25%)]], IF(AND(Table2[[#This Row],[Test (25%)]]="ABS", Table2[[#This Row],[Exam (60%)]]="ABS"),Table2[[#This Row],[Practical (15%)]], IF(Table2[[#This Row],[Test (25%)]]="ABS", Table2[[#This Row],[Practical (15%)]]+Table2[[#This Row],[Exam (60%)]], IF(Table2[[#This Row],[Practical (15%)]]="ABS", Table2[[#This Row],[Test (25%)]]+Table2[[#This Row],[Exam (60%)]], IF(Table2[[#This Row],[Exam (60%)]]="ABS", Table2[[#This Row],[Test (25%)]]+Table2[[#This Row],[Practical (15%)]], Table2[[#This Row],[Test (25%)]]+Table2[[#This Row],[Practical (15%)]]+Table2[[#This Row],[Exam (60%)]])))))), 0)</f>
        <v>48</v>
      </c>
      <c r="I22" s="2" t="str">
        <f>IF(Table2[[#This Row],[Exam (60%)]]="ABS", "I", VLOOKUP(Table2[[#This Row],[Total (100%)]],$K$3:$L$7,2,TRUE))</f>
        <v>D</v>
      </c>
    </row>
    <row r="23" spans="1:9" x14ac:dyDescent="0.3">
      <c r="A23" s="2" t="s">
        <v>43</v>
      </c>
      <c r="B23" s="2" t="s">
        <v>44</v>
      </c>
      <c r="C23" s="2" t="s">
        <v>5</v>
      </c>
      <c r="D23" s="2" t="s">
        <v>622</v>
      </c>
      <c r="E23" s="1">
        <f>IF(VLOOKUP(Table2[[#This Row],[Student ID]],Test[], 3,FALSE)="", "ABS", VLOOKUP(Table2[[#This Row],[Student ID]],Test[], 3,FALSE))</f>
        <v>15.833333333333332</v>
      </c>
      <c r="F23" s="2">
        <f>VLOOKUP(Table2[[#This Row],[Student ID]],Practical[],2,FALSE)</f>
        <v>11.25</v>
      </c>
      <c r="G23" s="2">
        <f>IF(VLOOKUP(Table2[[#This Row],[Student ID]],Exam[], 3,FALSE)=0, "ABS", VLOOKUP(Table2[[#This Row],[Student ID]],Exam[], 3,FALSE))</f>
        <v>43.199999999999996</v>
      </c>
      <c r="H23" s="3">
        <f>ROUNDUP(IF(AND(Table2[[#This Row],[Test (25%)]]="ABS", Table2[[#This Row],[Practical (15%)]]="ABS"),Table2[[#This Row],[Exam (60%)]], IF(AND(Table2[[#This Row],[Practical (15%)]]="ABS", Table2[[#This Row],[Exam (60%)]]="ABS"),Table2[[#This Row],[Test (25%)]], IF(AND(Table2[[#This Row],[Test (25%)]]="ABS", Table2[[#This Row],[Exam (60%)]]="ABS"),Table2[[#This Row],[Practical (15%)]], IF(Table2[[#This Row],[Test (25%)]]="ABS", Table2[[#This Row],[Practical (15%)]]+Table2[[#This Row],[Exam (60%)]], IF(Table2[[#This Row],[Practical (15%)]]="ABS", Table2[[#This Row],[Test (25%)]]+Table2[[#This Row],[Exam (60%)]], IF(Table2[[#This Row],[Exam (60%)]]="ABS", Table2[[#This Row],[Test (25%)]]+Table2[[#This Row],[Practical (15%)]], Table2[[#This Row],[Test (25%)]]+Table2[[#This Row],[Practical (15%)]]+Table2[[#This Row],[Exam (60%)]])))))), 0)</f>
        <v>71</v>
      </c>
      <c r="I23" s="2" t="str">
        <f>IF(Table2[[#This Row],[Exam (60%)]]="ABS", "I", VLOOKUP(Table2[[#This Row],[Total (100%)]],$K$3:$L$7,2,TRUE))</f>
        <v>A</v>
      </c>
    </row>
    <row r="24" spans="1:9" x14ac:dyDescent="0.3">
      <c r="A24" s="2" t="s">
        <v>45</v>
      </c>
      <c r="B24" s="2" t="s">
        <v>46</v>
      </c>
      <c r="C24" s="2" t="s">
        <v>5</v>
      </c>
      <c r="D24" s="2" t="s">
        <v>622</v>
      </c>
      <c r="E24" s="1">
        <f>IF(VLOOKUP(Table2[[#This Row],[Student ID]],Test[], 3,FALSE)="", "ABS", VLOOKUP(Table2[[#This Row],[Student ID]],Test[], 3,FALSE))</f>
        <v>14.166666666666666</v>
      </c>
      <c r="F24" s="2">
        <f>VLOOKUP(Table2[[#This Row],[Student ID]],Practical[],2,FALSE)</f>
        <v>7.5</v>
      </c>
      <c r="G24" s="2">
        <f>IF(VLOOKUP(Table2[[#This Row],[Student ID]],Exam[], 3,FALSE)=0, "ABS", VLOOKUP(Table2[[#This Row],[Student ID]],Exam[], 3,FALSE))</f>
        <v>39.6</v>
      </c>
      <c r="H24" s="3">
        <f>ROUNDUP(IF(AND(Table2[[#This Row],[Test (25%)]]="ABS", Table2[[#This Row],[Practical (15%)]]="ABS"),Table2[[#This Row],[Exam (60%)]], IF(AND(Table2[[#This Row],[Practical (15%)]]="ABS", Table2[[#This Row],[Exam (60%)]]="ABS"),Table2[[#This Row],[Test (25%)]], IF(AND(Table2[[#This Row],[Test (25%)]]="ABS", Table2[[#This Row],[Exam (60%)]]="ABS"),Table2[[#This Row],[Practical (15%)]], IF(Table2[[#This Row],[Test (25%)]]="ABS", Table2[[#This Row],[Practical (15%)]]+Table2[[#This Row],[Exam (60%)]], IF(Table2[[#This Row],[Practical (15%)]]="ABS", Table2[[#This Row],[Test (25%)]]+Table2[[#This Row],[Exam (60%)]], IF(Table2[[#This Row],[Exam (60%)]]="ABS", Table2[[#This Row],[Test (25%)]]+Table2[[#This Row],[Practical (15%)]], Table2[[#This Row],[Test (25%)]]+Table2[[#This Row],[Practical (15%)]]+Table2[[#This Row],[Exam (60%)]])))))), 0)</f>
        <v>62</v>
      </c>
      <c r="I24" s="2" t="str">
        <f>IF(Table2[[#This Row],[Exam (60%)]]="ABS", "I", VLOOKUP(Table2[[#This Row],[Total (100%)]],$K$3:$L$7,2,TRUE))</f>
        <v>B</v>
      </c>
    </row>
    <row r="25" spans="1:9" x14ac:dyDescent="0.3">
      <c r="A25" s="2" t="s">
        <v>47</v>
      </c>
      <c r="B25" s="2" t="s">
        <v>48</v>
      </c>
      <c r="C25" s="2" t="s">
        <v>5</v>
      </c>
      <c r="D25" s="2" t="s">
        <v>622</v>
      </c>
      <c r="E25" s="1">
        <f>IF(VLOOKUP(Table2[[#This Row],[Student ID]],Test[], 3,FALSE)="", "ABS", VLOOKUP(Table2[[#This Row],[Student ID]],Test[], 3,FALSE))</f>
        <v>10</v>
      </c>
      <c r="F25" s="2">
        <f>VLOOKUP(Table2[[#This Row],[Student ID]],Practical[],2,FALSE)</f>
        <v>11.25</v>
      </c>
      <c r="G25" s="2">
        <f>IF(VLOOKUP(Table2[[#This Row],[Student ID]],Exam[], 3,FALSE)=0, "ABS", VLOOKUP(Table2[[#This Row],[Student ID]],Exam[], 3,FALSE))</f>
        <v>25.2</v>
      </c>
      <c r="H25" s="3">
        <f>ROUNDUP(IF(AND(Table2[[#This Row],[Test (25%)]]="ABS", Table2[[#This Row],[Practical (15%)]]="ABS"),Table2[[#This Row],[Exam (60%)]], IF(AND(Table2[[#This Row],[Practical (15%)]]="ABS", Table2[[#This Row],[Exam (60%)]]="ABS"),Table2[[#This Row],[Test (25%)]], IF(AND(Table2[[#This Row],[Test (25%)]]="ABS", Table2[[#This Row],[Exam (60%)]]="ABS"),Table2[[#This Row],[Practical (15%)]], IF(Table2[[#This Row],[Test (25%)]]="ABS", Table2[[#This Row],[Practical (15%)]]+Table2[[#This Row],[Exam (60%)]], IF(Table2[[#This Row],[Practical (15%)]]="ABS", Table2[[#This Row],[Test (25%)]]+Table2[[#This Row],[Exam (60%)]], IF(Table2[[#This Row],[Exam (60%)]]="ABS", Table2[[#This Row],[Test (25%)]]+Table2[[#This Row],[Practical (15%)]], Table2[[#This Row],[Test (25%)]]+Table2[[#This Row],[Practical (15%)]]+Table2[[#This Row],[Exam (60%)]])))))), 0)</f>
        <v>47</v>
      </c>
      <c r="I25" s="2" t="str">
        <f>IF(Table2[[#This Row],[Exam (60%)]]="ABS", "I", VLOOKUP(Table2[[#This Row],[Total (100%)]],$K$3:$L$7,2,TRUE))</f>
        <v>D</v>
      </c>
    </row>
    <row r="26" spans="1:9" x14ac:dyDescent="0.3">
      <c r="A26" s="2" t="s">
        <v>49</v>
      </c>
      <c r="B26" s="2" t="s">
        <v>50</v>
      </c>
      <c r="C26" s="2" t="s">
        <v>5</v>
      </c>
      <c r="D26" s="2" t="s">
        <v>622</v>
      </c>
      <c r="E26" s="1">
        <f>IF(VLOOKUP(Table2[[#This Row],[Student ID]],Test[], 3,FALSE)="", "ABS", VLOOKUP(Table2[[#This Row],[Student ID]],Test[], 3,FALSE))</f>
        <v>15.833333333333332</v>
      </c>
      <c r="F26" s="2">
        <f>VLOOKUP(Table2[[#This Row],[Student ID]],Practical[],2,FALSE)</f>
        <v>10.5</v>
      </c>
      <c r="G26" s="2">
        <f>IF(VLOOKUP(Table2[[#This Row],[Student ID]],Exam[], 3,FALSE)=0, "ABS", VLOOKUP(Table2[[#This Row],[Student ID]],Exam[], 3,FALSE))</f>
        <v>37.200000000000003</v>
      </c>
      <c r="H26" s="3">
        <f>ROUNDUP(IF(AND(Table2[[#This Row],[Test (25%)]]="ABS", Table2[[#This Row],[Practical (15%)]]="ABS"),Table2[[#This Row],[Exam (60%)]], IF(AND(Table2[[#This Row],[Practical (15%)]]="ABS", Table2[[#This Row],[Exam (60%)]]="ABS"),Table2[[#This Row],[Test (25%)]], IF(AND(Table2[[#This Row],[Test (25%)]]="ABS", Table2[[#This Row],[Exam (60%)]]="ABS"),Table2[[#This Row],[Practical (15%)]], IF(Table2[[#This Row],[Test (25%)]]="ABS", Table2[[#This Row],[Practical (15%)]]+Table2[[#This Row],[Exam (60%)]], IF(Table2[[#This Row],[Practical (15%)]]="ABS", Table2[[#This Row],[Test (25%)]]+Table2[[#This Row],[Exam (60%)]], IF(Table2[[#This Row],[Exam (60%)]]="ABS", Table2[[#This Row],[Test (25%)]]+Table2[[#This Row],[Practical (15%)]], Table2[[#This Row],[Test (25%)]]+Table2[[#This Row],[Practical (15%)]]+Table2[[#This Row],[Exam (60%)]])))))), 0)</f>
        <v>64</v>
      </c>
      <c r="I26" s="2" t="str">
        <f>IF(Table2[[#This Row],[Exam (60%)]]="ABS", "I", VLOOKUP(Table2[[#This Row],[Total (100%)]],$K$3:$L$7,2,TRUE))</f>
        <v>B</v>
      </c>
    </row>
    <row r="27" spans="1:9" x14ac:dyDescent="0.3">
      <c r="A27" s="2" t="s">
        <v>51</v>
      </c>
      <c r="B27" s="2" t="s">
        <v>52</v>
      </c>
      <c r="C27" s="2" t="s">
        <v>5</v>
      </c>
      <c r="D27" s="2" t="s">
        <v>622</v>
      </c>
      <c r="E27" s="1">
        <f>IF(VLOOKUP(Table2[[#This Row],[Student ID]],Test[], 3,FALSE)="", "ABS", VLOOKUP(Table2[[#This Row],[Student ID]],Test[], 3,FALSE))</f>
        <v>17.5</v>
      </c>
      <c r="F27" s="2">
        <f>VLOOKUP(Table2[[#This Row],[Student ID]],Practical[],2,FALSE)</f>
        <v>8.25</v>
      </c>
      <c r="G27" s="2">
        <f>IF(VLOOKUP(Table2[[#This Row],[Student ID]],Exam[], 3,FALSE)=0, "ABS", VLOOKUP(Table2[[#This Row],[Student ID]],Exam[], 3,FALSE))</f>
        <v>54</v>
      </c>
      <c r="H27" s="3">
        <f>ROUNDUP(IF(AND(Table2[[#This Row],[Test (25%)]]="ABS", Table2[[#This Row],[Practical (15%)]]="ABS"),Table2[[#This Row],[Exam (60%)]], IF(AND(Table2[[#This Row],[Practical (15%)]]="ABS", Table2[[#This Row],[Exam (60%)]]="ABS"),Table2[[#This Row],[Test (25%)]], IF(AND(Table2[[#This Row],[Test (25%)]]="ABS", Table2[[#This Row],[Exam (60%)]]="ABS"),Table2[[#This Row],[Practical (15%)]], IF(Table2[[#This Row],[Test (25%)]]="ABS", Table2[[#This Row],[Practical (15%)]]+Table2[[#This Row],[Exam (60%)]], IF(Table2[[#This Row],[Practical (15%)]]="ABS", Table2[[#This Row],[Test (25%)]]+Table2[[#This Row],[Exam (60%)]], IF(Table2[[#This Row],[Exam (60%)]]="ABS", Table2[[#This Row],[Test (25%)]]+Table2[[#This Row],[Practical (15%)]], Table2[[#This Row],[Test (25%)]]+Table2[[#This Row],[Practical (15%)]]+Table2[[#This Row],[Exam (60%)]])))))), 0)</f>
        <v>80</v>
      </c>
      <c r="I27" s="2" t="str">
        <f>IF(Table2[[#This Row],[Exam (60%)]]="ABS", "I", VLOOKUP(Table2[[#This Row],[Total (100%)]],$K$3:$L$7,2,TRUE))</f>
        <v>A</v>
      </c>
    </row>
    <row r="28" spans="1:9" x14ac:dyDescent="0.3">
      <c r="A28" s="2" t="s">
        <v>53</v>
      </c>
      <c r="B28" s="2" t="s">
        <v>54</v>
      </c>
      <c r="C28" s="2" t="s">
        <v>5</v>
      </c>
      <c r="D28" s="2" t="s">
        <v>622</v>
      </c>
      <c r="E28" s="1">
        <f>IF(VLOOKUP(Table2[[#This Row],[Student ID]],Test[], 3,FALSE)="", "ABS", VLOOKUP(Table2[[#This Row],[Student ID]],Test[], 3,FALSE))</f>
        <v>15.833333333333332</v>
      </c>
      <c r="F28" s="2">
        <f>VLOOKUP(Table2[[#This Row],[Student ID]],Practical[],2,FALSE)</f>
        <v>12</v>
      </c>
      <c r="G28" s="2">
        <f>IF(VLOOKUP(Table2[[#This Row],[Student ID]],Exam[], 3,FALSE)=0, "ABS", VLOOKUP(Table2[[#This Row],[Student ID]],Exam[], 3,FALSE))</f>
        <v>44.4</v>
      </c>
      <c r="H28" s="3">
        <f>ROUNDUP(IF(AND(Table2[[#This Row],[Test (25%)]]="ABS", Table2[[#This Row],[Practical (15%)]]="ABS"),Table2[[#This Row],[Exam (60%)]], IF(AND(Table2[[#This Row],[Practical (15%)]]="ABS", Table2[[#This Row],[Exam (60%)]]="ABS"),Table2[[#This Row],[Test (25%)]], IF(AND(Table2[[#This Row],[Test (25%)]]="ABS", Table2[[#This Row],[Exam (60%)]]="ABS"),Table2[[#This Row],[Practical (15%)]], IF(Table2[[#This Row],[Test (25%)]]="ABS", Table2[[#This Row],[Practical (15%)]]+Table2[[#This Row],[Exam (60%)]], IF(Table2[[#This Row],[Practical (15%)]]="ABS", Table2[[#This Row],[Test (25%)]]+Table2[[#This Row],[Exam (60%)]], IF(Table2[[#This Row],[Exam (60%)]]="ABS", Table2[[#This Row],[Test (25%)]]+Table2[[#This Row],[Practical (15%)]], Table2[[#This Row],[Test (25%)]]+Table2[[#This Row],[Practical (15%)]]+Table2[[#This Row],[Exam (60%)]])))))), 0)</f>
        <v>73</v>
      </c>
      <c r="I28" s="2" t="str">
        <f>IF(Table2[[#This Row],[Exam (60%)]]="ABS", "I", VLOOKUP(Table2[[#This Row],[Total (100%)]],$K$3:$L$7,2,TRUE))</f>
        <v>A</v>
      </c>
    </row>
    <row r="29" spans="1:9" x14ac:dyDescent="0.3">
      <c r="A29" s="2" t="s">
        <v>55</v>
      </c>
      <c r="B29" s="2" t="s">
        <v>56</v>
      </c>
      <c r="C29" s="2" t="s">
        <v>5</v>
      </c>
      <c r="D29" s="2" t="s">
        <v>622</v>
      </c>
      <c r="E29" s="1">
        <f>IF(VLOOKUP(Table2[[#This Row],[Student ID]],Test[], 3,FALSE)="", "ABS", VLOOKUP(Table2[[#This Row],[Student ID]],Test[], 3,FALSE))</f>
        <v>14.166666666666666</v>
      </c>
      <c r="F29" s="2">
        <f>VLOOKUP(Table2[[#This Row],[Student ID]],Practical[],2,FALSE)</f>
        <v>9.75</v>
      </c>
      <c r="G29" s="2">
        <f>IF(VLOOKUP(Table2[[#This Row],[Student ID]],Exam[], 3,FALSE)=0, "ABS", VLOOKUP(Table2[[#This Row],[Student ID]],Exam[], 3,FALSE))</f>
        <v>31.200000000000003</v>
      </c>
      <c r="H29" s="3">
        <f>ROUNDUP(IF(AND(Table2[[#This Row],[Test (25%)]]="ABS", Table2[[#This Row],[Practical (15%)]]="ABS"),Table2[[#This Row],[Exam (60%)]], IF(AND(Table2[[#This Row],[Practical (15%)]]="ABS", Table2[[#This Row],[Exam (60%)]]="ABS"),Table2[[#This Row],[Test (25%)]], IF(AND(Table2[[#This Row],[Test (25%)]]="ABS", Table2[[#This Row],[Exam (60%)]]="ABS"),Table2[[#This Row],[Practical (15%)]], IF(Table2[[#This Row],[Test (25%)]]="ABS", Table2[[#This Row],[Practical (15%)]]+Table2[[#This Row],[Exam (60%)]], IF(Table2[[#This Row],[Practical (15%)]]="ABS", Table2[[#This Row],[Test (25%)]]+Table2[[#This Row],[Exam (60%)]], IF(Table2[[#This Row],[Exam (60%)]]="ABS", Table2[[#This Row],[Test (25%)]]+Table2[[#This Row],[Practical (15%)]], Table2[[#This Row],[Test (25%)]]+Table2[[#This Row],[Practical (15%)]]+Table2[[#This Row],[Exam (60%)]])))))), 0)</f>
        <v>56</v>
      </c>
      <c r="I29" s="2" t="str">
        <f>IF(Table2[[#This Row],[Exam (60%)]]="ABS", "I", VLOOKUP(Table2[[#This Row],[Total (100%)]],$K$3:$L$7,2,TRUE))</f>
        <v>C</v>
      </c>
    </row>
    <row r="30" spans="1:9" x14ac:dyDescent="0.3">
      <c r="A30" s="2" t="s">
        <v>57</v>
      </c>
      <c r="B30" s="2" t="s">
        <v>58</v>
      </c>
      <c r="C30" s="2" t="s">
        <v>5</v>
      </c>
      <c r="D30" s="2" t="s">
        <v>623</v>
      </c>
      <c r="E30" s="1">
        <f>IF(VLOOKUP(Table2[[#This Row],[Student ID]],Test[], 3,FALSE)="", "ABS", VLOOKUP(Table2[[#This Row],[Student ID]],Test[], 3,FALSE))</f>
        <v>18.333333333333332</v>
      </c>
      <c r="F30" s="2">
        <f>VLOOKUP(Table2[[#This Row],[Student ID]],Practical[],2,FALSE)</f>
        <v>11.25</v>
      </c>
      <c r="G30" s="2">
        <f>IF(VLOOKUP(Table2[[#This Row],[Student ID]],Exam[], 3,FALSE)=0, "ABS", VLOOKUP(Table2[[#This Row],[Student ID]],Exam[], 3,FALSE))</f>
        <v>40.800000000000004</v>
      </c>
      <c r="H30" s="3">
        <f>ROUNDUP(IF(AND(Table2[[#This Row],[Test (25%)]]="ABS", Table2[[#This Row],[Practical (15%)]]="ABS"),Table2[[#This Row],[Exam (60%)]], IF(AND(Table2[[#This Row],[Practical (15%)]]="ABS", Table2[[#This Row],[Exam (60%)]]="ABS"),Table2[[#This Row],[Test (25%)]], IF(AND(Table2[[#This Row],[Test (25%)]]="ABS", Table2[[#This Row],[Exam (60%)]]="ABS"),Table2[[#This Row],[Practical (15%)]], IF(Table2[[#This Row],[Test (25%)]]="ABS", Table2[[#This Row],[Practical (15%)]]+Table2[[#This Row],[Exam (60%)]], IF(Table2[[#This Row],[Practical (15%)]]="ABS", Table2[[#This Row],[Test (25%)]]+Table2[[#This Row],[Exam (60%)]], IF(Table2[[#This Row],[Exam (60%)]]="ABS", Table2[[#This Row],[Test (25%)]]+Table2[[#This Row],[Practical (15%)]], Table2[[#This Row],[Test (25%)]]+Table2[[#This Row],[Practical (15%)]]+Table2[[#This Row],[Exam (60%)]])))))), 0)</f>
        <v>71</v>
      </c>
      <c r="I30" s="2" t="str">
        <f>IF(Table2[[#This Row],[Exam (60%)]]="ABS", "I", VLOOKUP(Table2[[#This Row],[Total (100%)]],$K$3:$L$7,2,TRUE))</f>
        <v>A</v>
      </c>
    </row>
    <row r="31" spans="1:9" x14ac:dyDescent="0.3">
      <c r="A31" s="2" t="s">
        <v>59</v>
      </c>
      <c r="B31" s="2" t="s">
        <v>60</v>
      </c>
      <c r="C31" s="2" t="s">
        <v>5</v>
      </c>
      <c r="D31" s="2" t="s">
        <v>622</v>
      </c>
      <c r="E31" s="1">
        <f>IF(VLOOKUP(Table2[[#This Row],[Student ID]],Test[], 3,FALSE)="", "ABS", VLOOKUP(Table2[[#This Row],[Student ID]],Test[], 3,FALSE))</f>
        <v>11.666666666666666</v>
      </c>
      <c r="F31" s="2">
        <f>VLOOKUP(Table2[[#This Row],[Student ID]],Practical[],2,FALSE)</f>
        <v>9</v>
      </c>
      <c r="G31" s="2">
        <f>IF(VLOOKUP(Table2[[#This Row],[Student ID]],Exam[], 3,FALSE)=0, "ABS", VLOOKUP(Table2[[#This Row],[Student ID]],Exam[], 3,FALSE))</f>
        <v>48</v>
      </c>
      <c r="H31" s="3">
        <f>ROUNDUP(IF(AND(Table2[[#This Row],[Test (25%)]]="ABS", Table2[[#This Row],[Practical (15%)]]="ABS"),Table2[[#This Row],[Exam (60%)]], IF(AND(Table2[[#This Row],[Practical (15%)]]="ABS", Table2[[#This Row],[Exam (60%)]]="ABS"),Table2[[#This Row],[Test (25%)]], IF(AND(Table2[[#This Row],[Test (25%)]]="ABS", Table2[[#This Row],[Exam (60%)]]="ABS"),Table2[[#This Row],[Practical (15%)]], IF(Table2[[#This Row],[Test (25%)]]="ABS", Table2[[#This Row],[Practical (15%)]]+Table2[[#This Row],[Exam (60%)]], IF(Table2[[#This Row],[Practical (15%)]]="ABS", Table2[[#This Row],[Test (25%)]]+Table2[[#This Row],[Exam (60%)]], IF(Table2[[#This Row],[Exam (60%)]]="ABS", Table2[[#This Row],[Test (25%)]]+Table2[[#This Row],[Practical (15%)]], Table2[[#This Row],[Test (25%)]]+Table2[[#This Row],[Practical (15%)]]+Table2[[#This Row],[Exam (60%)]])))))), 0)</f>
        <v>69</v>
      </c>
      <c r="I31" s="2" t="str">
        <f>IF(Table2[[#This Row],[Exam (60%)]]="ABS", "I", VLOOKUP(Table2[[#This Row],[Total (100%)]],$K$3:$L$7,2,TRUE))</f>
        <v>B</v>
      </c>
    </row>
    <row r="32" spans="1:9" x14ac:dyDescent="0.3">
      <c r="A32" s="2" t="s">
        <v>61</v>
      </c>
      <c r="B32" s="2" t="s">
        <v>62</v>
      </c>
      <c r="C32" s="2" t="s">
        <v>5</v>
      </c>
      <c r="D32" s="2" t="s">
        <v>622</v>
      </c>
      <c r="E32" s="1">
        <f>IF(VLOOKUP(Table2[[#This Row],[Student ID]],Test[], 3,FALSE)="", "ABS", VLOOKUP(Table2[[#This Row],[Student ID]],Test[], 3,FALSE))</f>
        <v>10.833333333333334</v>
      </c>
      <c r="F32" s="2">
        <f>VLOOKUP(Table2[[#This Row],[Student ID]],Practical[],2,FALSE)</f>
        <v>7.5</v>
      </c>
      <c r="G32" s="2">
        <f>IF(VLOOKUP(Table2[[#This Row],[Student ID]],Exam[], 3,FALSE)=0, "ABS", VLOOKUP(Table2[[#This Row],[Student ID]],Exam[], 3,FALSE))</f>
        <v>39.6</v>
      </c>
      <c r="H32" s="3">
        <f>ROUNDUP(IF(AND(Table2[[#This Row],[Test (25%)]]="ABS", Table2[[#This Row],[Practical (15%)]]="ABS"),Table2[[#This Row],[Exam (60%)]], IF(AND(Table2[[#This Row],[Practical (15%)]]="ABS", Table2[[#This Row],[Exam (60%)]]="ABS"),Table2[[#This Row],[Test (25%)]], IF(AND(Table2[[#This Row],[Test (25%)]]="ABS", Table2[[#This Row],[Exam (60%)]]="ABS"),Table2[[#This Row],[Practical (15%)]], IF(Table2[[#This Row],[Test (25%)]]="ABS", Table2[[#This Row],[Practical (15%)]]+Table2[[#This Row],[Exam (60%)]], IF(Table2[[#This Row],[Practical (15%)]]="ABS", Table2[[#This Row],[Test (25%)]]+Table2[[#This Row],[Exam (60%)]], IF(Table2[[#This Row],[Exam (60%)]]="ABS", Table2[[#This Row],[Test (25%)]]+Table2[[#This Row],[Practical (15%)]], Table2[[#This Row],[Test (25%)]]+Table2[[#This Row],[Practical (15%)]]+Table2[[#This Row],[Exam (60%)]])))))), 0)</f>
        <v>58</v>
      </c>
      <c r="I32" s="2" t="str">
        <f>IF(Table2[[#This Row],[Exam (60%)]]="ABS", "I", VLOOKUP(Table2[[#This Row],[Total (100%)]],$K$3:$L$7,2,TRUE))</f>
        <v>C</v>
      </c>
    </row>
    <row r="33" spans="1:9" x14ac:dyDescent="0.3">
      <c r="A33" s="2" t="s">
        <v>63</v>
      </c>
      <c r="B33" s="2" t="s">
        <v>64</v>
      </c>
      <c r="C33" s="2" t="s">
        <v>5</v>
      </c>
      <c r="D33" s="2" t="s">
        <v>622</v>
      </c>
      <c r="E33" s="1">
        <f>IF(VLOOKUP(Table2[[#This Row],[Student ID]],Test[], 3,FALSE)="", "ABS", VLOOKUP(Table2[[#This Row],[Student ID]],Test[], 3,FALSE))</f>
        <v>17.5</v>
      </c>
      <c r="F33" s="2">
        <f>VLOOKUP(Table2[[#This Row],[Student ID]],Practical[],2,FALSE)</f>
        <v>8.25</v>
      </c>
      <c r="G33" s="2">
        <f>IF(VLOOKUP(Table2[[#This Row],[Student ID]],Exam[], 3,FALSE)=0, "ABS", VLOOKUP(Table2[[#This Row],[Student ID]],Exam[], 3,FALSE))</f>
        <v>39.6</v>
      </c>
      <c r="H33" s="3">
        <f>ROUNDUP(IF(AND(Table2[[#This Row],[Test (25%)]]="ABS", Table2[[#This Row],[Practical (15%)]]="ABS"),Table2[[#This Row],[Exam (60%)]], IF(AND(Table2[[#This Row],[Practical (15%)]]="ABS", Table2[[#This Row],[Exam (60%)]]="ABS"),Table2[[#This Row],[Test (25%)]], IF(AND(Table2[[#This Row],[Test (25%)]]="ABS", Table2[[#This Row],[Exam (60%)]]="ABS"),Table2[[#This Row],[Practical (15%)]], IF(Table2[[#This Row],[Test (25%)]]="ABS", Table2[[#This Row],[Practical (15%)]]+Table2[[#This Row],[Exam (60%)]], IF(Table2[[#This Row],[Practical (15%)]]="ABS", Table2[[#This Row],[Test (25%)]]+Table2[[#This Row],[Exam (60%)]], IF(Table2[[#This Row],[Exam (60%)]]="ABS", Table2[[#This Row],[Test (25%)]]+Table2[[#This Row],[Practical (15%)]], Table2[[#This Row],[Test (25%)]]+Table2[[#This Row],[Practical (15%)]]+Table2[[#This Row],[Exam (60%)]])))))), 0)</f>
        <v>66</v>
      </c>
      <c r="I33" s="2" t="str">
        <f>IF(Table2[[#This Row],[Exam (60%)]]="ABS", "I", VLOOKUP(Table2[[#This Row],[Total (100%)]],$K$3:$L$7,2,TRUE))</f>
        <v>B</v>
      </c>
    </row>
    <row r="34" spans="1:9" x14ac:dyDescent="0.3">
      <c r="A34" s="2" t="s">
        <v>65</v>
      </c>
      <c r="B34" s="2" t="s">
        <v>66</v>
      </c>
      <c r="C34" s="2" t="s">
        <v>5</v>
      </c>
      <c r="D34" s="2" t="s">
        <v>622</v>
      </c>
      <c r="E34" s="1">
        <f>IF(VLOOKUP(Table2[[#This Row],[Student ID]],Test[], 3,FALSE)="", "ABS", VLOOKUP(Table2[[#This Row],[Student ID]],Test[], 3,FALSE))</f>
        <v>13.333333333333334</v>
      </c>
      <c r="F34" s="2">
        <f>VLOOKUP(Table2[[#This Row],[Student ID]],Practical[],2,FALSE)</f>
        <v>9.75</v>
      </c>
      <c r="G34" s="2">
        <f>IF(VLOOKUP(Table2[[#This Row],[Student ID]],Exam[], 3,FALSE)=0, "ABS", VLOOKUP(Table2[[#This Row],[Student ID]],Exam[], 3,FALSE))</f>
        <v>27.6</v>
      </c>
      <c r="H34" s="3">
        <f>ROUNDUP(IF(AND(Table2[[#This Row],[Test (25%)]]="ABS", Table2[[#This Row],[Practical (15%)]]="ABS"),Table2[[#This Row],[Exam (60%)]], IF(AND(Table2[[#This Row],[Practical (15%)]]="ABS", Table2[[#This Row],[Exam (60%)]]="ABS"),Table2[[#This Row],[Test (25%)]], IF(AND(Table2[[#This Row],[Test (25%)]]="ABS", Table2[[#This Row],[Exam (60%)]]="ABS"),Table2[[#This Row],[Practical (15%)]], IF(Table2[[#This Row],[Test (25%)]]="ABS", Table2[[#This Row],[Practical (15%)]]+Table2[[#This Row],[Exam (60%)]], IF(Table2[[#This Row],[Practical (15%)]]="ABS", Table2[[#This Row],[Test (25%)]]+Table2[[#This Row],[Exam (60%)]], IF(Table2[[#This Row],[Exam (60%)]]="ABS", Table2[[#This Row],[Test (25%)]]+Table2[[#This Row],[Practical (15%)]], Table2[[#This Row],[Test (25%)]]+Table2[[#This Row],[Practical (15%)]]+Table2[[#This Row],[Exam (60%)]])))))), 0)</f>
        <v>51</v>
      </c>
      <c r="I34" s="2" t="str">
        <f>IF(Table2[[#This Row],[Exam (60%)]]="ABS", "I", VLOOKUP(Table2[[#This Row],[Total (100%)]],$K$3:$L$7,2,TRUE))</f>
        <v>C</v>
      </c>
    </row>
    <row r="35" spans="1:9" x14ac:dyDescent="0.3">
      <c r="A35" s="2" t="s">
        <v>67</v>
      </c>
      <c r="B35" s="2" t="s">
        <v>68</v>
      </c>
      <c r="C35" s="2" t="s">
        <v>5</v>
      </c>
      <c r="D35" s="2" t="s">
        <v>622</v>
      </c>
      <c r="E35" s="1">
        <f>IF(VLOOKUP(Table2[[#This Row],[Student ID]],Test[], 3,FALSE)="", "ABS", VLOOKUP(Table2[[#This Row],[Student ID]],Test[], 3,FALSE))</f>
        <v>10.833333333333334</v>
      </c>
      <c r="F35" s="2">
        <f>VLOOKUP(Table2[[#This Row],[Student ID]],Practical[],2,FALSE)</f>
        <v>10.5</v>
      </c>
      <c r="G35" s="2">
        <f>IF(VLOOKUP(Table2[[#This Row],[Student ID]],Exam[], 3,FALSE)=0, "ABS", VLOOKUP(Table2[[#This Row],[Student ID]],Exam[], 3,FALSE))</f>
        <v>38.4</v>
      </c>
      <c r="H35" s="3">
        <f>ROUNDUP(IF(AND(Table2[[#This Row],[Test (25%)]]="ABS", Table2[[#This Row],[Practical (15%)]]="ABS"),Table2[[#This Row],[Exam (60%)]], IF(AND(Table2[[#This Row],[Practical (15%)]]="ABS", Table2[[#This Row],[Exam (60%)]]="ABS"),Table2[[#This Row],[Test (25%)]], IF(AND(Table2[[#This Row],[Test (25%)]]="ABS", Table2[[#This Row],[Exam (60%)]]="ABS"),Table2[[#This Row],[Practical (15%)]], IF(Table2[[#This Row],[Test (25%)]]="ABS", Table2[[#This Row],[Practical (15%)]]+Table2[[#This Row],[Exam (60%)]], IF(Table2[[#This Row],[Practical (15%)]]="ABS", Table2[[#This Row],[Test (25%)]]+Table2[[#This Row],[Exam (60%)]], IF(Table2[[#This Row],[Exam (60%)]]="ABS", Table2[[#This Row],[Test (25%)]]+Table2[[#This Row],[Practical (15%)]], Table2[[#This Row],[Test (25%)]]+Table2[[#This Row],[Practical (15%)]]+Table2[[#This Row],[Exam (60%)]])))))), 0)</f>
        <v>60</v>
      </c>
      <c r="I35" s="2" t="str">
        <f>IF(Table2[[#This Row],[Exam (60%)]]="ABS", "I", VLOOKUP(Table2[[#This Row],[Total (100%)]],$K$3:$L$7,2,TRUE))</f>
        <v>B</v>
      </c>
    </row>
    <row r="36" spans="1:9" x14ac:dyDescent="0.3">
      <c r="A36" s="2" t="s">
        <v>69</v>
      </c>
      <c r="B36" s="2" t="s">
        <v>70</v>
      </c>
      <c r="C36" s="2" t="s">
        <v>5</v>
      </c>
      <c r="D36" s="2" t="s">
        <v>622</v>
      </c>
      <c r="E36" s="1">
        <f>IF(VLOOKUP(Table2[[#This Row],[Student ID]],Test[], 3,FALSE)="", "ABS", VLOOKUP(Table2[[#This Row],[Student ID]],Test[], 3,FALSE))</f>
        <v>18.333333333333332</v>
      </c>
      <c r="F36" s="2">
        <f>VLOOKUP(Table2[[#This Row],[Student ID]],Practical[],2,FALSE)</f>
        <v>9.75</v>
      </c>
      <c r="G36" s="2">
        <f>IF(VLOOKUP(Table2[[#This Row],[Student ID]],Exam[], 3,FALSE)=0, "ABS", VLOOKUP(Table2[[#This Row],[Student ID]],Exam[], 3,FALSE))</f>
        <v>31.200000000000003</v>
      </c>
      <c r="H36" s="3">
        <f>ROUNDUP(IF(AND(Table2[[#This Row],[Test (25%)]]="ABS", Table2[[#This Row],[Practical (15%)]]="ABS"),Table2[[#This Row],[Exam (60%)]], IF(AND(Table2[[#This Row],[Practical (15%)]]="ABS", Table2[[#This Row],[Exam (60%)]]="ABS"),Table2[[#This Row],[Test (25%)]], IF(AND(Table2[[#This Row],[Test (25%)]]="ABS", Table2[[#This Row],[Exam (60%)]]="ABS"),Table2[[#This Row],[Practical (15%)]], IF(Table2[[#This Row],[Test (25%)]]="ABS", Table2[[#This Row],[Practical (15%)]]+Table2[[#This Row],[Exam (60%)]], IF(Table2[[#This Row],[Practical (15%)]]="ABS", Table2[[#This Row],[Test (25%)]]+Table2[[#This Row],[Exam (60%)]], IF(Table2[[#This Row],[Exam (60%)]]="ABS", Table2[[#This Row],[Test (25%)]]+Table2[[#This Row],[Practical (15%)]], Table2[[#This Row],[Test (25%)]]+Table2[[#This Row],[Practical (15%)]]+Table2[[#This Row],[Exam (60%)]])))))), 0)</f>
        <v>60</v>
      </c>
      <c r="I36" s="2" t="str">
        <f>IF(Table2[[#This Row],[Exam (60%)]]="ABS", "I", VLOOKUP(Table2[[#This Row],[Total (100%)]],$K$3:$L$7,2,TRUE))</f>
        <v>B</v>
      </c>
    </row>
    <row r="37" spans="1:9" x14ac:dyDescent="0.3">
      <c r="A37" s="2" t="s">
        <v>71</v>
      </c>
      <c r="B37" s="2" t="s">
        <v>72</v>
      </c>
      <c r="C37" s="2" t="s">
        <v>5</v>
      </c>
      <c r="D37" s="2" t="s">
        <v>622</v>
      </c>
      <c r="E37" s="1">
        <f>IF(VLOOKUP(Table2[[#This Row],[Student ID]],Test[], 3,FALSE)="", "ABS", VLOOKUP(Table2[[#This Row],[Student ID]],Test[], 3,FALSE))</f>
        <v>14.166666666666666</v>
      </c>
      <c r="F37" s="2">
        <f>VLOOKUP(Table2[[#This Row],[Student ID]],Practical[],2,FALSE)</f>
        <v>7.5</v>
      </c>
      <c r="G37" s="2">
        <f>IF(VLOOKUP(Table2[[#This Row],[Student ID]],Exam[], 3,FALSE)=0, "ABS", VLOOKUP(Table2[[#This Row],[Student ID]],Exam[], 3,FALSE))</f>
        <v>46.800000000000004</v>
      </c>
      <c r="H37" s="3">
        <f>ROUNDUP(IF(AND(Table2[[#This Row],[Test (25%)]]="ABS", Table2[[#This Row],[Practical (15%)]]="ABS"),Table2[[#This Row],[Exam (60%)]], IF(AND(Table2[[#This Row],[Practical (15%)]]="ABS", Table2[[#This Row],[Exam (60%)]]="ABS"),Table2[[#This Row],[Test (25%)]], IF(AND(Table2[[#This Row],[Test (25%)]]="ABS", Table2[[#This Row],[Exam (60%)]]="ABS"),Table2[[#This Row],[Practical (15%)]], IF(Table2[[#This Row],[Test (25%)]]="ABS", Table2[[#This Row],[Practical (15%)]]+Table2[[#This Row],[Exam (60%)]], IF(Table2[[#This Row],[Practical (15%)]]="ABS", Table2[[#This Row],[Test (25%)]]+Table2[[#This Row],[Exam (60%)]], IF(Table2[[#This Row],[Exam (60%)]]="ABS", Table2[[#This Row],[Test (25%)]]+Table2[[#This Row],[Practical (15%)]], Table2[[#This Row],[Test (25%)]]+Table2[[#This Row],[Practical (15%)]]+Table2[[#This Row],[Exam (60%)]])))))), 0)</f>
        <v>69</v>
      </c>
      <c r="I37" s="2" t="str">
        <f>IF(Table2[[#This Row],[Exam (60%)]]="ABS", "I", VLOOKUP(Table2[[#This Row],[Total (100%)]],$K$3:$L$7,2,TRUE))</f>
        <v>B</v>
      </c>
    </row>
    <row r="38" spans="1:9" x14ac:dyDescent="0.3">
      <c r="A38" s="2" t="s">
        <v>73</v>
      </c>
      <c r="B38" s="2" t="s">
        <v>74</v>
      </c>
      <c r="C38" s="2" t="s">
        <v>5</v>
      </c>
      <c r="D38" s="2" t="s">
        <v>622</v>
      </c>
      <c r="E38" s="1">
        <f>IF(VLOOKUP(Table2[[#This Row],[Student ID]],Test[], 3,FALSE)="", "ABS", VLOOKUP(Table2[[#This Row],[Student ID]],Test[], 3,FALSE))</f>
        <v>18.333333333333332</v>
      </c>
      <c r="F38" s="2">
        <f>VLOOKUP(Table2[[#This Row],[Student ID]],Practical[],2,FALSE)</f>
        <v>8.25</v>
      </c>
      <c r="G38" s="2">
        <f>IF(VLOOKUP(Table2[[#This Row],[Student ID]],Exam[], 3,FALSE)=0, "ABS", VLOOKUP(Table2[[#This Row],[Student ID]],Exam[], 3,FALSE))</f>
        <v>45.6</v>
      </c>
      <c r="H38" s="3">
        <f>ROUNDUP(IF(AND(Table2[[#This Row],[Test (25%)]]="ABS", Table2[[#This Row],[Practical (15%)]]="ABS"),Table2[[#This Row],[Exam (60%)]], IF(AND(Table2[[#This Row],[Practical (15%)]]="ABS", Table2[[#This Row],[Exam (60%)]]="ABS"),Table2[[#This Row],[Test (25%)]], IF(AND(Table2[[#This Row],[Test (25%)]]="ABS", Table2[[#This Row],[Exam (60%)]]="ABS"),Table2[[#This Row],[Practical (15%)]], IF(Table2[[#This Row],[Test (25%)]]="ABS", Table2[[#This Row],[Practical (15%)]]+Table2[[#This Row],[Exam (60%)]], IF(Table2[[#This Row],[Practical (15%)]]="ABS", Table2[[#This Row],[Test (25%)]]+Table2[[#This Row],[Exam (60%)]], IF(Table2[[#This Row],[Exam (60%)]]="ABS", Table2[[#This Row],[Test (25%)]]+Table2[[#This Row],[Practical (15%)]], Table2[[#This Row],[Test (25%)]]+Table2[[#This Row],[Practical (15%)]]+Table2[[#This Row],[Exam (60%)]])))))), 0)</f>
        <v>73</v>
      </c>
      <c r="I38" s="2" t="str">
        <f>IF(Table2[[#This Row],[Exam (60%)]]="ABS", "I", VLOOKUP(Table2[[#This Row],[Total (100%)]],$K$3:$L$7,2,TRUE))</f>
        <v>A</v>
      </c>
    </row>
    <row r="39" spans="1:9" x14ac:dyDescent="0.3">
      <c r="A39" s="2" t="s">
        <v>75</v>
      </c>
      <c r="B39" s="2" t="s">
        <v>76</v>
      </c>
      <c r="C39" s="2" t="s">
        <v>5</v>
      </c>
      <c r="D39" s="2" t="s">
        <v>622</v>
      </c>
      <c r="E39" s="1">
        <f>IF(VLOOKUP(Table2[[#This Row],[Student ID]],Test[], 3,FALSE)="", "ABS", VLOOKUP(Table2[[#This Row],[Student ID]],Test[], 3,FALSE))</f>
        <v>15.833333333333332</v>
      </c>
      <c r="F39" s="2">
        <f>VLOOKUP(Table2[[#This Row],[Student ID]],Practical[],2,FALSE)</f>
        <v>9.75</v>
      </c>
      <c r="G39" s="2">
        <f>IF(VLOOKUP(Table2[[#This Row],[Student ID]],Exam[], 3,FALSE)=0, "ABS", VLOOKUP(Table2[[#This Row],[Student ID]],Exam[], 3,FALSE))</f>
        <v>38.4</v>
      </c>
      <c r="H39" s="3">
        <f>ROUNDUP(IF(AND(Table2[[#This Row],[Test (25%)]]="ABS", Table2[[#This Row],[Practical (15%)]]="ABS"),Table2[[#This Row],[Exam (60%)]], IF(AND(Table2[[#This Row],[Practical (15%)]]="ABS", Table2[[#This Row],[Exam (60%)]]="ABS"),Table2[[#This Row],[Test (25%)]], IF(AND(Table2[[#This Row],[Test (25%)]]="ABS", Table2[[#This Row],[Exam (60%)]]="ABS"),Table2[[#This Row],[Practical (15%)]], IF(Table2[[#This Row],[Test (25%)]]="ABS", Table2[[#This Row],[Practical (15%)]]+Table2[[#This Row],[Exam (60%)]], IF(Table2[[#This Row],[Practical (15%)]]="ABS", Table2[[#This Row],[Test (25%)]]+Table2[[#This Row],[Exam (60%)]], IF(Table2[[#This Row],[Exam (60%)]]="ABS", Table2[[#This Row],[Test (25%)]]+Table2[[#This Row],[Practical (15%)]], Table2[[#This Row],[Test (25%)]]+Table2[[#This Row],[Practical (15%)]]+Table2[[#This Row],[Exam (60%)]])))))), 0)</f>
        <v>64</v>
      </c>
      <c r="I39" s="2" t="str">
        <f>IF(Table2[[#This Row],[Exam (60%)]]="ABS", "I", VLOOKUP(Table2[[#This Row],[Total (100%)]],$K$3:$L$7,2,TRUE))</f>
        <v>B</v>
      </c>
    </row>
    <row r="40" spans="1:9" x14ac:dyDescent="0.3">
      <c r="A40" s="2" t="s">
        <v>77</v>
      </c>
      <c r="B40" s="2" t="s">
        <v>78</v>
      </c>
      <c r="C40" s="2" t="s">
        <v>5</v>
      </c>
      <c r="D40" s="2" t="s">
        <v>622</v>
      </c>
      <c r="E40" s="1">
        <f>IF(VLOOKUP(Table2[[#This Row],[Student ID]],Test[], 3,FALSE)="", "ABS", VLOOKUP(Table2[[#This Row],[Student ID]],Test[], 3,FALSE))</f>
        <v>13.333333333333334</v>
      </c>
      <c r="F40" s="2">
        <f>VLOOKUP(Table2[[#This Row],[Student ID]],Practical[],2,FALSE)</f>
        <v>9.75</v>
      </c>
      <c r="G40" s="2">
        <f>IF(VLOOKUP(Table2[[#This Row],[Student ID]],Exam[], 3,FALSE)=0, "ABS", VLOOKUP(Table2[[#This Row],[Student ID]],Exam[], 3,FALSE))</f>
        <v>42</v>
      </c>
      <c r="H40" s="3">
        <f>ROUNDUP(IF(AND(Table2[[#This Row],[Test (25%)]]="ABS", Table2[[#This Row],[Practical (15%)]]="ABS"),Table2[[#This Row],[Exam (60%)]], IF(AND(Table2[[#This Row],[Practical (15%)]]="ABS", Table2[[#This Row],[Exam (60%)]]="ABS"),Table2[[#This Row],[Test (25%)]], IF(AND(Table2[[#This Row],[Test (25%)]]="ABS", Table2[[#This Row],[Exam (60%)]]="ABS"),Table2[[#This Row],[Practical (15%)]], IF(Table2[[#This Row],[Test (25%)]]="ABS", Table2[[#This Row],[Practical (15%)]]+Table2[[#This Row],[Exam (60%)]], IF(Table2[[#This Row],[Practical (15%)]]="ABS", Table2[[#This Row],[Test (25%)]]+Table2[[#This Row],[Exam (60%)]], IF(Table2[[#This Row],[Exam (60%)]]="ABS", Table2[[#This Row],[Test (25%)]]+Table2[[#This Row],[Practical (15%)]], Table2[[#This Row],[Test (25%)]]+Table2[[#This Row],[Practical (15%)]]+Table2[[#This Row],[Exam (60%)]])))))), 0)</f>
        <v>66</v>
      </c>
      <c r="I40" s="2" t="str">
        <f>IF(Table2[[#This Row],[Exam (60%)]]="ABS", "I", VLOOKUP(Table2[[#This Row],[Total (100%)]],$K$3:$L$7,2,TRUE))</f>
        <v>B</v>
      </c>
    </row>
    <row r="41" spans="1:9" x14ac:dyDescent="0.3">
      <c r="A41" s="2" t="s">
        <v>79</v>
      </c>
      <c r="B41" s="2" t="s">
        <v>80</v>
      </c>
      <c r="C41" s="2" t="s">
        <v>5</v>
      </c>
      <c r="D41" s="2" t="s">
        <v>623</v>
      </c>
      <c r="E41" s="1">
        <f>IF(VLOOKUP(Table2[[#This Row],[Student ID]],Test[], 3,FALSE)="", "ABS", VLOOKUP(Table2[[#This Row],[Student ID]],Test[], 3,FALSE))</f>
        <v>15</v>
      </c>
      <c r="F41" s="2">
        <f>VLOOKUP(Table2[[#This Row],[Student ID]],Practical[],2,FALSE)</f>
        <v>9.75</v>
      </c>
      <c r="G41" s="2">
        <f>IF(VLOOKUP(Table2[[#This Row],[Student ID]],Exam[], 3,FALSE)=0, "ABS", VLOOKUP(Table2[[#This Row],[Student ID]],Exam[], 3,FALSE))</f>
        <v>43.199999999999996</v>
      </c>
      <c r="H41" s="3">
        <f>ROUNDUP(IF(AND(Table2[[#This Row],[Test (25%)]]="ABS", Table2[[#This Row],[Practical (15%)]]="ABS"),Table2[[#This Row],[Exam (60%)]], IF(AND(Table2[[#This Row],[Practical (15%)]]="ABS", Table2[[#This Row],[Exam (60%)]]="ABS"),Table2[[#This Row],[Test (25%)]], IF(AND(Table2[[#This Row],[Test (25%)]]="ABS", Table2[[#This Row],[Exam (60%)]]="ABS"),Table2[[#This Row],[Practical (15%)]], IF(Table2[[#This Row],[Test (25%)]]="ABS", Table2[[#This Row],[Practical (15%)]]+Table2[[#This Row],[Exam (60%)]], IF(Table2[[#This Row],[Practical (15%)]]="ABS", Table2[[#This Row],[Test (25%)]]+Table2[[#This Row],[Exam (60%)]], IF(Table2[[#This Row],[Exam (60%)]]="ABS", Table2[[#This Row],[Test (25%)]]+Table2[[#This Row],[Practical (15%)]], Table2[[#This Row],[Test (25%)]]+Table2[[#This Row],[Practical (15%)]]+Table2[[#This Row],[Exam (60%)]])))))), 0)</f>
        <v>68</v>
      </c>
      <c r="I41" s="2" t="str">
        <f>IF(Table2[[#This Row],[Exam (60%)]]="ABS", "I", VLOOKUP(Table2[[#This Row],[Total (100%)]],$K$3:$L$7,2,TRUE))</f>
        <v>B</v>
      </c>
    </row>
    <row r="42" spans="1:9" x14ac:dyDescent="0.3">
      <c r="A42" s="2" t="s">
        <v>81</v>
      </c>
      <c r="B42" s="2" t="s">
        <v>82</v>
      </c>
      <c r="C42" s="2" t="s">
        <v>5</v>
      </c>
      <c r="D42" s="2" t="s">
        <v>622</v>
      </c>
      <c r="E42" s="1">
        <f>IF(VLOOKUP(Table2[[#This Row],[Student ID]],Test[], 3,FALSE)="", "ABS", VLOOKUP(Table2[[#This Row],[Student ID]],Test[], 3,FALSE))</f>
        <v>18.333333333333332</v>
      </c>
      <c r="F42" s="2">
        <f>VLOOKUP(Table2[[#This Row],[Student ID]],Practical[],2,FALSE)</f>
        <v>9.75</v>
      </c>
      <c r="G42" s="2">
        <f>IF(VLOOKUP(Table2[[#This Row],[Student ID]],Exam[], 3,FALSE)=0, "ABS", VLOOKUP(Table2[[#This Row],[Student ID]],Exam[], 3,FALSE))</f>
        <v>34.799999999999997</v>
      </c>
      <c r="H42" s="3">
        <f>ROUNDUP(IF(AND(Table2[[#This Row],[Test (25%)]]="ABS", Table2[[#This Row],[Practical (15%)]]="ABS"),Table2[[#This Row],[Exam (60%)]], IF(AND(Table2[[#This Row],[Practical (15%)]]="ABS", Table2[[#This Row],[Exam (60%)]]="ABS"),Table2[[#This Row],[Test (25%)]], IF(AND(Table2[[#This Row],[Test (25%)]]="ABS", Table2[[#This Row],[Exam (60%)]]="ABS"),Table2[[#This Row],[Practical (15%)]], IF(Table2[[#This Row],[Test (25%)]]="ABS", Table2[[#This Row],[Practical (15%)]]+Table2[[#This Row],[Exam (60%)]], IF(Table2[[#This Row],[Practical (15%)]]="ABS", Table2[[#This Row],[Test (25%)]]+Table2[[#This Row],[Exam (60%)]], IF(Table2[[#This Row],[Exam (60%)]]="ABS", Table2[[#This Row],[Test (25%)]]+Table2[[#This Row],[Practical (15%)]], Table2[[#This Row],[Test (25%)]]+Table2[[#This Row],[Practical (15%)]]+Table2[[#This Row],[Exam (60%)]])))))), 0)</f>
        <v>63</v>
      </c>
      <c r="I42" s="2" t="str">
        <f>IF(Table2[[#This Row],[Exam (60%)]]="ABS", "I", VLOOKUP(Table2[[#This Row],[Total (100%)]],$K$3:$L$7,2,TRUE))</f>
        <v>B</v>
      </c>
    </row>
    <row r="43" spans="1:9" x14ac:dyDescent="0.3">
      <c r="A43" s="2" t="s">
        <v>83</v>
      </c>
      <c r="B43" s="2" t="s">
        <v>84</v>
      </c>
      <c r="C43" s="2" t="s">
        <v>5</v>
      </c>
      <c r="D43" s="2" t="s">
        <v>622</v>
      </c>
      <c r="E43" s="1">
        <f>IF(VLOOKUP(Table2[[#This Row],[Student ID]],Test[], 3,FALSE)="", "ABS", VLOOKUP(Table2[[#This Row],[Student ID]],Test[], 3,FALSE))</f>
        <v>11.666666666666666</v>
      </c>
      <c r="F43" s="2">
        <f>VLOOKUP(Table2[[#This Row],[Student ID]],Practical[],2,FALSE)</f>
        <v>0</v>
      </c>
      <c r="G43" s="2">
        <f>IF(VLOOKUP(Table2[[#This Row],[Student ID]],Exam[], 3,FALSE)=0, "ABS", VLOOKUP(Table2[[#This Row],[Student ID]],Exam[], 3,FALSE))</f>
        <v>34.799999999999997</v>
      </c>
      <c r="H43" s="3">
        <f>ROUNDUP(IF(AND(Table2[[#This Row],[Test (25%)]]="ABS", Table2[[#This Row],[Practical (15%)]]="ABS"),Table2[[#This Row],[Exam (60%)]], IF(AND(Table2[[#This Row],[Practical (15%)]]="ABS", Table2[[#This Row],[Exam (60%)]]="ABS"),Table2[[#This Row],[Test (25%)]], IF(AND(Table2[[#This Row],[Test (25%)]]="ABS", Table2[[#This Row],[Exam (60%)]]="ABS"),Table2[[#This Row],[Practical (15%)]], IF(Table2[[#This Row],[Test (25%)]]="ABS", Table2[[#This Row],[Practical (15%)]]+Table2[[#This Row],[Exam (60%)]], IF(Table2[[#This Row],[Practical (15%)]]="ABS", Table2[[#This Row],[Test (25%)]]+Table2[[#This Row],[Exam (60%)]], IF(Table2[[#This Row],[Exam (60%)]]="ABS", Table2[[#This Row],[Test (25%)]]+Table2[[#This Row],[Practical (15%)]], Table2[[#This Row],[Test (25%)]]+Table2[[#This Row],[Practical (15%)]]+Table2[[#This Row],[Exam (60%)]])))))), 0)</f>
        <v>47</v>
      </c>
      <c r="I43" s="2" t="str">
        <f>IF(Table2[[#This Row],[Exam (60%)]]="ABS", "I", VLOOKUP(Table2[[#This Row],[Total (100%)]],$K$3:$L$7,2,TRUE))</f>
        <v>D</v>
      </c>
    </row>
    <row r="44" spans="1:9" x14ac:dyDescent="0.3">
      <c r="A44" s="2" t="s">
        <v>85</v>
      </c>
      <c r="B44" s="2" t="s">
        <v>86</v>
      </c>
      <c r="C44" s="2" t="s">
        <v>5</v>
      </c>
      <c r="D44" s="2" t="s">
        <v>622</v>
      </c>
      <c r="E44" s="1">
        <f>IF(VLOOKUP(Table2[[#This Row],[Student ID]],Test[], 3,FALSE)="", "ABS", VLOOKUP(Table2[[#This Row],[Student ID]],Test[], 3,FALSE))</f>
        <v>20</v>
      </c>
      <c r="F44" s="2">
        <f>VLOOKUP(Table2[[#This Row],[Student ID]],Practical[],2,FALSE)</f>
        <v>9</v>
      </c>
      <c r="G44" s="2">
        <f>IF(VLOOKUP(Table2[[#This Row],[Student ID]],Exam[], 3,FALSE)=0, "ABS", VLOOKUP(Table2[[#This Row],[Student ID]],Exam[], 3,FALSE))</f>
        <v>43.199999999999996</v>
      </c>
      <c r="H44" s="3">
        <f>ROUNDUP(IF(AND(Table2[[#This Row],[Test (25%)]]="ABS", Table2[[#This Row],[Practical (15%)]]="ABS"),Table2[[#This Row],[Exam (60%)]], IF(AND(Table2[[#This Row],[Practical (15%)]]="ABS", Table2[[#This Row],[Exam (60%)]]="ABS"),Table2[[#This Row],[Test (25%)]], IF(AND(Table2[[#This Row],[Test (25%)]]="ABS", Table2[[#This Row],[Exam (60%)]]="ABS"),Table2[[#This Row],[Practical (15%)]], IF(Table2[[#This Row],[Test (25%)]]="ABS", Table2[[#This Row],[Practical (15%)]]+Table2[[#This Row],[Exam (60%)]], IF(Table2[[#This Row],[Practical (15%)]]="ABS", Table2[[#This Row],[Test (25%)]]+Table2[[#This Row],[Exam (60%)]], IF(Table2[[#This Row],[Exam (60%)]]="ABS", Table2[[#This Row],[Test (25%)]]+Table2[[#This Row],[Practical (15%)]], Table2[[#This Row],[Test (25%)]]+Table2[[#This Row],[Practical (15%)]]+Table2[[#This Row],[Exam (60%)]])))))), 0)</f>
        <v>73</v>
      </c>
      <c r="I44" s="2" t="str">
        <f>IF(Table2[[#This Row],[Exam (60%)]]="ABS", "I", VLOOKUP(Table2[[#This Row],[Total (100%)]],$K$3:$L$7,2,TRUE))</f>
        <v>A</v>
      </c>
    </row>
    <row r="45" spans="1:9" x14ac:dyDescent="0.3">
      <c r="A45" s="2" t="s">
        <v>87</v>
      </c>
      <c r="B45" s="2" t="s">
        <v>88</v>
      </c>
      <c r="C45" s="2" t="s">
        <v>5</v>
      </c>
      <c r="D45" s="2" t="s">
        <v>622</v>
      </c>
      <c r="E45" s="1">
        <f>IF(VLOOKUP(Table2[[#This Row],[Student ID]],Test[], 3,FALSE)="", "ABS", VLOOKUP(Table2[[#This Row],[Student ID]],Test[], 3,FALSE))</f>
        <v>15.833333333333332</v>
      </c>
      <c r="F45" s="2">
        <f>VLOOKUP(Table2[[#This Row],[Student ID]],Practical[],2,FALSE)</f>
        <v>8.25</v>
      </c>
      <c r="G45" s="2">
        <f>IF(VLOOKUP(Table2[[#This Row],[Student ID]],Exam[], 3,FALSE)=0, "ABS", VLOOKUP(Table2[[#This Row],[Student ID]],Exam[], 3,FALSE))</f>
        <v>43.199999999999996</v>
      </c>
      <c r="H45" s="3">
        <f>ROUNDUP(IF(AND(Table2[[#This Row],[Test (25%)]]="ABS", Table2[[#This Row],[Practical (15%)]]="ABS"),Table2[[#This Row],[Exam (60%)]], IF(AND(Table2[[#This Row],[Practical (15%)]]="ABS", Table2[[#This Row],[Exam (60%)]]="ABS"),Table2[[#This Row],[Test (25%)]], IF(AND(Table2[[#This Row],[Test (25%)]]="ABS", Table2[[#This Row],[Exam (60%)]]="ABS"),Table2[[#This Row],[Practical (15%)]], IF(Table2[[#This Row],[Test (25%)]]="ABS", Table2[[#This Row],[Practical (15%)]]+Table2[[#This Row],[Exam (60%)]], IF(Table2[[#This Row],[Practical (15%)]]="ABS", Table2[[#This Row],[Test (25%)]]+Table2[[#This Row],[Exam (60%)]], IF(Table2[[#This Row],[Exam (60%)]]="ABS", Table2[[#This Row],[Test (25%)]]+Table2[[#This Row],[Practical (15%)]], Table2[[#This Row],[Test (25%)]]+Table2[[#This Row],[Practical (15%)]]+Table2[[#This Row],[Exam (60%)]])))))), 0)</f>
        <v>68</v>
      </c>
      <c r="I45" s="2" t="str">
        <f>IF(Table2[[#This Row],[Exam (60%)]]="ABS", "I", VLOOKUP(Table2[[#This Row],[Total (100%)]],$K$3:$L$7,2,TRUE))</f>
        <v>B</v>
      </c>
    </row>
    <row r="46" spans="1:9" x14ac:dyDescent="0.3">
      <c r="A46" s="2" t="s">
        <v>89</v>
      </c>
      <c r="B46" s="2" t="s">
        <v>90</v>
      </c>
      <c r="C46" s="2" t="s">
        <v>5</v>
      </c>
      <c r="D46" s="2" t="s">
        <v>622</v>
      </c>
      <c r="E46" s="1">
        <f>IF(VLOOKUP(Table2[[#This Row],[Student ID]],Test[], 3,FALSE)="", "ABS", VLOOKUP(Table2[[#This Row],[Student ID]],Test[], 3,FALSE))</f>
        <v>15.833333333333332</v>
      </c>
      <c r="F46" s="2">
        <f>VLOOKUP(Table2[[#This Row],[Student ID]],Practical[],2,FALSE)</f>
        <v>6.75</v>
      </c>
      <c r="G46" s="2">
        <f>IF(VLOOKUP(Table2[[#This Row],[Student ID]],Exam[], 3,FALSE)=0, "ABS", VLOOKUP(Table2[[#This Row],[Student ID]],Exam[], 3,FALSE))</f>
        <v>48</v>
      </c>
      <c r="H46" s="3">
        <f>ROUNDUP(IF(AND(Table2[[#This Row],[Test (25%)]]="ABS", Table2[[#This Row],[Practical (15%)]]="ABS"),Table2[[#This Row],[Exam (60%)]], IF(AND(Table2[[#This Row],[Practical (15%)]]="ABS", Table2[[#This Row],[Exam (60%)]]="ABS"),Table2[[#This Row],[Test (25%)]], IF(AND(Table2[[#This Row],[Test (25%)]]="ABS", Table2[[#This Row],[Exam (60%)]]="ABS"),Table2[[#This Row],[Practical (15%)]], IF(Table2[[#This Row],[Test (25%)]]="ABS", Table2[[#This Row],[Practical (15%)]]+Table2[[#This Row],[Exam (60%)]], IF(Table2[[#This Row],[Practical (15%)]]="ABS", Table2[[#This Row],[Test (25%)]]+Table2[[#This Row],[Exam (60%)]], IF(Table2[[#This Row],[Exam (60%)]]="ABS", Table2[[#This Row],[Test (25%)]]+Table2[[#This Row],[Practical (15%)]], Table2[[#This Row],[Test (25%)]]+Table2[[#This Row],[Practical (15%)]]+Table2[[#This Row],[Exam (60%)]])))))), 0)</f>
        <v>71</v>
      </c>
      <c r="I46" s="2" t="str">
        <f>IF(Table2[[#This Row],[Exam (60%)]]="ABS", "I", VLOOKUP(Table2[[#This Row],[Total (100%)]],$K$3:$L$7,2,TRUE))</f>
        <v>A</v>
      </c>
    </row>
    <row r="47" spans="1:9" x14ac:dyDescent="0.3">
      <c r="A47" s="2" t="s">
        <v>91</v>
      </c>
      <c r="B47" s="2" t="s">
        <v>92</v>
      </c>
      <c r="C47" s="2" t="s">
        <v>5</v>
      </c>
      <c r="D47" s="2" t="s">
        <v>622</v>
      </c>
      <c r="E47" s="1">
        <f>IF(VLOOKUP(Table2[[#This Row],[Student ID]],Test[], 3,FALSE)="", "ABS", VLOOKUP(Table2[[#This Row],[Student ID]],Test[], 3,FALSE))</f>
        <v>4.1666666666666661</v>
      </c>
      <c r="F47" s="2">
        <f>VLOOKUP(Table2[[#This Row],[Student ID]],Practical[],2,FALSE)</f>
        <v>6.75</v>
      </c>
      <c r="G47" s="2">
        <f>IF(VLOOKUP(Table2[[#This Row],[Student ID]],Exam[], 3,FALSE)=0, "ABS", VLOOKUP(Table2[[#This Row],[Student ID]],Exam[], 3,FALSE))</f>
        <v>39.6</v>
      </c>
      <c r="H47" s="3">
        <f>ROUNDUP(IF(AND(Table2[[#This Row],[Test (25%)]]="ABS", Table2[[#This Row],[Practical (15%)]]="ABS"),Table2[[#This Row],[Exam (60%)]], IF(AND(Table2[[#This Row],[Practical (15%)]]="ABS", Table2[[#This Row],[Exam (60%)]]="ABS"),Table2[[#This Row],[Test (25%)]], IF(AND(Table2[[#This Row],[Test (25%)]]="ABS", Table2[[#This Row],[Exam (60%)]]="ABS"),Table2[[#This Row],[Practical (15%)]], IF(Table2[[#This Row],[Test (25%)]]="ABS", Table2[[#This Row],[Practical (15%)]]+Table2[[#This Row],[Exam (60%)]], IF(Table2[[#This Row],[Practical (15%)]]="ABS", Table2[[#This Row],[Test (25%)]]+Table2[[#This Row],[Exam (60%)]], IF(Table2[[#This Row],[Exam (60%)]]="ABS", Table2[[#This Row],[Test (25%)]]+Table2[[#This Row],[Practical (15%)]], Table2[[#This Row],[Test (25%)]]+Table2[[#This Row],[Practical (15%)]]+Table2[[#This Row],[Exam (60%)]])))))), 0)</f>
        <v>51</v>
      </c>
      <c r="I47" s="2" t="str">
        <f>IF(Table2[[#This Row],[Exam (60%)]]="ABS", "I", VLOOKUP(Table2[[#This Row],[Total (100%)]],$K$3:$L$7,2,TRUE))</f>
        <v>C</v>
      </c>
    </row>
    <row r="48" spans="1:9" x14ac:dyDescent="0.3">
      <c r="A48" s="2" t="s">
        <v>93</v>
      </c>
      <c r="B48" s="2" t="s">
        <v>94</v>
      </c>
      <c r="C48" s="2" t="s">
        <v>5</v>
      </c>
      <c r="D48" s="2" t="s">
        <v>622</v>
      </c>
      <c r="E48" s="1">
        <f>IF(VLOOKUP(Table2[[#This Row],[Student ID]],Test[], 3,FALSE)="", "ABS", VLOOKUP(Table2[[#This Row],[Student ID]],Test[], 3,FALSE))</f>
        <v>16.666666666666664</v>
      </c>
      <c r="F48" s="2">
        <f>VLOOKUP(Table2[[#This Row],[Student ID]],Practical[],2,FALSE)</f>
        <v>9.75</v>
      </c>
      <c r="G48" s="2">
        <f>IF(VLOOKUP(Table2[[#This Row],[Student ID]],Exam[], 3,FALSE)=0, "ABS", VLOOKUP(Table2[[#This Row],[Student ID]],Exam[], 3,FALSE))</f>
        <v>44.4</v>
      </c>
      <c r="H48" s="3">
        <f>ROUNDUP(IF(AND(Table2[[#This Row],[Test (25%)]]="ABS", Table2[[#This Row],[Practical (15%)]]="ABS"),Table2[[#This Row],[Exam (60%)]], IF(AND(Table2[[#This Row],[Practical (15%)]]="ABS", Table2[[#This Row],[Exam (60%)]]="ABS"),Table2[[#This Row],[Test (25%)]], IF(AND(Table2[[#This Row],[Test (25%)]]="ABS", Table2[[#This Row],[Exam (60%)]]="ABS"),Table2[[#This Row],[Practical (15%)]], IF(Table2[[#This Row],[Test (25%)]]="ABS", Table2[[#This Row],[Practical (15%)]]+Table2[[#This Row],[Exam (60%)]], IF(Table2[[#This Row],[Practical (15%)]]="ABS", Table2[[#This Row],[Test (25%)]]+Table2[[#This Row],[Exam (60%)]], IF(Table2[[#This Row],[Exam (60%)]]="ABS", Table2[[#This Row],[Test (25%)]]+Table2[[#This Row],[Practical (15%)]], Table2[[#This Row],[Test (25%)]]+Table2[[#This Row],[Practical (15%)]]+Table2[[#This Row],[Exam (60%)]])))))), 0)</f>
        <v>71</v>
      </c>
      <c r="I48" s="2" t="str">
        <f>IF(Table2[[#This Row],[Exam (60%)]]="ABS", "I", VLOOKUP(Table2[[#This Row],[Total (100%)]],$K$3:$L$7,2,TRUE))</f>
        <v>A</v>
      </c>
    </row>
    <row r="49" spans="1:12" x14ac:dyDescent="0.3">
      <c r="A49" s="2" t="s">
        <v>95</v>
      </c>
      <c r="B49" s="2" t="s">
        <v>96</v>
      </c>
      <c r="C49" s="2" t="s">
        <v>5</v>
      </c>
      <c r="D49" s="2" t="s">
        <v>622</v>
      </c>
      <c r="E49" s="1">
        <f>IF(VLOOKUP(Table2[[#This Row],[Student ID]],Test[], 3,FALSE)="", "ABS", VLOOKUP(Table2[[#This Row],[Student ID]],Test[], 3,FALSE))</f>
        <v>12.5</v>
      </c>
      <c r="F49" s="2">
        <f>VLOOKUP(Table2[[#This Row],[Student ID]],Practical[],2,FALSE)</f>
        <v>10.5</v>
      </c>
      <c r="G49" s="2">
        <f>IF(VLOOKUP(Table2[[#This Row],[Student ID]],Exam[], 3,FALSE)=0, "ABS", VLOOKUP(Table2[[#This Row],[Student ID]],Exam[], 3,FALSE))</f>
        <v>28.799999999999997</v>
      </c>
      <c r="H49" s="3">
        <f>ROUNDUP(IF(AND(Table2[[#This Row],[Test (25%)]]="ABS", Table2[[#This Row],[Practical (15%)]]="ABS"),Table2[[#This Row],[Exam (60%)]], IF(AND(Table2[[#This Row],[Practical (15%)]]="ABS", Table2[[#This Row],[Exam (60%)]]="ABS"),Table2[[#This Row],[Test (25%)]], IF(AND(Table2[[#This Row],[Test (25%)]]="ABS", Table2[[#This Row],[Exam (60%)]]="ABS"),Table2[[#This Row],[Practical (15%)]], IF(Table2[[#This Row],[Test (25%)]]="ABS", Table2[[#This Row],[Practical (15%)]]+Table2[[#This Row],[Exam (60%)]], IF(Table2[[#This Row],[Practical (15%)]]="ABS", Table2[[#This Row],[Test (25%)]]+Table2[[#This Row],[Exam (60%)]], IF(Table2[[#This Row],[Exam (60%)]]="ABS", Table2[[#This Row],[Test (25%)]]+Table2[[#This Row],[Practical (15%)]], Table2[[#This Row],[Test (25%)]]+Table2[[#This Row],[Practical (15%)]]+Table2[[#This Row],[Exam (60%)]])))))), 0)</f>
        <v>52</v>
      </c>
      <c r="I49" s="2" t="str">
        <f>IF(Table2[[#This Row],[Exam (60%)]]="ABS", "I", VLOOKUP(Table2[[#This Row],[Total (100%)]],$K$3:$L$7,2,TRUE))</f>
        <v>C</v>
      </c>
    </row>
    <row r="50" spans="1:12" x14ac:dyDescent="0.3">
      <c r="A50" s="2" t="s">
        <v>97</v>
      </c>
      <c r="B50" s="2" t="s">
        <v>98</v>
      </c>
      <c r="C50" s="2" t="s">
        <v>5</v>
      </c>
      <c r="D50" s="2" t="s">
        <v>622</v>
      </c>
      <c r="E50" s="1">
        <f>IF(VLOOKUP(Table2[[#This Row],[Student ID]],Test[], 3,FALSE)="", "ABS", VLOOKUP(Table2[[#This Row],[Student ID]],Test[], 3,FALSE))</f>
        <v>11.666666666666666</v>
      </c>
      <c r="F50" s="2">
        <f>VLOOKUP(Table2[[#This Row],[Student ID]],Practical[],2,FALSE)</f>
        <v>9.75</v>
      </c>
      <c r="G50" s="2">
        <f>IF(VLOOKUP(Table2[[#This Row],[Student ID]],Exam[], 3,FALSE)=0, "ABS", VLOOKUP(Table2[[#This Row],[Student ID]],Exam[], 3,FALSE))</f>
        <v>34.799999999999997</v>
      </c>
      <c r="H50" s="3">
        <f>ROUNDUP(IF(AND(Table2[[#This Row],[Test (25%)]]="ABS", Table2[[#This Row],[Practical (15%)]]="ABS"),Table2[[#This Row],[Exam (60%)]], IF(AND(Table2[[#This Row],[Practical (15%)]]="ABS", Table2[[#This Row],[Exam (60%)]]="ABS"),Table2[[#This Row],[Test (25%)]], IF(AND(Table2[[#This Row],[Test (25%)]]="ABS", Table2[[#This Row],[Exam (60%)]]="ABS"),Table2[[#This Row],[Practical (15%)]], IF(Table2[[#This Row],[Test (25%)]]="ABS", Table2[[#This Row],[Practical (15%)]]+Table2[[#This Row],[Exam (60%)]], IF(Table2[[#This Row],[Practical (15%)]]="ABS", Table2[[#This Row],[Test (25%)]]+Table2[[#This Row],[Exam (60%)]], IF(Table2[[#This Row],[Exam (60%)]]="ABS", Table2[[#This Row],[Test (25%)]]+Table2[[#This Row],[Practical (15%)]], Table2[[#This Row],[Test (25%)]]+Table2[[#This Row],[Practical (15%)]]+Table2[[#This Row],[Exam (60%)]])))))), 0)</f>
        <v>57</v>
      </c>
      <c r="I50" s="2" t="str">
        <f>IF(Table2[[#This Row],[Exam (60%)]]="ABS", "I", VLOOKUP(Table2[[#This Row],[Total (100%)]],$K$3:$L$7,2,TRUE))</f>
        <v>C</v>
      </c>
    </row>
    <row r="51" spans="1:12" x14ac:dyDescent="0.3">
      <c r="A51" s="2" t="s">
        <v>99</v>
      </c>
      <c r="B51" s="2" t="s">
        <v>100</v>
      </c>
      <c r="C51" s="2" t="s">
        <v>5</v>
      </c>
      <c r="D51" s="2" t="s">
        <v>622</v>
      </c>
      <c r="E51" s="1">
        <f>IF(VLOOKUP(Table2[[#This Row],[Student ID]],Test[], 3,FALSE)="", "ABS", VLOOKUP(Table2[[#This Row],[Student ID]],Test[], 3,FALSE))</f>
        <v>9.1666666666666661</v>
      </c>
      <c r="F51" s="2">
        <f>VLOOKUP(Table2[[#This Row],[Student ID]],Practical[],2,FALSE)</f>
        <v>0</v>
      </c>
      <c r="G51" s="2">
        <f>IF(VLOOKUP(Table2[[#This Row],[Student ID]],Exam[], 3,FALSE)=0, "ABS", VLOOKUP(Table2[[#This Row],[Student ID]],Exam[], 3,FALSE))</f>
        <v>25.2</v>
      </c>
      <c r="H51" s="3">
        <f>ROUNDUP(IF(AND(Table2[[#This Row],[Test (25%)]]="ABS", Table2[[#This Row],[Practical (15%)]]="ABS"),Table2[[#This Row],[Exam (60%)]], IF(AND(Table2[[#This Row],[Practical (15%)]]="ABS", Table2[[#This Row],[Exam (60%)]]="ABS"),Table2[[#This Row],[Test (25%)]], IF(AND(Table2[[#This Row],[Test (25%)]]="ABS", Table2[[#This Row],[Exam (60%)]]="ABS"),Table2[[#This Row],[Practical (15%)]], IF(Table2[[#This Row],[Test (25%)]]="ABS", Table2[[#This Row],[Practical (15%)]]+Table2[[#This Row],[Exam (60%)]], IF(Table2[[#This Row],[Practical (15%)]]="ABS", Table2[[#This Row],[Test (25%)]]+Table2[[#This Row],[Exam (60%)]], IF(Table2[[#This Row],[Exam (60%)]]="ABS", Table2[[#This Row],[Test (25%)]]+Table2[[#This Row],[Practical (15%)]], Table2[[#This Row],[Test (25%)]]+Table2[[#This Row],[Practical (15%)]]+Table2[[#This Row],[Exam (60%)]])))))), 0)</f>
        <v>35</v>
      </c>
      <c r="I51" s="2" t="str">
        <f>IF(Table2[[#This Row],[Exam (60%)]]="ABS", "I", VLOOKUP(Table2[[#This Row],[Total (100%)]],$K$3:$L$7,2,TRUE))</f>
        <v>F</v>
      </c>
    </row>
    <row r="52" spans="1:12" x14ac:dyDescent="0.3">
      <c r="A52" s="2" t="s">
        <v>101</v>
      </c>
      <c r="B52" s="2" t="s">
        <v>102</v>
      </c>
      <c r="C52" s="2" t="s">
        <v>5</v>
      </c>
      <c r="D52" s="2" t="s">
        <v>622</v>
      </c>
      <c r="E52" s="1">
        <f>IF(VLOOKUP(Table2[[#This Row],[Student ID]],Test[], 3,FALSE)="", "ABS", VLOOKUP(Table2[[#This Row],[Student ID]],Test[], 3,FALSE))</f>
        <v>2.5</v>
      </c>
      <c r="F52" s="2">
        <f>VLOOKUP(Table2[[#This Row],[Student ID]],Practical[],2,FALSE)</f>
        <v>0</v>
      </c>
      <c r="G52" s="2">
        <f>IF(VLOOKUP(Table2[[#This Row],[Student ID]],Exam[], 3,FALSE)=0, "ABS", VLOOKUP(Table2[[#This Row],[Student ID]],Exam[], 3,FALSE))</f>
        <v>31.200000000000003</v>
      </c>
      <c r="H52" s="3">
        <f>ROUNDUP(IF(AND(Table2[[#This Row],[Test (25%)]]="ABS", Table2[[#This Row],[Practical (15%)]]="ABS"),Table2[[#This Row],[Exam (60%)]], IF(AND(Table2[[#This Row],[Practical (15%)]]="ABS", Table2[[#This Row],[Exam (60%)]]="ABS"),Table2[[#This Row],[Test (25%)]], IF(AND(Table2[[#This Row],[Test (25%)]]="ABS", Table2[[#This Row],[Exam (60%)]]="ABS"),Table2[[#This Row],[Practical (15%)]], IF(Table2[[#This Row],[Test (25%)]]="ABS", Table2[[#This Row],[Practical (15%)]]+Table2[[#This Row],[Exam (60%)]], IF(Table2[[#This Row],[Practical (15%)]]="ABS", Table2[[#This Row],[Test (25%)]]+Table2[[#This Row],[Exam (60%)]], IF(Table2[[#This Row],[Exam (60%)]]="ABS", Table2[[#This Row],[Test (25%)]]+Table2[[#This Row],[Practical (15%)]], Table2[[#This Row],[Test (25%)]]+Table2[[#This Row],[Practical (15%)]]+Table2[[#This Row],[Exam (60%)]])))))), 0)</f>
        <v>34</v>
      </c>
      <c r="I52" s="2" t="str">
        <f>IF(Table2[[#This Row],[Exam (60%)]]="ABS", "I", VLOOKUP(Table2[[#This Row],[Total (100%)]],$K$3:$L$7,2,TRUE))</f>
        <v>F</v>
      </c>
    </row>
    <row r="53" spans="1:12" x14ac:dyDescent="0.3">
      <c r="A53" s="2" t="s">
        <v>103</v>
      </c>
      <c r="B53" s="2" t="s">
        <v>104</v>
      </c>
      <c r="C53" s="2" t="s">
        <v>5</v>
      </c>
      <c r="D53" s="2" t="s">
        <v>622</v>
      </c>
      <c r="E53" s="1">
        <f>IF(VLOOKUP(Table2[[#This Row],[Student ID]],Test[], 3,FALSE)="", "ABS", VLOOKUP(Table2[[#This Row],[Student ID]],Test[], 3,FALSE))</f>
        <v>11.666666666666666</v>
      </c>
      <c r="F53" s="2">
        <f>VLOOKUP(Table2[[#This Row],[Student ID]],Practical[],2,FALSE)</f>
        <v>7.5</v>
      </c>
      <c r="G53" s="2">
        <f>IF(VLOOKUP(Table2[[#This Row],[Student ID]],Exam[], 3,FALSE)=0, "ABS", VLOOKUP(Table2[[#This Row],[Student ID]],Exam[], 3,FALSE))</f>
        <v>39.6</v>
      </c>
      <c r="H53" s="3">
        <f>ROUNDUP(IF(AND(Table2[[#This Row],[Test (25%)]]="ABS", Table2[[#This Row],[Practical (15%)]]="ABS"),Table2[[#This Row],[Exam (60%)]], IF(AND(Table2[[#This Row],[Practical (15%)]]="ABS", Table2[[#This Row],[Exam (60%)]]="ABS"),Table2[[#This Row],[Test (25%)]], IF(AND(Table2[[#This Row],[Test (25%)]]="ABS", Table2[[#This Row],[Exam (60%)]]="ABS"),Table2[[#This Row],[Practical (15%)]], IF(Table2[[#This Row],[Test (25%)]]="ABS", Table2[[#This Row],[Practical (15%)]]+Table2[[#This Row],[Exam (60%)]], IF(Table2[[#This Row],[Practical (15%)]]="ABS", Table2[[#This Row],[Test (25%)]]+Table2[[#This Row],[Exam (60%)]], IF(Table2[[#This Row],[Exam (60%)]]="ABS", Table2[[#This Row],[Test (25%)]]+Table2[[#This Row],[Practical (15%)]], Table2[[#This Row],[Test (25%)]]+Table2[[#This Row],[Practical (15%)]]+Table2[[#This Row],[Exam (60%)]])))))), 0)</f>
        <v>59</v>
      </c>
      <c r="I53" s="2" t="str">
        <f>IF(Table2[[#This Row],[Exam (60%)]]="ABS", "I", VLOOKUP(Table2[[#This Row],[Total (100%)]],$K$3:$L$7,2,TRUE))</f>
        <v>C</v>
      </c>
    </row>
    <row r="54" spans="1:12" x14ac:dyDescent="0.3">
      <c r="A54" s="2" t="s">
        <v>105</v>
      </c>
      <c r="B54" s="2" t="s">
        <v>106</v>
      </c>
      <c r="C54" s="2" t="s">
        <v>5</v>
      </c>
      <c r="D54" s="2" t="s">
        <v>622</v>
      </c>
      <c r="E54" s="1">
        <f>IF(VLOOKUP(Table2[[#This Row],[Student ID]],Test[], 3,FALSE)="", "ABS", VLOOKUP(Table2[[#This Row],[Student ID]],Test[], 3,FALSE))</f>
        <v>8.3333333333333321</v>
      </c>
      <c r="F54" s="2">
        <f>VLOOKUP(Table2[[#This Row],[Student ID]],Practical[],2,FALSE)</f>
        <v>10.5</v>
      </c>
      <c r="G54" s="2">
        <f>IF(VLOOKUP(Table2[[#This Row],[Student ID]],Exam[], 3,FALSE)=0, "ABS", VLOOKUP(Table2[[#This Row],[Student ID]],Exam[], 3,FALSE))</f>
        <v>30</v>
      </c>
      <c r="H54" s="3">
        <f>ROUNDUP(IF(AND(Table2[[#This Row],[Test (25%)]]="ABS", Table2[[#This Row],[Practical (15%)]]="ABS"),Table2[[#This Row],[Exam (60%)]], IF(AND(Table2[[#This Row],[Practical (15%)]]="ABS", Table2[[#This Row],[Exam (60%)]]="ABS"),Table2[[#This Row],[Test (25%)]], IF(AND(Table2[[#This Row],[Test (25%)]]="ABS", Table2[[#This Row],[Exam (60%)]]="ABS"),Table2[[#This Row],[Practical (15%)]], IF(Table2[[#This Row],[Test (25%)]]="ABS", Table2[[#This Row],[Practical (15%)]]+Table2[[#This Row],[Exam (60%)]], IF(Table2[[#This Row],[Practical (15%)]]="ABS", Table2[[#This Row],[Test (25%)]]+Table2[[#This Row],[Exam (60%)]], IF(Table2[[#This Row],[Exam (60%)]]="ABS", Table2[[#This Row],[Test (25%)]]+Table2[[#This Row],[Practical (15%)]], Table2[[#This Row],[Test (25%)]]+Table2[[#This Row],[Practical (15%)]]+Table2[[#This Row],[Exam (60%)]])))))), 0)</f>
        <v>49</v>
      </c>
      <c r="I54" s="2" t="str">
        <f>IF(Table2[[#This Row],[Exam (60%)]]="ABS", "I", VLOOKUP(Table2[[#This Row],[Total (100%)]],$K$3:$L$7,2,TRUE))</f>
        <v>D</v>
      </c>
    </row>
    <row r="55" spans="1:12" x14ac:dyDescent="0.3">
      <c r="A55" s="2" t="s">
        <v>107</v>
      </c>
      <c r="B55" s="2" t="s">
        <v>108</v>
      </c>
      <c r="C55" s="2" t="s">
        <v>5</v>
      </c>
      <c r="D55" s="2" t="s">
        <v>622</v>
      </c>
      <c r="E55" s="1">
        <f>IF(VLOOKUP(Table2[[#This Row],[Student ID]],Test[], 3,FALSE)="", "ABS", VLOOKUP(Table2[[#This Row],[Student ID]],Test[], 3,FALSE))</f>
        <v>9.1666666666666661</v>
      </c>
      <c r="F55" s="2">
        <f>VLOOKUP(Table2[[#This Row],[Student ID]],Practical[],2,FALSE)</f>
        <v>8.25</v>
      </c>
      <c r="G55" s="2">
        <f>IF(VLOOKUP(Table2[[#This Row],[Student ID]],Exam[], 3,FALSE)=0, "ABS", VLOOKUP(Table2[[#This Row],[Student ID]],Exam[], 3,FALSE))</f>
        <v>27.6</v>
      </c>
      <c r="H55" s="3">
        <f>ROUNDUP(IF(AND(Table2[[#This Row],[Test (25%)]]="ABS", Table2[[#This Row],[Practical (15%)]]="ABS"),Table2[[#This Row],[Exam (60%)]], IF(AND(Table2[[#This Row],[Practical (15%)]]="ABS", Table2[[#This Row],[Exam (60%)]]="ABS"),Table2[[#This Row],[Test (25%)]], IF(AND(Table2[[#This Row],[Test (25%)]]="ABS", Table2[[#This Row],[Exam (60%)]]="ABS"),Table2[[#This Row],[Practical (15%)]], IF(Table2[[#This Row],[Test (25%)]]="ABS", Table2[[#This Row],[Practical (15%)]]+Table2[[#This Row],[Exam (60%)]], IF(Table2[[#This Row],[Practical (15%)]]="ABS", Table2[[#This Row],[Test (25%)]]+Table2[[#This Row],[Exam (60%)]], IF(Table2[[#This Row],[Exam (60%)]]="ABS", Table2[[#This Row],[Test (25%)]]+Table2[[#This Row],[Practical (15%)]], Table2[[#This Row],[Test (25%)]]+Table2[[#This Row],[Practical (15%)]]+Table2[[#This Row],[Exam (60%)]])))))), 0)</f>
        <v>46</v>
      </c>
      <c r="I55" s="2" t="str">
        <f>IF(Table2[[#This Row],[Exam (60%)]]="ABS", "I", VLOOKUP(Table2[[#This Row],[Total (100%)]],$K$3:$L$7,2,TRUE))</f>
        <v>D</v>
      </c>
    </row>
    <row r="56" spans="1:12" x14ac:dyDescent="0.3">
      <c r="A56" s="2" t="s">
        <v>109</v>
      </c>
      <c r="B56" s="2" t="s">
        <v>110</v>
      </c>
      <c r="C56" s="2" t="s">
        <v>5</v>
      </c>
      <c r="D56" s="2" t="s">
        <v>622</v>
      </c>
      <c r="E56" s="1">
        <f>IF(VLOOKUP(Table2[[#This Row],[Student ID]],Test[], 3,FALSE)="", "ABS", VLOOKUP(Table2[[#This Row],[Student ID]],Test[], 3,FALSE))</f>
        <v>25</v>
      </c>
      <c r="F56" s="2">
        <f>VLOOKUP(Table2[[#This Row],[Student ID]],Practical[],2,FALSE)</f>
        <v>11.25</v>
      </c>
      <c r="G56" s="2">
        <f>IF(VLOOKUP(Table2[[#This Row],[Student ID]],Exam[], 3,FALSE)=0, "ABS", VLOOKUP(Table2[[#This Row],[Student ID]],Exam[], 3,FALSE))</f>
        <v>56.4</v>
      </c>
      <c r="H56" s="3">
        <f>ROUNDUP(IF(AND(Table2[[#This Row],[Test (25%)]]="ABS", Table2[[#This Row],[Practical (15%)]]="ABS"),Table2[[#This Row],[Exam (60%)]], IF(AND(Table2[[#This Row],[Practical (15%)]]="ABS", Table2[[#This Row],[Exam (60%)]]="ABS"),Table2[[#This Row],[Test (25%)]], IF(AND(Table2[[#This Row],[Test (25%)]]="ABS", Table2[[#This Row],[Exam (60%)]]="ABS"),Table2[[#This Row],[Practical (15%)]], IF(Table2[[#This Row],[Test (25%)]]="ABS", Table2[[#This Row],[Practical (15%)]]+Table2[[#This Row],[Exam (60%)]], IF(Table2[[#This Row],[Practical (15%)]]="ABS", Table2[[#This Row],[Test (25%)]]+Table2[[#This Row],[Exam (60%)]], IF(Table2[[#This Row],[Exam (60%)]]="ABS", Table2[[#This Row],[Test (25%)]]+Table2[[#This Row],[Practical (15%)]], Table2[[#This Row],[Test (25%)]]+Table2[[#This Row],[Practical (15%)]]+Table2[[#This Row],[Exam (60%)]])))))), 0)</f>
        <v>93</v>
      </c>
      <c r="I56" s="2" t="str">
        <f>IF(Table2[[#This Row],[Exam (60%)]]="ABS", "I", VLOOKUP(Table2[[#This Row],[Total (100%)]],$K$3:$L$7,2,TRUE))</f>
        <v>A</v>
      </c>
      <c r="K56">
        <v>0</v>
      </c>
      <c r="L56" t="s">
        <v>608</v>
      </c>
    </row>
    <row r="57" spans="1:12" x14ac:dyDescent="0.3">
      <c r="A57" s="2" t="s">
        <v>111</v>
      </c>
      <c r="B57" s="2" t="s">
        <v>110</v>
      </c>
      <c r="C57" s="2" t="s">
        <v>5</v>
      </c>
      <c r="D57" s="2" t="s">
        <v>623</v>
      </c>
      <c r="E57" s="1">
        <f>IF(VLOOKUP(Table2[[#This Row],[Student ID]],Test[], 3,FALSE)="", "ABS", VLOOKUP(Table2[[#This Row],[Student ID]],Test[], 3,FALSE))</f>
        <v>10.833333333333334</v>
      </c>
      <c r="F57" s="2">
        <f>VLOOKUP(Table2[[#This Row],[Student ID]],Practical[],2,FALSE)</f>
        <v>12</v>
      </c>
      <c r="G57" s="2">
        <f>IF(VLOOKUP(Table2[[#This Row],[Student ID]],Exam[], 3,FALSE)=0, "ABS", VLOOKUP(Table2[[#This Row],[Student ID]],Exam[], 3,FALSE))</f>
        <v>27.6</v>
      </c>
      <c r="H57" s="3">
        <f>ROUNDUP(IF(AND(Table2[[#This Row],[Test (25%)]]="ABS", Table2[[#This Row],[Practical (15%)]]="ABS"),Table2[[#This Row],[Exam (60%)]], IF(AND(Table2[[#This Row],[Practical (15%)]]="ABS", Table2[[#This Row],[Exam (60%)]]="ABS"),Table2[[#This Row],[Test (25%)]], IF(AND(Table2[[#This Row],[Test (25%)]]="ABS", Table2[[#This Row],[Exam (60%)]]="ABS"),Table2[[#This Row],[Practical (15%)]], IF(Table2[[#This Row],[Test (25%)]]="ABS", Table2[[#This Row],[Practical (15%)]]+Table2[[#This Row],[Exam (60%)]], IF(Table2[[#This Row],[Practical (15%)]]="ABS", Table2[[#This Row],[Test (25%)]]+Table2[[#This Row],[Exam (60%)]], IF(Table2[[#This Row],[Exam (60%)]]="ABS", Table2[[#This Row],[Test (25%)]]+Table2[[#This Row],[Practical (15%)]], Table2[[#This Row],[Test (25%)]]+Table2[[#This Row],[Practical (15%)]]+Table2[[#This Row],[Exam (60%)]])))))), 0)</f>
        <v>51</v>
      </c>
      <c r="I57" s="2" t="str">
        <f>IF(Table2[[#This Row],[Exam (60%)]]="ABS", "I", VLOOKUP(Table2[[#This Row],[Total (100%)]],$K$3:$L$7,2,TRUE))</f>
        <v>C</v>
      </c>
      <c r="K57">
        <v>45</v>
      </c>
      <c r="L57" t="s">
        <v>609</v>
      </c>
    </row>
    <row r="58" spans="1:12" x14ac:dyDescent="0.3">
      <c r="A58" s="2" t="s">
        <v>112</v>
      </c>
      <c r="B58" s="2" t="s">
        <v>106</v>
      </c>
      <c r="C58" s="2" t="s">
        <v>5</v>
      </c>
      <c r="D58" s="2" t="s">
        <v>622</v>
      </c>
      <c r="E58" s="1">
        <f>IF(VLOOKUP(Table2[[#This Row],[Student ID]],Test[], 3,FALSE)="", "ABS", VLOOKUP(Table2[[#This Row],[Student ID]],Test[], 3,FALSE))</f>
        <v>16.666666666666664</v>
      </c>
      <c r="F58" s="2">
        <f>VLOOKUP(Table2[[#This Row],[Student ID]],Practical[],2,FALSE)</f>
        <v>8.25</v>
      </c>
      <c r="G58" s="2">
        <f>IF(VLOOKUP(Table2[[#This Row],[Student ID]],Exam[], 3,FALSE)=0, "ABS", VLOOKUP(Table2[[#This Row],[Student ID]],Exam[], 3,FALSE))</f>
        <v>34.799999999999997</v>
      </c>
      <c r="H58" s="3">
        <f>ROUNDUP(IF(AND(Table2[[#This Row],[Test (25%)]]="ABS", Table2[[#This Row],[Practical (15%)]]="ABS"),Table2[[#This Row],[Exam (60%)]], IF(AND(Table2[[#This Row],[Practical (15%)]]="ABS", Table2[[#This Row],[Exam (60%)]]="ABS"),Table2[[#This Row],[Test (25%)]], IF(AND(Table2[[#This Row],[Test (25%)]]="ABS", Table2[[#This Row],[Exam (60%)]]="ABS"),Table2[[#This Row],[Practical (15%)]], IF(Table2[[#This Row],[Test (25%)]]="ABS", Table2[[#This Row],[Practical (15%)]]+Table2[[#This Row],[Exam (60%)]], IF(Table2[[#This Row],[Practical (15%)]]="ABS", Table2[[#This Row],[Test (25%)]]+Table2[[#This Row],[Exam (60%)]], IF(Table2[[#This Row],[Exam (60%)]]="ABS", Table2[[#This Row],[Test (25%)]]+Table2[[#This Row],[Practical (15%)]], Table2[[#This Row],[Test (25%)]]+Table2[[#This Row],[Practical (15%)]]+Table2[[#This Row],[Exam (60%)]])))))), 0)</f>
        <v>60</v>
      </c>
      <c r="I58" s="2" t="str">
        <f>IF(Table2[[#This Row],[Exam (60%)]]="ABS", "I", VLOOKUP(Table2[[#This Row],[Total (100%)]],$K$3:$L$7,2,TRUE))</f>
        <v>B</v>
      </c>
      <c r="K58">
        <v>50</v>
      </c>
      <c r="L58" t="s">
        <v>610</v>
      </c>
    </row>
    <row r="59" spans="1:12" x14ac:dyDescent="0.3">
      <c r="A59" s="2" t="s">
        <v>113</v>
      </c>
      <c r="B59" s="2" t="s">
        <v>114</v>
      </c>
      <c r="C59" s="2" t="s">
        <v>5</v>
      </c>
      <c r="D59" s="2" t="s">
        <v>622</v>
      </c>
      <c r="E59" s="1">
        <f>IF(VLOOKUP(Table2[[#This Row],[Student ID]],Test[], 3,FALSE)="", "ABS", VLOOKUP(Table2[[#This Row],[Student ID]],Test[], 3,FALSE))</f>
        <v>13.333333333333334</v>
      </c>
      <c r="F59" s="2">
        <f>VLOOKUP(Table2[[#This Row],[Student ID]],Practical[],2,FALSE)</f>
        <v>9</v>
      </c>
      <c r="G59" s="2">
        <f>IF(VLOOKUP(Table2[[#This Row],[Student ID]],Exam[], 3,FALSE)=0, "ABS", VLOOKUP(Table2[[#This Row],[Student ID]],Exam[], 3,FALSE))</f>
        <v>40.800000000000004</v>
      </c>
      <c r="H59" s="3">
        <f>ROUNDUP(IF(AND(Table2[[#This Row],[Test (25%)]]="ABS", Table2[[#This Row],[Practical (15%)]]="ABS"),Table2[[#This Row],[Exam (60%)]], IF(AND(Table2[[#This Row],[Practical (15%)]]="ABS", Table2[[#This Row],[Exam (60%)]]="ABS"),Table2[[#This Row],[Test (25%)]], IF(AND(Table2[[#This Row],[Test (25%)]]="ABS", Table2[[#This Row],[Exam (60%)]]="ABS"),Table2[[#This Row],[Practical (15%)]], IF(Table2[[#This Row],[Test (25%)]]="ABS", Table2[[#This Row],[Practical (15%)]]+Table2[[#This Row],[Exam (60%)]], IF(Table2[[#This Row],[Practical (15%)]]="ABS", Table2[[#This Row],[Test (25%)]]+Table2[[#This Row],[Exam (60%)]], IF(Table2[[#This Row],[Exam (60%)]]="ABS", Table2[[#This Row],[Test (25%)]]+Table2[[#This Row],[Practical (15%)]], Table2[[#This Row],[Test (25%)]]+Table2[[#This Row],[Practical (15%)]]+Table2[[#This Row],[Exam (60%)]])))))), 0)</f>
        <v>64</v>
      </c>
      <c r="I59" s="2" t="str">
        <f>IF(Table2[[#This Row],[Exam (60%)]]="ABS", "I", VLOOKUP(Table2[[#This Row],[Total (100%)]],$K$3:$L$7,2,TRUE))</f>
        <v>B</v>
      </c>
      <c r="K59">
        <v>60</v>
      </c>
      <c r="L59" t="s">
        <v>611</v>
      </c>
    </row>
    <row r="60" spans="1:12" x14ac:dyDescent="0.3">
      <c r="A60" s="2" t="s">
        <v>115</v>
      </c>
      <c r="B60" s="2" t="s">
        <v>108</v>
      </c>
      <c r="C60" s="2" t="s">
        <v>5</v>
      </c>
      <c r="D60" s="2" t="s">
        <v>622</v>
      </c>
      <c r="E60" s="1">
        <f>IF(VLOOKUP(Table2[[#This Row],[Student ID]],Test[], 3,FALSE)="", "ABS", VLOOKUP(Table2[[#This Row],[Student ID]],Test[], 3,FALSE))</f>
        <v>14.166666666666666</v>
      </c>
      <c r="F60" s="2">
        <f>VLOOKUP(Table2[[#This Row],[Student ID]],Practical[],2,FALSE)</f>
        <v>10.5</v>
      </c>
      <c r="G60" s="2">
        <f>IF(VLOOKUP(Table2[[#This Row],[Student ID]],Exam[], 3,FALSE)=0, "ABS", VLOOKUP(Table2[[#This Row],[Student ID]],Exam[], 3,FALSE))</f>
        <v>44.4</v>
      </c>
      <c r="H60" s="3">
        <f>ROUNDUP(IF(AND(Table2[[#This Row],[Test (25%)]]="ABS", Table2[[#This Row],[Practical (15%)]]="ABS"),Table2[[#This Row],[Exam (60%)]], IF(AND(Table2[[#This Row],[Practical (15%)]]="ABS", Table2[[#This Row],[Exam (60%)]]="ABS"),Table2[[#This Row],[Test (25%)]], IF(AND(Table2[[#This Row],[Test (25%)]]="ABS", Table2[[#This Row],[Exam (60%)]]="ABS"),Table2[[#This Row],[Practical (15%)]], IF(Table2[[#This Row],[Test (25%)]]="ABS", Table2[[#This Row],[Practical (15%)]]+Table2[[#This Row],[Exam (60%)]], IF(Table2[[#This Row],[Practical (15%)]]="ABS", Table2[[#This Row],[Test (25%)]]+Table2[[#This Row],[Exam (60%)]], IF(Table2[[#This Row],[Exam (60%)]]="ABS", Table2[[#This Row],[Test (25%)]]+Table2[[#This Row],[Practical (15%)]], Table2[[#This Row],[Test (25%)]]+Table2[[#This Row],[Practical (15%)]]+Table2[[#This Row],[Exam (60%)]])))))), 0)</f>
        <v>70</v>
      </c>
      <c r="I60" s="2" t="str">
        <f>IF(Table2[[#This Row],[Exam (60%)]]="ABS", "I", VLOOKUP(Table2[[#This Row],[Total (100%)]],$K$3:$L$7,2,TRUE))</f>
        <v>A</v>
      </c>
      <c r="K60">
        <v>70</v>
      </c>
      <c r="L60" t="s">
        <v>612</v>
      </c>
    </row>
    <row r="61" spans="1:12" x14ac:dyDescent="0.3">
      <c r="A61" s="2" t="s">
        <v>116</v>
      </c>
      <c r="B61" s="2" t="s">
        <v>117</v>
      </c>
      <c r="C61" s="2" t="s">
        <v>5</v>
      </c>
      <c r="D61" s="2" t="s">
        <v>622</v>
      </c>
      <c r="E61" s="1">
        <f>IF(VLOOKUP(Table2[[#This Row],[Student ID]],Test[], 3,FALSE)="", "ABS", VLOOKUP(Table2[[#This Row],[Student ID]],Test[], 3,FALSE))</f>
        <v>18.333333333333332</v>
      </c>
      <c r="F61" s="2">
        <f>VLOOKUP(Table2[[#This Row],[Student ID]],Practical[],2,FALSE)</f>
        <v>8.25</v>
      </c>
      <c r="G61" s="2">
        <f>IF(VLOOKUP(Table2[[#This Row],[Student ID]],Exam[], 3,FALSE)=0, "ABS", VLOOKUP(Table2[[#This Row],[Student ID]],Exam[], 3,FALSE))</f>
        <v>38.4</v>
      </c>
      <c r="H61" s="3">
        <f>ROUNDUP(IF(AND(Table2[[#This Row],[Test (25%)]]="ABS", Table2[[#This Row],[Practical (15%)]]="ABS"),Table2[[#This Row],[Exam (60%)]], IF(AND(Table2[[#This Row],[Practical (15%)]]="ABS", Table2[[#This Row],[Exam (60%)]]="ABS"),Table2[[#This Row],[Test (25%)]], IF(AND(Table2[[#This Row],[Test (25%)]]="ABS", Table2[[#This Row],[Exam (60%)]]="ABS"),Table2[[#This Row],[Practical (15%)]], IF(Table2[[#This Row],[Test (25%)]]="ABS", Table2[[#This Row],[Practical (15%)]]+Table2[[#This Row],[Exam (60%)]], IF(Table2[[#This Row],[Practical (15%)]]="ABS", Table2[[#This Row],[Test (25%)]]+Table2[[#This Row],[Exam (60%)]], IF(Table2[[#This Row],[Exam (60%)]]="ABS", Table2[[#This Row],[Test (25%)]]+Table2[[#This Row],[Practical (15%)]], Table2[[#This Row],[Test (25%)]]+Table2[[#This Row],[Practical (15%)]]+Table2[[#This Row],[Exam (60%)]])))))), 0)</f>
        <v>65</v>
      </c>
      <c r="I61" s="2" t="str">
        <f>IF(Table2[[#This Row],[Exam (60%)]]="ABS", "I", VLOOKUP(Table2[[#This Row],[Total (100%)]],$K$3:$L$7,2,TRUE))</f>
        <v>B</v>
      </c>
    </row>
    <row r="62" spans="1:12" x14ac:dyDescent="0.3">
      <c r="A62" s="2" t="s">
        <v>118</v>
      </c>
      <c r="B62" s="2" t="s">
        <v>119</v>
      </c>
      <c r="C62" s="2" t="s">
        <v>5</v>
      </c>
      <c r="D62" s="2" t="s">
        <v>622</v>
      </c>
      <c r="E62" s="1">
        <f>IF(VLOOKUP(Table2[[#This Row],[Student ID]],Test[], 3,FALSE)="", "ABS", VLOOKUP(Table2[[#This Row],[Student ID]],Test[], 3,FALSE))</f>
        <v>11.666666666666666</v>
      </c>
      <c r="F62" s="2">
        <f>VLOOKUP(Table2[[#This Row],[Student ID]],Practical[],2,FALSE)</f>
        <v>9</v>
      </c>
      <c r="G62" s="2">
        <f>IF(VLOOKUP(Table2[[#This Row],[Student ID]],Exam[], 3,FALSE)=0, "ABS", VLOOKUP(Table2[[#This Row],[Student ID]],Exam[], 3,FALSE))</f>
        <v>28.799999999999997</v>
      </c>
      <c r="H62" s="3">
        <f>ROUNDUP(IF(AND(Table2[[#This Row],[Test (25%)]]="ABS", Table2[[#This Row],[Practical (15%)]]="ABS"),Table2[[#This Row],[Exam (60%)]], IF(AND(Table2[[#This Row],[Practical (15%)]]="ABS", Table2[[#This Row],[Exam (60%)]]="ABS"),Table2[[#This Row],[Test (25%)]], IF(AND(Table2[[#This Row],[Test (25%)]]="ABS", Table2[[#This Row],[Exam (60%)]]="ABS"),Table2[[#This Row],[Practical (15%)]], IF(Table2[[#This Row],[Test (25%)]]="ABS", Table2[[#This Row],[Practical (15%)]]+Table2[[#This Row],[Exam (60%)]], IF(Table2[[#This Row],[Practical (15%)]]="ABS", Table2[[#This Row],[Test (25%)]]+Table2[[#This Row],[Exam (60%)]], IF(Table2[[#This Row],[Exam (60%)]]="ABS", Table2[[#This Row],[Test (25%)]]+Table2[[#This Row],[Practical (15%)]], Table2[[#This Row],[Test (25%)]]+Table2[[#This Row],[Practical (15%)]]+Table2[[#This Row],[Exam (60%)]])))))), 0)</f>
        <v>50</v>
      </c>
      <c r="I62" s="2" t="str">
        <f>IF(Table2[[#This Row],[Exam (60%)]]="ABS", "I", VLOOKUP(Table2[[#This Row],[Total (100%)]],$K$3:$L$7,2,TRUE))</f>
        <v>C</v>
      </c>
    </row>
    <row r="63" spans="1:12" x14ac:dyDescent="0.3">
      <c r="A63" s="2" t="s">
        <v>120</v>
      </c>
      <c r="B63" s="2" t="s">
        <v>121</v>
      </c>
      <c r="C63" s="2" t="s">
        <v>5</v>
      </c>
      <c r="D63" s="2" t="s">
        <v>622</v>
      </c>
      <c r="E63" s="1">
        <f>IF(VLOOKUP(Table2[[#This Row],[Student ID]],Test[], 3,FALSE)="", "ABS", VLOOKUP(Table2[[#This Row],[Student ID]],Test[], 3,FALSE))</f>
        <v>11.666666666666666</v>
      </c>
      <c r="F63" s="2">
        <f>VLOOKUP(Table2[[#This Row],[Student ID]],Practical[],2,FALSE)</f>
        <v>10.5</v>
      </c>
      <c r="G63" s="2">
        <f>IF(VLOOKUP(Table2[[#This Row],[Student ID]],Exam[], 3,FALSE)=0, "ABS", VLOOKUP(Table2[[#This Row],[Student ID]],Exam[], 3,FALSE))</f>
        <v>39.6</v>
      </c>
      <c r="H63" s="3">
        <f>ROUNDUP(IF(AND(Table2[[#This Row],[Test (25%)]]="ABS", Table2[[#This Row],[Practical (15%)]]="ABS"),Table2[[#This Row],[Exam (60%)]], IF(AND(Table2[[#This Row],[Practical (15%)]]="ABS", Table2[[#This Row],[Exam (60%)]]="ABS"),Table2[[#This Row],[Test (25%)]], IF(AND(Table2[[#This Row],[Test (25%)]]="ABS", Table2[[#This Row],[Exam (60%)]]="ABS"),Table2[[#This Row],[Practical (15%)]], IF(Table2[[#This Row],[Test (25%)]]="ABS", Table2[[#This Row],[Practical (15%)]]+Table2[[#This Row],[Exam (60%)]], IF(Table2[[#This Row],[Practical (15%)]]="ABS", Table2[[#This Row],[Test (25%)]]+Table2[[#This Row],[Exam (60%)]], IF(Table2[[#This Row],[Exam (60%)]]="ABS", Table2[[#This Row],[Test (25%)]]+Table2[[#This Row],[Practical (15%)]], Table2[[#This Row],[Test (25%)]]+Table2[[#This Row],[Practical (15%)]]+Table2[[#This Row],[Exam (60%)]])))))), 0)</f>
        <v>62</v>
      </c>
      <c r="I63" s="2" t="str">
        <f>IF(Table2[[#This Row],[Exam (60%)]]="ABS", "I", VLOOKUP(Table2[[#This Row],[Total (100%)]],$K$3:$L$7,2,TRUE))</f>
        <v>B</v>
      </c>
    </row>
    <row r="64" spans="1:12" x14ac:dyDescent="0.3">
      <c r="A64" s="2" t="s">
        <v>122</v>
      </c>
      <c r="B64" s="2" t="s">
        <v>123</v>
      </c>
      <c r="C64" s="2" t="s">
        <v>5</v>
      </c>
      <c r="D64" s="2" t="s">
        <v>622</v>
      </c>
      <c r="E64" s="1">
        <f>IF(VLOOKUP(Table2[[#This Row],[Student ID]],Test[], 3,FALSE)="", "ABS", VLOOKUP(Table2[[#This Row],[Student ID]],Test[], 3,FALSE))</f>
        <v>14.166666666666666</v>
      </c>
      <c r="F64" s="2">
        <f>VLOOKUP(Table2[[#This Row],[Student ID]],Practical[],2,FALSE)</f>
        <v>9</v>
      </c>
      <c r="G64" s="2">
        <f>IF(VLOOKUP(Table2[[#This Row],[Student ID]],Exam[], 3,FALSE)=0, "ABS", VLOOKUP(Table2[[#This Row],[Student ID]],Exam[], 3,FALSE))</f>
        <v>33.6</v>
      </c>
      <c r="H64" s="3">
        <f>ROUNDUP(IF(AND(Table2[[#This Row],[Test (25%)]]="ABS", Table2[[#This Row],[Practical (15%)]]="ABS"),Table2[[#This Row],[Exam (60%)]], IF(AND(Table2[[#This Row],[Practical (15%)]]="ABS", Table2[[#This Row],[Exam (60%)]]="ABS"),Table2[[#This Row],[Test (25%)]], IF(AND(Table2[[#This Row],[Test (25%)]]="ABS", Table2[[#This Row],[Exam (60%)]]="ABS"),Table2[[#This Row],[Practical (15%)]], IF(Table2[[#This Row],[Test (25%)]]="ABS", Table2[[#This Row],[Practical (15%)]]+Table2[[#This Row],[Exam (60%)]], IF(Table2[[#This Row],[Practical (15%)]]="ABS", Table2[[#This Row],[Test (25%)]]+Table2[[#This Row],[Exam (60%)]], IF(Table2[[#This Row],[Exam (60%)]]="ABS", Table2[[#This Row],[Test (25%)]]+Table2[[#This Row],[Practical (15%)]], Table2[[#This Row],[Test (25%)]]+Table2[[#This Row],[Practical (15%)]]+Table2[[#This Row],[Exam (60%)]])))))), 0)</f>
        <v>57</v>
      </c>
      <c r="I64" s="2" t="str">
        <f>IF(Table2[[#This Row],[Exam (60%)]]="ABS", "I", VLOOKUP(Table2[[#This Row],[Total (100%)]],$K$3:$L$7,2,TRUE))</f>
        <v>C</v>
      </c>
    </row>
    <row r="65" spans="1:9" x14ac:dyDescent="0.3">
      <c r="A65" s="2" t="s">
        <v>124</v>
      </c>
      <c r="B65" s="2" t="s">
        <v>125</v>
      </c>
      <c r="C65" s="2" t="s">
        <v>5</v>
      </c>
      <c r="D65" s="2" t="s">
        <v>622</v>
      </c>
      <c r="E65" s="1">
        <f>IF(VLOOKUP(Table2[[#This Row],[Student ID]],Test[], 3,FALSE)="", "ABS", VLOOKUP(Table2[[#This Row],[Student ID]],Test[], 3,FALSE))</f>
        <v>11.666666666666666</v>
      </c>
      <c r="F65" s="2">
        <f>VLOOKUP(Table2[[#This Row],[Student ID]],Practical[],2,FALSE)</f>
        <v>9.75</v>
      </c>
      <c r="G65" s="2">
        <f>IF(VLOOKUP(Table2[[#This Row],[Student ID]],Exam[], 3,FALSE)=0, "ABS", VLOOKUP(Table2[[#This Row],[Student ID]],Exam[], 3,FALSE))</f>
        <v>19.2</v>
      </c>
      <c r="H65" s="3">
        <f>ROUNDUP(IF(AND(Table2[[#This Row],[Test (25%)]]="ABS", Table2[[#This Row],[Practical (15%)]]="ABS"),Table2[[#This Row],[Exam (60%)]], IF(AND(Table2[[#This Row],[Practical (15%)]]="ABS", Table2[[#This Row],[Exam (60%)]]="ABS"),Table2[[#This Row],[Test (25%)]], IF(AND(Table2[[#This Row],[Test (25%)]]="ABS", Table2[[#This Row],[Exam (60%)]]="ABS"),Table2[[#This Row],[Practical (15%)]], IF(Table2[[#This Row],[Test (25%)]]="ABS", Table2[[#This Row],[Practical (15%)]]+Table2[[#This Row],[Exam (60%)]], IF(Table2[[#This Row],[Practical (15%)]]="ABS", Table2[[#This Row],[Test (25%)]]+Table2[[#This Row],[Exam (60%)]], IF(Table2[[#This Row],[Exam (60%)]]="ABS", Table2[[#This Row],[Test (25%)]]+Table2[[#This Row],[Practical (15%)]], Table2[[#This Row],[Test (25%)]]+Table2[[#This Row],[Practical (15%)]]+Table2[[#This Row],[Exam (60%)]])))))), 0)</f>
        <v>41</v>
      </c>
      <c r="I65" s="2" t="str">
        <f>IF(Table2[[#This Row],[Exam (60%)]]="ABS", "I", VLOOKUP(Table2[[#This Row],[Total (100%)]],$K$3:$L$7,2,TRUE))</f>
        <v>F</v>
      </c>
    </row>
    <row r="66" spans="1:9" x14ac:dyDescent="0.3">
      <c r="A66" s="2" t="s">
        <v>126</v>
      </c>
      <c r="B66" s="2" t="s">
        <v>127</v>
      </c>
      <c r="C66" s="2" t="s">
        <v>5</v>
      </c>
      <c r="D66" s="2" t="s">
        <v>622</v>
      </c>
      <c r="E66" s="1">
        <f>IF(VLOOKUP(Table2[[#This Row],[Student ID]],Test[], 3,FALSE)="", "ABS", VLOOKUP(Table2[[#This Row],[Student ID]],Test[], 3,FALSE))</f>
        <v>13.333333333333334</v>
      </c>
      <c r="F66" s="2">
        <f>VLOOKUP(Table2[[#This Row],[Student ID]],Practical[],2,FALSE)</f>
        <v>6.75</v>
      </c>
      <c r="G66" s="2">
        <f>IF(VLOOKUP(Table2[[#This Row],[Student ID]],Exam[], 3,FALSE)=0, "ABS", VLOOKUP(Table2[[#This Row],[Student ID]],Exam[], 3,FALSE))</f>
        <v>26.4</v>
      </c>
      <c r="H66" s="3">
        <f>ROUNDUP(IF(AND(Table2[[#This Row],[Test (25%)]]="ABS", Table2[[#This Row],[Practical (15%)]]="ABS"),Table2[[#This Row],[Exam (60%)]], IF(AND(Table2[[#This Row],[Practical (15%)]]="ABS", Table2[[#This Row],[Exam (60%)]]="ABS"),Table2[[#This Row],[Test (25%)]], IF(AND(Table2[[#This Row],[Test (25%)]]="ABS", Table2[[#This Row],[Exam (60%)]]="ABS"),Table2[[#This Row],[Practical (15%)]], IF(Table2[[#This Row],[Test (25%)]]="ABS", Table2[[#This Row],[Practical (15%)]]+Table2[[#This Row],[Exam (60%)]], IF(Table2[[#This Row],[Practical (15%)]]="ABS", Table2[[#This Row],[Test (25%)]]+Table2[[#This Row],[Exam (60%)]], IF(Table2[[#This Row],[Exam (60%)]]="ABS", Table2[[#This Row],[Test (25%)]]+Table2[[#This Row],[Practical (15%)]], Table2[[#This Row],[Test (25%)]]+Table2[[#This Row],[Practical (15%)]]+Table2[[#This Row],[Exam (60%)]])))))), 0)</f>
        <v>47</v>
      </c>
      <c r="I66" s="2" t="str">
        <f>IF(Table2[[#This Row],[Exam (60%)]]="ABS", "I", VLOOKUP(Table2[[#This Row],[Total (100%)]],$K$3:$L$7,2,TRUE))</f>
        <v>D</v>
      </c>
    </row>
    <row r="67" spans="1:9" x14ac:dyDescent="0.3">
      <c r="A67" s="2" t="s">
        <v>128</v>
      </c>
      <c r="B67" s="2" t="s">
        <v>129</v>
      </c>
      <c r="C67" s="2" t="s">
        <v>5</v>
      </c>
      <c r="D67" s="2" t="s">
        <v>622</v>
      </c>
      <c r="E67" s="1">
        <f>IF(VLOOKUP(Table2[[#This Row],[Student ID]],Test[], 3,FALSE)="", "ABS", VLOOKUP(Table2[[#This Row],[Student ID]],Test[], 3,FALSE))</f>
        <v>10.833333333333334</v>
      </c>
      <c r="F67" s="2">
        <f>VLOOKUP(Table2[[#This Row],[Student ID]],Practical[],2,FALSE)</f>
        <v>8.25</v>
      </c>
      <c r="G67" s="2">
        <f>IF(VLOOKUP(Table2[[#This Row],[Student ID]],Exam[], 3,FALSE)=0, "ABS", VLOOKUP(Table2[[#This Row],[Student ID]],Exam[], 3,FALSE))</f>
        <v>38.4</v>
      </c>
      <c r="H67" s="3">
        <f>ROUNDUP(IF(AND(Table2[[#This Row],[Test (25%)]]="ABS", Table2[[#This Row],[Practical (15%)]]="ABS"),Table2[[#This Row],[Exam (60%)]], IF(AND(Table2[[#This Row],[Practical (15%)]]="ABS", Table2[[#This Row],[Exam (60%)]]="ABS"),Table2[[#This Row],[Test (25%)]], IF(AND(Table2[[#This Row],[Test (25%)]]="ABS", Table2[[#This Row],[Exam (60%)]]="ABS"),Table2[[#This Row],[Practical (15%)]], IF(Table2[[#This Row],[Test (25%)]]="ABS", Table2[[#This Row],[Practical (15%)]]+Table2[[#This Row],[Exam (60%)]], IF(Table2[[#This Row],[Practical (15%)]]="ABS", Table2[[#This Row],[Test (25%)]]+Table2[[#This Row],[Exam (60%)]], IF(Table2[[#This Row],[Exam (60%)]]="ABS", Table2[[#This Row],[Test (25%)]]+Table2[[#This Row],[Practical (15%)]], Table2[[#This Row],[Test (25%)]]+Table2[[#This Row],[Practical (15%)]]+Table2[[#This Row],[Exam (60%)]])))))), 0)</f>
        <v>58</v>
      </c>
      <c r="I67" s="2" t="str">
        <f>IF(Table2[[#This Row],[Exam (60%)]]="ABS", "I", VLOOKUP(Table2[[#This Row],[Total (100%)]],$K$3:$L$7,2,TRUE))</f>
        <v>C</v>
      </c>
    </row>
    <row r="68" spans="1:9" x14ac:dyDescent="0.3">
      <c r="A68" s="2" t="s">
        <v>130</v>
      </c>
      <c r="B68" s="2" t="s">
        <v>131</v>
      </c>
      <c r="C68" s="2" t="s">
        <v>5</v>
      </c>
      <c r="D68" s="2" t="s">
        <v>622</v>
      </c>
      <c r="E68" s="1">
        <f>IF(VLOOKUP(Table2[[#This Row],[Student ID]],Test[], 3,FALSE)="", "ABS", VLOOKUP(Table2[[#This Row],[Student ID]],Test[], 3,FALSE))</f>
        <v>20.833333333333336</v>
      </c>
      <c r="F68" s="2">
        <f>VLOOKUP(Table2[[#This Row],[Student ID]],Practical[],2,FALSE)</f>
        <v>10.5</v>
      </c>
      <c r="G68" s="2">
        <f>IF(VLOOKUP(Table2[[#This Row],[Student ID]],Exam[], 3,FALSE)=0, "ABS", VLOOKUP(Table2[[#This Row],[Student ID]],Exam[], 3,FALSE))</f>
        <v>40.800000000000004</v>
      </c>
      <c r="H68" s="3">
        <f>ROUNDUP(IF(AND(Table2[[#This Row],[Test (25%)]]="ABS", Table2[[#This Row],[Practical (15%)]]="ABS"),Table2[[#This Row],[Exam (60%)]], IF(AND(Table2[[#This Row],[Practical (15%)]]="ABS", Table2[[#This Row],[Exam (60%)]]="ABS"),Table2[[#This Row],[Test (25%)]], IF(AND(Table2[[#This Row],[Test (25%)]]="ABS", Table2[[#This Row],[Exam (60%)]]="ABS"),Table2[[#This Row],[Practical (15%)]], IF(Table2[[#This Row],[Test (25%)]]="ABS", Table2[[#This Row],[Practical (15%)]]+Table2[[#This Row],[Exam (60%)]], IF(Table2[[#This Row],[Practical (15%)]]="ABS", Table2[[#This Row],[Test (25%)]]+Table2[[#This Row],[Exam (60%)]], IF(Table2[[#This Row],[Exam (60%)]]="ABS", Table2[[#This Row],[Test (25%)]]+Table2[[#This Row],[Practical (15%)]], Table2[[#This Row],[Test (25%)]]+Table2[[#This Row],[Practical (15%)]]+Table2[[#This Row],[Exam (60%)]])))))), 0)</f>
        <v>73</v>
      </c>
      <c r="I68" s="2" t="str">
        <f>IF(Table2[[#This Row],[Exam (60%)]]="ABS", "I", VLOOKUP(Table2[[#This Row],[Total (100%)]],$K$3:$L$7,2,TRUE))</f>
        <v>A</v>
      </c>
    </row>
    <row r="69" spans="1:9" x14ac:dyDescent="0.3">
      <c r="A69" s="2" t="s">
        <v>132</v>
      </c>
      <c r="B69" s="2" t="s">
        <v>133</v>
      </c>
      <c r="C69" s="2" t="s">
        <v>5</v>
      </c>
      <c r="D69" s="2" t="s">
        <v>622</v>
      </c>
      <c r="E69" s="1">
        <f>IF(VLOOKUP(Table2[[#This Row],[Student ID]],Test[], 3,FALSE)="", "ABS", VLOOKUP(Table2[[#This Row],[Student ID]],Test[], 3,FALSE))</f>
        <v>14.166666666666666</v>
      </c>
      <c r="F69" s="2">
        <f>VLOOKUP(Table2[[#This Row],[Student ID]],Practical[],2,FALSE)</f>
        <v>9.75</v>
      </c>
      <c r="G69" s="2">
        <f>IF(VLOOKUP(Table2[[#This Row],[Student ID]],Exam[], 3,FALSE)=0, "ABS", VLOOKUP(Table2[[#This Row],[Student ID]],Exam[], 3,FALSE))</f>
        <v>37.200000000000003</v>
      </c>
      <c r="H69" s="3">
        <f>ROUNDUP(IF(AND(Table2[[#This Row],[Test (25%)]]="ABS", Table2[[#This Row],[Practical (15%)]]="ABS"),Table2[[#This Row],[Exam (60%)]], IF(AND(Table2[[#This Row],[Practical (15%)]]="ABS", Table2[[#This Row],[Exam (60%)]]="ABS"),Table2[[#This Row],[Test (25%)]], IF(AND(Table2[[#This Row],[Test (25%)]]="ABS", Table2[[#This Row],[Exam (60%)]]="ABS"),Table2[[#This Row],[Practical (15%)]], IF(Table2[[#This Row],[Test (25%)]]="ABS", Table2[[#This Row],[Practical (15%)]]+Table2[[#This Row],[Exam (60%)]], IF(Table2[[#This Row],[Practical (15%)]]="ABS", Table2[[#This Row],[Test (25%)]]+Table2[[#This Row],[Exam (60%)]], IF(Table2[[#This Row],[Exam (60%)]]="ABS", Table2[[#This Row],[Test (25%)]]+Table2[[#This Row],[Practical (15%)]], Table2[[#This Row],[Test (25%)]]+Table2[[#This Row],[Practical (15%)]]+Table2[[#This Row],[Exam (60%)]])))))), 0)</f>
        <v>62</v>
      </c>
      <c r="I69" s="2" t="str">
        <f>IF(Table2[[#This Row],[Exam (60%)]]="ABS", "I", VLOOKUP(Table2[[#This Row],[Total (100%)]],$K$3:$L$7,2,TRUE))</f>
        <v>B</v>
      </c>
    </row>
    <row r="70" spans="1:9" x14ac:dyDescent="0.3">
      <c r="A70" s="2" t="s">
        <v>134</v>
      </c>
      <c r="B70" s="2" t="s">
        <v>135</v>
      </c>
      <c r="C70" s="2" t="s">
        <v>5</v>
      </c>
      <c r="D70" s="2" t="s">
        <v>622</v>
      </c>
      <c r="E70" s="1">
        <f>IF(VLOOKUP(Table2[[#This Row],[Student ID]],Test[], 3,FALSE)="", "ABS", VLOOKUP(Table2[[#This Row],[Student ID]],Test[], 3,FALSE))</f>
        <v>20</v>
      </c>
      <c r="F70" s="2">
        <f>VLOOKUP(Table2[[#This Row],[Student ID]],Practical[],2,FALSE)</f>
        <v>12</v>
      </c>
      <c r="G70" s="2">
        <f>IF(VLOOKUP(Table2[[#This Row],[Student ID]],Exam[], 3,FALSE)=0, "ABS", VLOOKUP(Table2[[#This Row],[Student ID]],Exam[], 3,FALSE))</f>
        <v>40.800000000000004</v>
      </c>
      <c r="H70" s="3">
        <f>ROUNDUP(IF(AND(Table2[[#This Row],[Test (25%)]]="ABS", Table2[[#This Row],[Practical (15%)]]="ABS"),Table2[[#This Row],[Exam (60%)]], IF(AND(Table2[[#This Row],[Practical (15%)]]="ABS", Table2[[#This Row],[Exam (60%)]]="ABS"),Table2[[#This Row],[Test (25%)]], IF(AND(Table2[[#This Row],[Test (25%)]]="ABS", Table2[[#This Row],[Exam (60%)]]="ABS"),Table2[[#This Row],[Practical (15%)]], IF(Table2[[#This Row],[Test (25%)]]="ABS", Table2[[#This Row],[Practical (15%)]]+Table2[[#This Row],[Exam (60%)]], IF(Table2[[#This Row],[Practical (15%)]]="ABS", Table2[[#This Row],[Test (25%)]]+Table2[[#This Row],[Exam (60%)]], IF(Table2[[#This Row],[Exam (60%)]]="ABS", Table2[[#This Row],[Test (25%)]]+Table2[[#This Row],[Practical (15%)]], Table2[[#This Row],[Test (25%)]]+Table2[[#This Row],[Practical (15%)]]+Table2[[#This Row],[Exam (60%)]])))))), 0)</f>
        <v>73</v>
      </c>
      <c r="I70" s="2" t="str">
        <f>IF(Table2[[#This Row],[Exam (60%)]]="ABS", "I", VLOOKUP(Table2[[#This Row],[Total (100%)]],$K$3:$L$7,2,TRUE))</f>
        <v>A</v>
      </c>
    </row>
    <row r="71" spans="1:9" x14ac:dyDescent="0.3">
      <c r="A71" s="2" t="s">
        <v>136</v>
      </c>
      <c r="B71" s="2" t="s">
        <v>4</v>
      </c>
      <c r="C71" s="2" t="s">
        <v>5</v>
      </c>
      <c r="D71" s="2" t="s">
        <v>622</v>
      </c>
      <c r="E71" s="1">
        <f>IF(VLOOKUP(Table2[[#This Row],[Student ID]],Test[], 3,FALSE)="", "ABS", VLOOKUP(Table2[[#This Row],[Student ID]],Test[], 3,FALSE))</f>
        <v>14.166666666666666</v>
      </c>
      <c r="F71" s="2">
        <f>VLOOKUP(Table2[[#This Row],[Student ID]],Practical[],2,FALSE)</f>
        <v>9.75</v>
      </c>
      <c r="G71" s="2">
        <f>IF(VLOOKUP(Table2[[#This Row],[Student ID]],Exam[], 3,FALSE)=0, "ABS", VLOOKUP(Table2[[#This Row],[Student ID]],Exam[], 3,FALSE))</f>
        <v>39.6</v>
      </c>
      <c r="H71" s="3">
        <f>ROUNDUP(IF(AND(Table2[[#This Row],[Test (25%)]]="ABS", Table2[[#This Row],[Practical (15%)]]="ABS"),Table2[[#This Row],[Exam (60%)]], IF(AND(Table2[[#This Row],[Practical (15%)]]="ABS", Table2[[#This Row],[Exam (60%)]]="ABS"),Table2[[#This Row],[Test (25%)]], IF(AND(Table2[[#This Row],[Test (25%)]]="ABS", Table2[[#This Row],[Exam (60%)]]="ABS"),Table2[[#This Row],[Practical (15%)]], IF(Table2[[#This Row],[Test (25%)]]="ABS", Table2[[#This Row],[Practical (15%)]]+Table2[[#This Row],[Exam (60%)]], IF(Table2[[#This Row],[Practical (15%)]]="ABS", Table2[[#This Row],[Test (25%)]]+Table2[[#This Row],[Exam (60%)]], IF(Table2[[#This Row],[Exam (60%)]]="ABS", Table2[[#This Row],[Test (25%)]]+Table2[[#This Row],[Practical (15%)]], Table2[[#This Row],[Test (25%)]]+Table2[[#This Row],[Practical (15%)]]+Table2[[#This Row],[Exam (60%)]])))))), 0)</f>
        <v>64</v>
      </c>
      <c r="I71" s="2" t="str">
        <f>IF(Table2[[#This Row],[Exam (60%)]]="ABS", "I", VLOOKUP(Table2[[#This Row],[Total (100%)]],$K$3:$L$7,2,TRUE))</f>
        <v>B</v>
      </c>
    </row>
    <row r="72" spans="1:9" x14ac:dyDescent="0.3">
      <c r="A72" s="2" t="s">
        <v>137</v>
      </c>
      <c r="B72" s="2" t="s">
        <v>138</v>
      </c>
      <c r="C72" s="2" t="s">
        <v>5</v>
      </c>
      <c r="D72" s="2" t="s">
        <v>622</v>
      </c>
      <c r="E72" s="1">
        <f>IF(VLOOKUP(Table2[[#This Row],[Student ID]],Test[], 3,FALSE)="", "ABS", VLOOKUP(Table2[[#This Row],[Student ID]],Test[], 3,FALSE))</f>
        <v>10.833333333333334</v>
      </c>
      <c r="F72" s="2">
        <f>VLOOKUP(Table2[[#This Row],[Student ID]],Practical[],2,FALSE)</f>
        <v>10.5</v>
      </c>
      <c r="G72" s="2">
        <f>IF(VLOOKUP(Table2[[#This Row],[Student ID]],Exam[], 3,FALSE)=0, "ABS", VLOOKUP(Table2[[#This Row],[Student ID]],Exam[], 3,FALSE))</f>
        <v>18</v>
      </c>
      <c r="H72" s="3">
        <f>ROUNDUP(IF(AND(Table2[[#This Row],[Test (25%)]]="ABS", Table2[[#This Row],[Practical (15%)]]="ABS"),Table2[[#This Row],[Exam (60%)]], IF(AND(Table2[[#This Row],[Practical (15%)]]="ABS", Table2[[#This Row],[Exam (60%)]]="ABS"),Table2[[#This Row],[Test (25%)]], IF(AND(Table2[[#This Row],[Test (25%)]]="ABS", Table2[[#This Row],[Exam (60%)]]="ABS"),Table2[[#This Row],[Practical (15%)]], IF(Table2[[#This Row],[Test (25%)]]="ABS", Table2[[#This Row],[Practical (15%)]]+Table2[[#This Row],[Exam (60%)]], IF(Table2[[#This Row],[Practical (15%)]]="ABS", Table2[[#This Row],[Test (25%)]]+Table2[[#This Row],[Exam (60%)]], IF(Table2[[#This Row],[Exam (60%)]]="ABS", Table2[[#This Row],[Test (25%)]]+Table2[[#This Row],[Practical (15%)]], Table2[[#This Row],[Test (25%)]]+Table2[[#This Row],[Practical (15%)]]+Table2[[#This Row],[Exam (60%)]])))))), 0)</f>
        <v>40</v>
      </c>
      <c r="I72" s="2" t="str">
        <f>IF(Table2[[#This Row],[Exam (60%)]]="ABS", "I", VLOOKUP(Table2[[#This Row],[Total (100%)]],$K$3:$L$7,2,TRUE))</f>
        <v>F</v>
      </c>
    </row>
    <row r="73" spans="1:9" x14ac:dyDescent="0.3">
      <c r="A73" s="2" t="s">
        <v>139</v>
      </c>
      <c r="B73" s="2" t="s">
        <v>140</v>
      </c>
      <c r="C73" s="2" t="s">
        <v>5</v>
      </c>
      <c r="D73" s="2" t="s">
        <v>622</v>
      </c>
      <c r="E73" s="1">
        <f>IF(VLOOKUP(Table2[[#This Row],[Student ID]],Test[], 3,FALSE)="", "ABS", VLOOKUP(Table2[[#This Row],[Student ID]],Test[], 3,FALSE))</f>
        <v>11.666666666666666</v>
      </c>
      <c r="F73" s="2">
        <f>VLOOKUP(Table2[[#This Row],[Student ID]],Practical[],2,FALSE)</f>
        <v>9.75</v>
      </c>
      <c r="G73" s="2">
        <f>IF(VLOOKUP(Table2[[#This Row],[Student ID]],Exam[], 3,FALSE)=0, "ABS", VLOOKUP(Table2[[#This Row],[Student ID]],Exam[], 3,FALSE))</f>
        <v>33.6</v>
      </c>
      <c r="H73" s="3">
        <f>ROUNDUP(IF(AND(Table2[[#This Row],[Test (25%)]]="ABS", Table2[[#This Row],[Practical (15%)]]="ABS"),Table2[[#This Row],[Exam (60%)]], IF(AND(Table2[[#This Row],[Practical (15%)]]="ABS", Table2[[#This Row],[Exam (60%)]]="ABS"),Table2[[#This Row],[Test (25%)]], IF(AND(Table2[[#This Row],[Test (25%)]]="ABS", Table2[[#This Row],[Exam (60%)]]="ABS"),Table2[[#This Row],[Practical (15%)]], IF(Table2[[#This Row],[Test (25%)]]="ABS", Table2[[#This Row],[Practical (15%)]]+Table2[[#This Row],[Exam (60%)]], IF(Table2[[#This Row],[Practical (15%)]]="ABS", Table2[[#This Row],[Test (25%)]]+Table2[[#This Row],[Exam (60%)]], IF(Table2[[#This Row],[Exam (60%)]]="ABS", Table2[[#This Row],[Test (25%)]]+Table2[[#This Row],[Practical (15%)]], Table2[[#This Row],[Test (25%)]]+Table2[[#This Row],[Practical (15%)]]+Table2[[#This Row],[Exam (60%)]])))))), 0)</f>
        <v>56</v>
      </c>
      <c r="I73" s="2" t="str">
        <f>IF(Table2[[#This Row],[Exam (60%)]]="ABS", "I", VLOOKUP(Table2[[#This Row],[Total (100%)]],$K$3:$L$7,2,TRUE))</f>
        <v>C</v>
      </c>
    </row>
    <row r="74" spans="1:9" x14ac:dyDescent="0.3">
      <c r="A74" s="2" t="s">
        <v>141</v>
      </c>
      <c r="B74" s="2" t="s">
        <v>142</v>
      </c>
      <c r="C74" s="2" t="s">
        <v>5</v>
      </c>
      <c r="D74" s="2" t="s">
        <v>622</v>
      </c>
      <c r="E74" s="1">
        <f>IF(VLOOKUP(Table2[[#This Row],[Student ID]],Test[], 3,FALSE)="", "ABS", VLOOKUP(Table2[[#This Row],[Student ID]],Test[], 3,FALSE))</f>
        <v>7.5</v>
      </c>
      <c r="F74" s="2">
        <f>VLOOKUP(Table2[[#This Row],[Student ID]],Practical[],2,FALSE)</f>
        <v>7.5</v>
      </c>
      <c r="G74" s="2">
        <f>IF(VLOOKUP(Table2[[#This Row],[Student ID]],Exam[], 3,FALSE)=0, "ABS", VLOOKUP(Table2[[#This Row],[Student ID]],Exam[], 3,FALSE))</f>
        <v>34.799999999999997</v>
      </c>
      <c r="H74" s="3">
        <f>ROUNDUP(IF(AND(Table2[[#This Row],[Test (25%)]]="ABS", Table2[[#This Row],[Practical (15%)]]="ABS"),Table2[[#This Row],[Exam (60%)]], IF(AND(Table2[[#This Row],[Practical (15%)]]="ABS", Table2[[#This Row],[Exam (60%)]]="ABS"),Table2[[#This Row],[Test (25%)]], IF(AND(Table2[[#This Row],[Test (25%)]]="ABS", Table2[[#This Row],[Exam (60%)]]="ABS"),Table2[[#This Row],[Practical (15%)]], IF(Table2[[#This Row],[Test (25%)]]="ABS", Table2[[#This Row],[Practical (15%)]]+Table2[[#This Row],[Exam (60%)]], IF(Table2[[#This Row],[Practical (15%)]]="ABS", Table2[[#This Row],[Test (25%)]]+Table2[[#This Row],[Exam (60%)]], IF(Table2[[#This Row],[Exam (60%)]]="ABS", Table2[[#This Row],[Test (25%)]]+Table2[[#This Row],[Practical (15%)]], Table2[[#This Row],[Test (25%)]]+Table2[[#This Row],[Practical (15%)]]+Table2[[#This Row],[Exam (60%)]])))))), 0)</f>
        <v>50</v>
      </c>
      <c r="I74" s="2" t="str">
        <f>IF(Table2[[#This Row],[Exam (60%)]]="ABS", "I", VLOOKUP(Table2[[#This Row],[Total (100%)]],$K$3:$L$7,2,TRUE))</f>
        <v>C</v>
      </c>
    </row>
    <row r="75" spans="1:9" x14ac:dyDescent="0.3">
      <c r="A75" s="2" t="s">
        <v>143</v>
      </c>
      <c r="B75" s="2" t="s">
        <v>144</v>
      </c>
      <c r="C75" s="2" t="s">
        <v>5</v>
      </c>
      <c r="D75" s="2" t="s">
        <v>622</v>
      </c>
      <c r="E75" s="1">
        <f>IF(VLOOKUP(Table2[[#This Row],[Student ID]],Test[], 3,FALSE)="", "ABS", VLOOKUP(Table2[[#This Row],[Student ID]],Test[], 3,FALSE))</f>
        <v>14.166666666666666</v>
      </c>
      <c r="F75" s="2">
        <f>VLOOKUP(Table2[[#This Row],[Student ID]],Practical[],2,FALSE)</f>
        <v>8.25</v>
      </c>
      <c r="G75" s="2">
        <f>IF(VLOOKUP(Table2[[#This Row],[Student ID]],Exam[], 3,FALSE)=0, "ABS", VLOOKUP(Table2[[#This Row],[Student ID]],Exam[], 3,FALSE))</f>
        <v>31.200000000000003</v>
      </c>
      <c r="H75" s="3">
        <f>ROUNDUP(IF(AND(Table2[[#This Row],[Test (25%)]]="ABS", Table2[[#This Row],[Practical (15%)]]="ABS"),Table2[[#This Row],[Exam (60%)]], IF(AND(Table2[[#This Row],[Practical (15%)]]="ABS", Table2[[#This Row],[Exam (60%)]]="ABS"),Table2[[#This Row],[Test (25%)]], IF(AND(Table2[[#This Row],[Test (25%)]]="ABS", Table2[[#This Row],[Exam (60%)]]="ABS"),Table2[[#This Row],[Practical (15%)]], IF(Table2[[#This Row],[Test (25%)]]="ABS", Table2[[#This Row],[Practical (15%)]]+Table2[[#This Row],[Exam (60%)]], IF(Table2[[#This Row],[Practical (15%)]]="ABS", Table2[[#This Row],[Test (25%)]]+Table2[[#This Row],[Exam (60%)]], IF(Table2[[#This Row],[Exam (60%)]]="ABS", Table2[[#This Row],[Test (25%)]]+Table2[[#This Row],[Practical (15%)]], Table2[[#This Row],[Test (25%)]]+Table2[[#This Row],[Practical (15%)]]+Table2[[#This Row],[Exam (60%)]])))))), 0)</f>
        <v>54</v>
      </c>
      <c r="I75" s="2" t="str">
        <f>IF(Table2[[#This Row],[Exam (60%)]]="ABS", "I", VLOOKUP(Table2[[#This Row],[Total (100%)]],$K$3:$L$7,2,TRUE))</f>
        <v>C</v>
      </c>
    </row>
    <row r="76" spans="1:9" x14ac:dyDescent="0.3">
      <c r="A76" s="2" t="s">
        <v>145</v>
      </c>
      <c r="B76" s="2" t="s">
        <v>76</v>
      </c>
      <c r="C76" s="2" t="s">
        <v>5</v>
      </c>
      <c r="D76" s="2" t="s">
        <v>623</v>
      </c>
      <c r="E76" s="1">
        <f>IF(VLOOKUP(Table2[[#This Row],[Student ID]],Test[], 3,FALSE)="", "ABS", VLOOKUP(Table2[[#This Row],[Student ID]],Test[], 3,FALSE))</f>
        <v>14.166666666666666</v>
      </c>
      <c r="F76" s="2">
        <f>VLOOKUP(Table2[[#This Row],[Student ID]],Practical[],2,FALSE)</f>
        <v>9</v>
      </c>
      <c r="G76" s="2">
        <f>IF(VLOOKUP(Table2[[#This Row],[Student ID]],Exam[], 3,FALSE)=0, "ABS", VLOOKUP(Table2[[#This Row],[Student ID]],Exam[], 3,FALSE))</f>
        <v>32.400000000000006</v>
      </c>
      <c r="H76" s="3">
        <f>ROUNDUP(IF(AND(Table2[[#This Row],[Test (25%)]]="ABS", Table2[[#This Row],[Practical (15%)]]="ABS"),Table2[[#This Row],[Exam (60%)]], IF(AND(Table2[[#This Row],[Practical (15%)]]="ABS", Table2[[#This Row],[Exam (60%)]]="ABS"),Table2[[#This Row],[Test (25%)]], IF(AND(Table2[[#This Row],[Test (25%)]]="ABS", Table2[[#This Row],[Exam (60%)]]="ABS"),Table2[[#This Row],[Practical (15%)]], IF(Table2[[#This Row],[Test (25%)]]="ABS", Table2[[#This Row],[Practical (15%)]]+Table2[[#This Row],[Exam (60%)]], IF(Table2[[#This Row],[Practical (15%)]]="ABS", Table2[[#This Row],[Test (25%)]]+Table2[[#This Row],[Exam (60%)]], IF(Table2[[#This Row],[Exam (60%)]]="ABS", Table2[[#This Row],[Test (25%)]]+Table2[[#This Row],[Practical (15%)]], Table2[[#This Row],[Test (25%)]]+Table2[[#This Row],[Practical (15%)]]+Table2[[#This Row],[Exam (60%)]])))))), 0)</f>
        <v>56</v>
      </c>
      <c r="I76" s="2" t="str">
        <f>IF(Table2[[#This Row],[Exam (60%)]]="ABS", "I", VLOOKUP(Table2[[#This Row],[Total (100%)]],$K$3:$L$7,2,TRUE))</f>
        <v>C</v>
      </c>
    </row>
    <row r="77" spans="1:9" x14ac:dyDescent="0.3">
      <c r="A77" s="2" t="s">
        <v>146</v>
      </c>
      <c r="B77" s="2" t="s">
        <v>147</v>
      </c>
      <c r="C77" s="2" t="s">
        <v>5</v>
      </c>
      <c r="D77" s="2" t="s">
        <v>622</v>
      </c>
      <c r="E77" s="1">
        <f>IF(VLOOKUP(Table2[[#This Row],[Student ID]],Test[], 3,FALSE)="", "ABS", VLOOKUP(Table2[[#This Row],[Student ID]],Test[], 3,FALSE))</f>
        <v>17.5</v>
      </c>
      <c r="F77" s="2">
        <f>VLOOKUP(Table2[[#This Row],[Student ID]],Practical[],2,FALSE)</f>
        <v>9</v>
      </c>
      <c r="G77" s="2">
        <f>IF(VLOOKUP(Table2[[#This Row],[Student ID]],Exam[], 3,FALSE)=0, "ABS", VLOOKUP(Table2[[#This Row],[Student ID]],Exam[], 3,FALSE))</f>
        <v>40.800000000000004</v>
      </c>
      <c r="H77" s="3">
        <f>ROUNDUP(IF(AND(Table2[[#This Row],[Test (25%)]]="ABS", Table2[[#This Row],[Practical (15%)]]="ABS"),Table2[[#This Row],[Exam (60%)]], IF(AND(Table2[[#This Row],[Practical (15%)]]="ABS", Table2[[#This Row],[Exam (60%)]]="ABS"),Table2[[#This Row],[Test (25%)]], IF(AND(Table2[[#This Row],[Test (25%)]]="ABS", Table2[[#This Row],[Exam (60%)]]="ABS"),Table2[[#This Row],[Practical (15%)]], IF(Table2[[#This Row],[Test (25%)]]="ABS", Table2[[#This Row],[Practical (15%)]]+Table2[[#This Row],[Exam (60%)]], IF(Table2[[#This Row],[Practical (15%)]]="ABS", Table2[[#This Row],[Test (25%)]]+Table2[[#This Row],[Exam (60%)]], IF(Table2[[#This Row],[Exam (60%)]]="ABS", Table2[[#This Row],[Test (25%)]]+Table2[[#This Row],[Practical (15%)]], Table2[[#This Row],[Test (25%)]]+Table2[[#This Row],[Practical (15%)]]+Table2[[#This Row],[Exam (60%)]])))))), 0)</f>
        <v>68</v>
      </c>
      <c r="I77" s="2" t="str">
        <f>IF(Table2[[#This Row],[Exam (60%)]]="ABS", "I", VLOOKUP(Table2[[#This Row],[Total (100%)]],$K$3:$L$7,2,TRUE))</f>
        <v>B</v>
      </c>
    </row>
    <row r="78" spans="1:9" x14ac:dyDescent="0.3">
      <c r="A78" s="2" t="s">
        <v>148</v>
      </c>
      <c r="B78" s="2" t="s">
        <v>149</v>
      </c>
      <c r="C78" s="2" t="s">
        <v>5</v>
      </c>
      <c r="D78" s="2" t="s">
        <v>622</v>
      </c>
      <c r="E78" s="1">
        <f>IF(VLOOKUP(Table2[[#This Row],[Student ID]],Test[], 3,FALSE)="", "ABS", VLOOKUP(Table2[[#This Row],[Student ID]],Test[], 3,FALSE))</f>
        <v>14.166666666666666</v>
      </c>
      <c r="F78" s="2">
        <f>VLOOKUP(Table2[[#This Row],[Student ID]],Practical[],2,FALSE)</f>
        <v>12</v>
      </c>
      <c r="G78" s="2">
        <f>IF(VLOOKUP(Table2[[#This Row],[Student ID]],Exam[], 3,FALSE)=0, "ABS", VLOOKUP(Table2[[#This Row],[Student ID]],Exam[], 3,FALSE))</f>
        <v>32.400000000000006</v>
      </c>
      <c r="H78" s="3">
        <f>ROUNDUP(IF(AND(Table2[[#This Row],[Test (25%)]]="ABS", Table2[[#This Row],[Practical (15%)]]="ABS"),Table2[[#This Row],[Exam (60%)]], IF(AND(Table2[[#This Row],[Practical (15%)]]="ABS", Table2[[#This Row],[Exam (60%)]]="ABS"),Table2[[#This Row],[Test (25%)]], IF(AND(Table2[[#This Row],[Test (25%)]]="ABS", Table2[[#This Row],[Exam (60%)]]="ABS"),Table2[[#This Row],[Practical (15%)]], IF(Table2[[#This Row],[Test (25%)]]="ABS", Table2[[#This Row],[Practical (15%)]]+Table2[[#This Row],[Exam (60%)]], IF(Table2[[#This Row],[Practical (15%)]]="ABS", Table2[[#This Row],[Test (25%)]]+Table2[[#This Row],[Exam (60%)]], IF(Table2[[#This Row],[Exam (60%)]]="ABS", Table2[[#This Row],[Test (25%)]]+Table2[[#This Row],[Practical (15%)]], Table2[[#This Row],[Test (25%)]]+Table2[[#This Row],[Practical (15%)]]+Table2[[#This Row],[Exam (60%)]])))))), 0)</f>
        <v>59</v>
      </c>
      <c r="I78" s="2" t="str">
        <f>IF(Table2[[#This Row],[Exam (60%)]]="ABS", "I", VLOOKUP(Table2[[#This Row],[Total (100%)]],$K$3:$L$7,2,TRUE))</f>
        <v>C</v>
      </c>
    </row>
    <row r="79" spans="1:9" x14ac:dyDescent="0.3">
      <c r="A79" s="2" t="s">
        <v>150</v>
      </c>
      <c r="B79" s="2" t="s">
        <v>151</v>
      </c>
      <c r="C79" s="2" t="s">
        <v>152</v>
      </c>
      <c r="D79" s="2" t="s">
        <v>622</v>
      </c>
      <c r="E79" s="1">
        <f>IF(VLOOKUP(Table2[[#This Row],[Student ID]],Test[], 3,FALSE)="", "ABS", VLOOKUP(Table2[[#This Row],[Student ID]],Test[], 3,FALSE))</f>
        <v>13.333333333333334</v>
      </c>
      <c r="F79" s="2">
        <f>VLOOKUP(Table2[[#This Row],[Student ID]],Practical[],2,FALSE)</f>
        <v>0</v>
      </c>
      <c r="G79" s="2" t="str">
        <f>IF(VLOOKUP(Table2[[#This Row],[Student ID]],Exam[], 3,FALSE)=0, "ABS", VLOOKUP(Table2[[#This Row],[Student ID]],Exam[], 3,FALSE))</f>
        <v>ABS</v>
      </c>
      <c r="H79" s="3">
        <f>ROUNDUP(IF(AND(Table2[[#This Row],[Test (25%)]]="ABS", Table2[[#This Row],[Practical (15%)]]="ABS"),Table2[[#This Row],[Exam (60%)]], IF(AND(Table2[[#This Row],[Practical (15%)]]="ABS", Table2[[#This Row],[Exam (60%)]]="ABS"),Table2[[#This Row],[Test (25%)]], IF(AND(Table2[[#This Row],[Test (25%)]]="ABS", Table2[[#This Row],[Exam (60%)]]="ABS"),Table2[[#This Row],[Practical (15%)]], IF(Table2[[#This Row],[Test (25%)]]="ABS", Table2[[#This Row],[Practical (15%)]]+Table2[[#This Row],[Exam (60%)]], IF(Table2[[#This Row],[Practical (15%)]]="ABS", Table2[[#This Row],[Test (25%)]]+Table2[[#This Row],[Exam (60%)]], IF(Table2[[#This Row],[Exam (60%)]]="ABS", Table2[[#This Row],[Test (25%)]]+Table2[[#This Row],[Practical (15%)]], Table2[[#This Row],[Test (25%)]]+Table2[[#This Row],[Practical (15%)]]+Table2[[#This Row],[Exam (60%)]])))))), 0)</f>
        <v>14</v>
      </c>
      <c r="I79" s="2" t="str">
        <f>IF(Table2[[#This Row],[Exam (60%)]]="ABS", "I", VLOOKUP(Table2[[#This Row],[Total (100%)]],$K$3:$L$7,2,TRUE))</f>
        <v>I</v>
      </c>
    </row>
    <row r="80" spans="1:9" x14ac:dyDescent="0.3">
      <c r="A80" s="2" t="s">
        <v>153</v>
      </c>
      <c r="B80" s="2" t="s">
        <v>154</v>
      </c>
      <c r="C80" s="2" t="s">
        <v>152</v>
      </c>
      <c r="D80" s="2" t="s">
        <v>622</v>
      </c>
      <c r="E80" s="1" t="str">
        <f>IF(VLOOKUP(Table2[[#This Row],[Student ID]],Test[], 3,FALSE)="", "ABS", VLOOKUP(Table2[[#This Row],[Student ID]],Test[], 3,FALSE))</f>
        <v>ABS</v>
      </c>
      <c r="F80" s="2">
        <f>VLOOKUP(Table2[[#This Row],[Student ID]],Practical[],2,FALSE)</f>
        <v>0</v>
      </c>
      <c r="G80" s="2">
        <f>IF(VLOOKUP(Table2[[#This Row],[Student ID]],Exam[], 3,FALSE)=0, "ABS", VLOOKUP(Table2[[#This Row],[Student ID]],Exam[], 3,FALSE))</f>
        <v>25.2</v>
      </c>
      <c r="H80" s="3">
        <f>ROUNDUP(IF(AND(Table2[[#This Row],[Test (25%)]]="ABS", Table2[[#This Row],[Practical (15%)]]="ABS"),Table2[[#This Row],[Exam (60%)]], IF(AND(Table2[[#This Row],[Practical (15%)]]="ABS", Table2[[#This Row],[Exam (60%)]]="ABS"),Table2[[#This Row],[Test (25%)]], IF(AND(Table2[[#This Row],[Test (25%)]]="ABS", Table2[[#This Row],[Exam (60%)]]="ABS"),Table2[[#This Row],[Practical (15%)]], IF(Table2[[#This Row],[Test (25%)]]="ABS", Table2[[#This Row],[Practical (15%)]]+Table2[[#This Row],[Exam (60%)]], IF(Table2[[#This Row],[Practical (15%)]]="ABS", Table2[[#This Row],[Test (25%)]]+Table2[[#This Row],[Exam (60%)]], IF(Table2[[#This Row],[Exam (60%)]]="ABS", Table2[[#This Row],[Test (25%)]]+Table2[[#This Row],[Practical (15%)]], Table2[[#This Row],[Test (25%)]]+Table2[[#This Row],[Practical (15%)]]+Table2[[#This Row],[Exam (60%)]])))))), 0)</f>
        <v>26</v>
      </c>
      <c r="I80" s="2" t="str">
        <f>IF(Table2[[#This Row],[Exam (60%)]]="ABS", "I", VLOOKUP(Table2[[#This Row],[Total (100%)]],$K$3:$L$7,2,TRUE))</f>
        <v>F</v>
      </c>
    </row>
    <row r="81" spans="1:9" x14ac:dyDescent="0.3">
      <c r="A81" s="2" t="s">
        <v>155</v>
      </c>
      <c r="B81" s="2" t="s">
        <v>156</v>
      </c>
      <c r="C81" s="2" t="s">
        <v>152</v>
      </c>
      <c r="D81" s="2" t="s">
        <v>622</v>
      </c>
      <c r="E81" s="1">
        <f>IF(VLOOKUP(Table2[[#This Row],[Student ID]],Test[], 3,FALSE)="", "ABS", VLOOKUP(Table2[[#This Row],[Student ID]],Test[], 3,FALSE))</f>
        <v>10</v>
      </c>
      <c r="F81" s="2">
        <f>VLOOKUP(Table2[[#This Row],[Student ID]],Practical[],2,FALSE)</f>
        <v>5.25</v>
      </c>
      <c r="G81" s="2">
        <f>IF(VLOOKUP(Table2[[#This Row],[Student ID]],Exam[], 3,FALSE)=0, "ABS", VLOOKUP(Table2[[#This Row],[Student ID]],Exam[], 3,FALSE))</f>
        <v>22.8</v>
      </c>
      <c r="H81" s="3">
        <f>ROUNDUP(IF(AND(Table2[[#This Row],[Test (25%)]]="ABS", Table2[[#This Row],[Practical (15%)]]="ABS"),Table2[[#This Row],[Exam (60%)]], IF(AND(Table2[[#This Row],[Practical (15%)]]="ABS", Table2[[#This Row],[Exam (60%)]]="ABS"),Table2[[#This Row],[Test (25%)]], IF(AND(Table2[[#This Row],[Test (25%)]]="ABS", Table2[[#This Row],[Exam (60%)]]="ABS"),Table2[[#This Row],[Practical (15%)]], IF(Table2[[#This Row],[Test (25%)]]="ABS", Table2[[#This Row],[Practical (15%)]]+Table2[[#This Row],[Exam (60%)]], IF(Table2[[#This Row],[Practical (15%)]]="ABS", Table2[[#This Row],[Test (25%)]]+Table2[[#This Row],[Exam (60%)]], IF(Table2[[#This Row],[Exam (60%)]]="ABS", Table2[[#This Row],[Test (25%)]]+Table2[[#This Row],[Practical (15%)]], Table2[[#This Row],[Test (25%)]]+Table2[[#This Row],[Practical (15%)]]+Table2[[#This Row],[Exam (60%)]])))))), 0)</f>
        <v>39</v>
      </c>
      <c r="I81" s="2" t="str">
        <f>IF(Table2[[#This Row],[Exam (60%)]]="ABS", "I", VLOOKUP(Table2[[#This Row],[Total (100%)]],$K$3:$L$7,2,TRUE))</f>
        <v>F</v>
      </c>
    </row>
    <row r="82" spans="1:9" x14ac:dyDescent="0.3">
      <c r="A82" s="2" t="s">
        <v>157</v>
      </c>
      <c r="B82" s="2" t="s">
        <v>158</v>
      </c>
      <c r="C82" s="2" t="s">
        <v>152</v>
      </c>
      <c r="D82" s="2" t="s">
        <v>622</v>
      </c>
      <c r="E82" s="1">
        <f>IF(VLOOKUP(Table2[[#This Row],[Student ID]],Test[], 3,FALSE)="", "ABS", VLOOKUP(Table2[[#This Row],[Student ID]],Test[], 3,FALSE))</f>
        <v>10.833333333333334</v>
      </c>
      <c r="F82" s="2">
        <f>VLOOKUP(Table2[[#This Row],[Student ID]],Practical[],2,FALSE)</f>
        <v>12</v>
      </c>
      <c r="G82" s="2">
        <f>IF(VLOOKUP(Table2[[#This Row],[Student ID]],Exam[], 3,FALSE)=0, "ABS", VLOOKUP(Table2[[#This Row],[Student ID]],Exam[], 3,FALSE))</f>
        <v>39.6</v>
      </c>
      <c r="H82" s="3">
        <f>ROUNDUP(IF(AND(Table2[[#This Row],[Test (25%)]]="ABS", Table2[[#This Row],[Practical (15%)]]="ABS"),Table2[[#This Row],[Exam (60%)]], IF(AND(Table2[[#This Row],[Practical (15%)]]="ABS", Table2[[#This Row],[Exam (60%)]]="ABS"),Table2[[#This Row],[Test (25%)]], IF(AND(Table2[[#This Row],[Test (25%)]]="ABS", Table2[[#This Row],[Exam (60%)]]="ABS"),Table2[[#This Row],[Practical (15%)]], IF(Table2[[#This Row],[Test (25%)]]="ABS", Table2[[#This Row],[Practical (15%)]]+Table2[[#This Row],[Exam (60%)]], IF(Table2[[#This Row],[Practical (15%)]]="ABS", Table2[[#This Row],[Test (25%)]]+Table2[[#This Row],[Exam (60%)]], IF(Table2[[#This Row],[Exam (60%)]]="ABS", Table2[[#This Row],[Test (25%)]]+Table2[[#This Row],[Practical (15%)]], Table2[[#This Row],[Test (25%)]]+Table2[[#This Row],[Practical (15%)]]+Table2[[#This Row],[Exam (60%)]])))))), 0)</f>
        <v>63</v>
      </c>
      <c r="I82" s="2" t="str">
        <f>IF(Table2[[#This Row],[Exam (60%)]]="ABS", "I", VLOOKUP(Table2[[#This Row],[Total (100%)]],$K$3:$L$7,2,TRUE))</f>
        <v>B</v>
      </c>
    </row>
    <row r="83" spans="1:9" x14ac:dyDescent="0.3">
      <c r="A83" s="2" t="s">
        <v>159</v>
      </c>
      <c r="B83" s="2" t="s">
        <v>160</v>
      </c>
      <c r="C83" s="2" t="s">
        <v>152</v>
      </c>
      <c r="D83" s="2" t="s">
        <v>622</v>
      </c>
      <c r="E83" s="1">
        <f>IF(VLOOKUP(Table2[[#This Row],[Student ID]],Test[], 3,FALSE)="", "ABS", VLOOKUP(Table2[[#This Row],[Student ID]],Test[], 3,FALSE))</f>
        <v>9.1666666666666661</v>
      </c>
      <c r="F83" s="2">
        <f>VLOOKUP(Table2[[#This Row],[Student ID]],Practical[],2,FALSE)</f>
        <v>0</v>
      </c>
      <c r="G83" s="2">
        <f>IF(VLOOKUP(Table2[[#This Row],[Student ID]],Exam[], 3,FALSE)=0, "ABS", VLOOKUP(Table2[[#This Row],[Student ID]],Exam[], 3,FALSE))</f>
        <v>18</v>
      </c>
      <c r="H83" s="3">
        <f>ROUNDUP(IF(AND(Table2[[#This Row],[Test (25%)]]="ABS", Table2[[#This Row],[Practical (15%)]]="ABS"),Table2[[#This Row],[Exam (60%)]], IF(AND(Table2[[#This Row],[Practical (15%)]]="ABS", Table2[[#This Row],[Exam (60%)]]="ABS"),Table2[[#This Row],[Test (25%)]], IF(AND(Table2[[#This Row],[Test (25%)]]="ABS", Table2[[#This Row],[Exam (60%)]]="ABS"),Table2[[#This Row],[Practical (15%)]], IF(Table2[[#This Row],[Test (25%)]]="ABS", Table2[[#This Row],[Practical (15%)]]+Table2[[#This Row],[Exam (60%)]], IF(Table2[[#This Row],[Practical (15%)]]="ABS", Table2[[#This Row],[Test (25%)]]+Table2[[#This Row],[Exam (60%)]], IF(Table2[[#This Row],[Exam (60%)]]="ABS", Table2[[#This Row],[Test (25%)]]+Table2[[#This Row],[Practical (15%)]], Table2[[#This Row],[Test (25%)]]+Table2[[#This Row],[Practical (15%)]]+Table2[[#This Row],[Exam (60%)]])))))), 0)</f>
        <v>28</v>
      </c>
      <c r="I83" s="2" t="str">
        <f>IF(Table2[[#This Row],[Exam (60%)]]="ABS", "I", VLOOKUP(Table2[[#This Row],[Total (100%)]],$K$3:$L$7,2,TRUE))</f>
        <v>F</v>
      </c>
    </row>
    <row r="84" spans="1:9" x14ac:dyDescent="0.3">
      <c r="A84" s="2" t="s">
        <v>161</v>
      </c>
      <c r="B84" s="2" t="s">
        <v>162</v>
      </c>
      <c r="C84" s="2" t="s">
        <v>152</v>
      </c>
      <c r="D84" s="2" t="s">
        <v>622</v>
      </c>
      <c r="E84" s="1" t="str">
        <f>IF(VLOOKUP(Table2[[#This Row],[Student ID]],Test[], 3,FALSE)="", "ABS", VLOOKUP(Table2[[#This Row],[Student ID]],Test[], 3,FALSE))</f>
        <v>ABS</v>
      </c>
      <c r="F84" s="2">
        <f>VLOOKUP(Table2[[#This Row],[Student ID]],Practical[],2,FALSE)</f>
        <v>10.5</v>
      </c>
      <c r="G84" s="2">
        <f>IF(VLOOKUP(Table2[[#This Row],[Student ID]],Exam[], 3,FALSE)=0, "ABS", VLOOKUP(Table2[[#This Row],[Student ID]],Exam[], 3,FALSE))</f>
        <v>38.4</v>
      </c>
      <c r="H84" s="3">
        <f>ROUNDUP(IF(AND(Table2[[#This Row],[Test (25%)]]="ABS", Table2[[#This Row],[Practical (15%)]]="ABS"),Table2[[#This Row],[Exam (60%)]], IF(AND(Table2[[#This Row],[Practical (15%)]]="ABS", Table2[[#This Row],[Exam (60%)]]="ABS"),Table2[[#This Row],[Test (25%)]], IF(AND(Table2[[#This Row],[Test (25%)]]="ABS", Table2[[#This Row],[Exam (60%)]]="ABS"),Table2[[#This Row],[Practical (15%)]], IF(Table2[[#This Row],[Test (25%)]]="ABS", Table2[[#This Row],[Practical (15%)]]+Table2[[#This Row],[Exam (60%)]], IF(Table2[[#This Row],[Practical (15%)]]="ABS", Table2[[#This Row],[Test (25%)]]+Table2[[#This Row],[Exam (60%)]], IF(Table2[[#This Row],[Exam (60%)]]="ABS", Table2[[#This Row],[Test (25%)]]+Table2[[#This Row],[Practical (15%)]], Table2[[#This Row],[Test (25%)]]+Table2[[#This Row],[Practical (15%)]]+Table2[[#This Row],[Exam (60%)]])))))), 0)</f>
        <v>49</v>
      </c>
      <c r="I84" s="2" t="str">
        <f>IF(Table2[[#This Row],[Exam (60%)]]="ABS", "I", VLOOKUP(Table2[[#This Row],[Total (100%)]],$K$3:$L$7,2,TRUE))</f>
        <v>D</v>
      </c>
    </row>
    <row r="85" spans="1:9" x14ac:dyDescent="0.3">
      <c r="A85" s="2" t="s">
        <v>163</v>
      </c>
      <c r="B85" s="2" t="s">
        <v>164</v>
      </c>
      <c r="C85" s="2" t="s">
        <v>152</v>
      </c>
      <c r="D85" s="2" t="s">
        <v>622</v>
      </c>
      <c r="E85" s="1">
        <f>IF(VLOOKUP(Table2[[#This Row],[Student ID]],Test[], 3,FALSE)="", "ABS", VLOOKUP(Table2[[#This Row],[Student ID]],Test[], 3,FALSE))</f>
        <v>9.1666666666666661</v>
      </c>
      <c r="F85" s="2">
        <f>VLOOKUP(Table2[[#This Row],[Student ID]],Practical[],2,FALSE)</f>
        <v>0</v>
      </c>
      <c r="G85" s="2">
        <f>IF(VLOOKUP(Table2[[#This Row],[Student ID]],Exam[], 3,FALSE)=0, "ABS", VLOOKUP(Table2[[#This Row],[Student ID]],Exam[], 3,FALSE))</f>
        <v>39.6</v>
      </c>
      <c r="H85" s="3">
        <f>ROUNDUP(IF(AND(Table2[[#This Row],[Test (25%)]]="ABS", Table2[[#This Row],[Practical (15%)]]="ABS"),Table2[[#This Row],[Exam (60%)]], IF(AND(Table2[[#This Row],[Practical (15%)]]="ABS", Table2[[#This Row],[Exam (60%)]]="ABS"),Table2[[#This Row],[Test (25%)]], IF(AND(Table2[[#This Row],[Test (25%)]]="ABS", Table2[[#This Row],[Exam (60%)]]="ABS"),Table2[[#This Row],[Practical (15%)]], IF(Table2[[#This Row],[Test (25%)]]="ABS", Table2[[#This Row],[Practical (15%)]]+Table2[[#This Row],[Exam (60%)]], IF(Table2[[#This Row],[Practical (15%)]]="ABS", Table2[[#This Row],[Test (25%)]]+Table2[[#This Row],[Exam (60%)]], IF(Table2[[#This Row],[Exam (60%)]]="ABS", Table2[[#This Row],[Test (25%)]]+Table2[[#This Row],[Practical (15%)]], Table2[[#This Row],[Test (25%)]]+Table2[[#This Row],[Practical (15%)]]+Table2[[#This Row],[Exam (60%)]])))))), 0)</f>
        <v>49</v>
      </c>
      <c r="I85" s="2" t="str">
        <f>IF(Table2[[#This Row],[Exam (60%)]]="ABS", "I", VLOOKUP(Table2[[#This Row],[Total (100%)]],$K$3:$L$7,2,TRUE))</f>
        <v>D</v>
      </c>
    </row>
    <row r="86" spans="1:9" x14ac:dyDescent="0.3">
      <c r="A86" s="2" t="s">
        <v>165</v>
      </c>
      <c r="B86" s="2" t="s">
        <v>166</v>
      </c>
      <c r="C86" s="2" t="s">
        <v>152</v>
      </c>
      <c r="D86" s="2" t="s">
        <v>623</v>
      </c>
      <c r="E86" s="1">
        <f>IF(VLOOKUP(Table2[[#This Row],[Student ID]],Test[], 3,FALSE)="", "ABS", VLOOKUP(Table2[[#This Row],[Student ID]],Test[], 3,FALSE))</f>
        <v>16.666666666666664</v>
      </c>
      <c r="F86" s="2">
        <f>VLOOKUP(Table2[[#This Row],[Student ID]],Practical[],2,FALSE)</f>
        <v>12.75</v>
      </c>
      <c r="G86" s="2">
        <f>IF(VLOOKUP(Table2[[#This Row],[Student ID]],Exam[], 3,FALSE)=0, "ABS", VLOOKUP(Table2[[#This Row],[Student ID]],Exam[], 3,FALSE))</f>
        <v>37.200000000000003</v>
      </c>
      <c r="H86" s="3">
        <f>ROUNDUP(IF(AND(Table2[[#This Row],[Test (25%)]]="ABS", Table2[[#This Row],[Practical (15%)]]="ABS"),Table2[[#This Row],[Exam (60%)]], IF(AND(Table2[[#This Row],[Practical (15%)]]="ABS", Table2[[#This Row],[Exam (60%)]]="ABS"),Table2[[#This Row],[Test (25%)]], IF(AND(Table2[[#This Row],[Test (25%)]]="ABS", Table2[[#This Row],[Exam (60%)]]="ABS"),Table2[[#This Row],[Practical (15%)]], IF(Table2[[#This Row],[Test (25%)]]="ABS", Table2[[#This Row],[Practical (15%)]]+Table2[[#This Row],[Exam (60%)]], IF(Table2[[#This Row],[Practical (15%)]]="ABS", Table2[[#This Row],[Test (25%)]]+Table2[[#This Row],[Exam (60%)]], IF(Table2[[#This Row],[Exam (60%)]]="ABS", Table2[[#This Row],[Test (25%)]]+Table2[[#This Row],[Practical (15%)]], Table2[[#This Row],[Test (25%)]]+Table2[[#This Row],[Practical (15%)]]+Table2[[#This Row],[Exam (60%)]])))))), 0)</f>
        <v>67</v>
      </c>
      <c r="I86" s="2" t="str">
        <f>IF(Table2[[#This Row],[Exam (60%)]]="ABS", "I", VLOOKUP(Table2[[#This Row],[Total (100%)]],$K$3:$L$7,2,TRUE))</f>
        <v>B</v>
      </c>
    </row>
    <row r="87" spans="1:9" x14ac:dyDescent="0.3">
      <c r="A87" s="2" t="s">
        <v>167</v>
      </c>
      <c r="B87" s="2" t="s">
        <v>168</v>
      </c>
      <c r="C87" s="2" t="s">
        <v>152</v>
      </c>
      <c r="D87" s="2" t="s">
        <v>622</v>
      </c>
      <c r="E87" s="1">
        <f>IF(VLOOKUP(Table2[[#This Row],[Student ID]],Test[], 3,FALSE)="", "ABS", VLOOKUP(Table2[[#This Row],[Student ID]],Test[], 3,FALSE))</f>
        <v>15.833333333333332</v>
      </c>
      <c r="F87" s="2">
        <f>VLOOKUP(Table2[[#This Row],[Student ID]],Practical[],2,FALSE)</f>
        <v>11.25</v>
      </c>
      <c r="G87" s="2">
        <f>IF(VLOOKUP(Table2[[#This Row],[Student ID]],Exam[], 3,FALSE)=0, "ABS", VLOOKUP(Table2[[#This Row],[Student ID]],Exam[], 3,FALSE))</f>
        <v>36</v>
      </c>
      <c r="H87" s="3">
        <f>ROUNDUP(IF(AND(Table2[[#This Row],[Test (25%)]]="ABS", Table2[[#This Row],[Practical (15%)]]="ABS"),Table2[[#This Row],[Exam (60%)]], IF(AND(Table2[[#This Row],[Practical (15%)]]="ABS", Table2[[#This Row],[Exam (60%)]]="ABS"),Table2[[#This Row],[Test (25%)]], IF(AND(Table2[[#This Row],[Test (25%)]]="ABS", Table2[[#This Row],[Exam (60%)]]="ABS"),Table2[[#This Row],[Practical (15%)]], IF(Table2[[#This Row],[Test (25%)]]="ABS", Table2[[#This Row],[Practical (15%)]]+Table2[[#This Row],[Exam (60%)]], IF(Table2[[#This Row],[Practical (15%)]]="ABS", Table2[[#This Row],[Test (25%)]]+Table2[[#This Row],[Exam (60%)]], IF(Table2[[#This Row],[Exam (60%)]]="ABS", Table2[[#This Row],[Test (25%)]]+Table2[[#This Row],[Practical (15%)]], Table2[[#This Row],[Test (25%)]]+Table2[[#This Row],[Practical (15%)]]+Table2[[#This Row],[Exam (60%)]])))))), 0)</f>
        <v>64</v>
      </c>
      <c r="I87" s="2" t="str">
        <f>IF(Table2[[#This Row],[Exam (60%)]]="ABS", "I", VLOOKUP(Table2[[#This Row],[Total (100%)]],$K$3:$L$7,2,TRUE))</f>
        <v>B</v>
      </c>
    </row>
    <row r="88" spans="1:9" x14ac:dyDescent="0.3">
      <c r="A88" s="2" t="s">
        <v>169</v>
      </c>
      <c r="B88" s="2" t="s">
        <v>170</v>
      </c>
      <c r="C88" s="2" t="s">
        <v>152</v>
      </c>
      <c r="D88" s="2" t="s">
        <v>622</v>
      </c>
      <c r="E88" s="1">
        <f>IF(VLOOKUP(Table2[[#This Row],[Student ID]],Test[], 3,FALSE)="", "ABS", VLOOKUP(Table2[[#This Row],[Student ID]],Test[], 3,FALSE))</f>
        <v>10</v>
      </c>
      <c r="F88" s="2">
        <f>VLOOKUP(Table2[[#This Row],[Student ID]],Practical[],2,FALSE)</f>
        <v>0</v>
      </c>
      <c r="G88" s="2">
        <f>IF(VLOOKUP(Table2[[#This Row],[Student ID]],Exam[], 3,FALSE)=0, "ABS", VLOOKUP(Table2[[#This Row],[Student ID]],Exam[], 3,FALSE))</f>
        <v>36</v>
      </c>
      <c r="H88" s="3">
        <f>ROUNDUP(IF(AND(Table2[[#This Row],[Test (25%)]]="ABS", Table2[[#This Row],[Practical (15%)]]="ABS"),Table2[[#This Row],[Exam (60%)]], IF(AND(Table2[[#This Row],[Practical (15%)]]="ABS", Table2[[#This Row],[Exam (60%)]]="ABS"),Table2[[#This Row],[Test (25%)]], IF(AND(Table2[[#This Row],[Test (25%)]]="ABS", Table2[[#This Row],[Exam (60%)]]="ABS"),Table2[[#This Row],[Practical (15%)]], IF(Table2[[#This Row],[Test (25%)]]="ABS", Table2[[#This Row],[Practical (15%)]]+Table2[[#This Row],[Exam (60%)]], IF(Table2[[#This Row],[Practical (15%)]]="ABS", Table2[[#This Row],[Test (25%)]]+Table2[[#This Row],[Exam (60%)]], IF(Table2[[#This Row],[Exam (60%)]]="ABS", Table2[[#This Row],[Test (25%)]]+Table2[[#This Row],[Practical (15%)]], Table2[[#This Row],[Test (25%)]]+Table2[[#This Row],[Practical (15%)]]+Table2[[#This Row],[Exam (60%)]])))))), 0)</f>
        <v>46</v>
      </c>
      <c r="I88" s="2" t="str">
        <f>IF(Table2[[#This Row],[Exam (60%)]]="ABS", "I", VLOOKUP(Table2[[#This Row],[Total (100%)]],$K$3:$L$7,2,TRUE))</f>
        <v>D</v>
      </c>
    </row>
    <row r="89" spans="1:9" x14ac:dyDescent="0.3">
      <c r="A89" s="2" t="s">
        <v>171</v>
      </c>
      <c r="B89" s="2" t="s">
        <v>58</v>
      </c>
      <c r="C89" s="2" t="s">
        <v>152</v>
      </c>
      <c r="D89" s="2" t="s">
        <v>622</v>
      </c>
      <c r="E89" s="1">
        <f>IF(VLOOKUP(Table2[[#This Row],[Student ID]],Test[], 3,FALSE)="", "ABS", VLOOKUP(Table2[[#This Row],[Student ID]],Test[], 3,FALSE))</f>
        <v>7.5</v>
      </c>
      <c r="F89" s="2">
        <f>VLOOKUP(Table2[[#This Row],[Student ID]],Practical[],2,FALSE)</f>
        <v>0</v>
      </c>
      <c r="G89" s="2" t="str">
        <f>IF(VLOOKUP(Table2[[#This Row],[Student ID]],Exam[], 3,FALSE)=0, "ABS", VLOOKUP(Table2[[#This Row],[Student ID]],Exam[], 3,FALSE))</f>
        <v>ABS</v>
      </c>
      <c r="H89" s="3">
        <f>ROUNDUP(IF(AND(Table2[[#This Row],[Test (25%)]]="ABS", Table2[[#This Row],[Practical (15%)]]="ABS"),Table2[[#This Row],[Exam (60%)]], IF(AND(Table2[[#This Row],[Practical (15%)]]="ABS", Table2[[#This Row],[Exam (60%)]]="ABS"),Table2[[#This Row],[Test (25%)]], IF(AND(Table2[[#This Row],[Test (25%)]]="ABS", Table2[[#This Row],[Exam (60%)]]="ABS"),Table2[[#This Row],[Practical (15%)]], IF(Table2[[#This Row],[Test (25%)]]="ABS", Table2[[#This Row],[Practical (15%)]]+Table2[[#This Row],[Exam (60%)]], IF(Table2[[#This Row],[Practical (15%)]]="ABS", Table2[[#This Row],[Test (25%)]]+Table2[[#This Row],[Exam (60%)]], IF(Table2[[#This Row],[Exam (60%)]]="ABS", Table2[[#This Row],[Test (25%)]]+Table2[[#This Row],[Practical (15%)]], Table2[[#This Row],[Test (25%)]]+Table2[[#This Row],[Practical (15%)]]+Table2[[#This Row],[Exam (60%)]])))))), 0)</f>
        <v>8</v>
      </c>
      <c r="I89" s="2" t="str">
        <f>IF(Table2[[#This Row],[Exam (60%)]]="ABS", "I", VLOOKUP(Table2[[#This Row],[Total (100%)]],$K$3:$L$7,2,TRUE))</f>
        <v>I</v>
      </c>
    </row>
    <row r="90" spans="1:9" x14ac:dyDescent="0.3">
      <c r="A90" s="2" t="s">
        <v>172</v>
      </c>
      <c r="B90" s="2" t="s">
        <v>173</v>
      </c>
      <c r="C90" s="2" t="s">
        <v>152</v>
      </c>
      <c r="D90" s="2" t="s">
        <v>622</v>
      </c>
      <c r="E90" s="1">
        <f>IF(VLOOKUP(Table2[[#This Row],[Student ID]],Test[], 3,FALSE)="", "ABS", VLOOKUP(Table2[[#This Row],[Student ID]],Test[], 3,FALSE))</f>
        <v>16.666666666666664</v>
      </c>
      <c r="F90" s="2">
        <f>VLOOKUP(Table2[[#This Row],[Student ID]],Practical[],2,FALSE)</f>
        <v>0</v>
      </c>
      <c r="G90" s="2">
        <f>IF(VLOOKUP(Table2[[#This Row],[Student ID]],Exam[], 3,FALSE)=0, "ABS", VLOOKUP(Table2[[#This Row],[Student ID]],Exam[], 3,FALSE))</f>
        <v>33.6</v>
      </c>
      <c r="H90" s="3">
        <f>ROUNDUP(IF(AND(Table2[[#This Row],[Test (25%)]]="ABS", Table2[[#This Row],[Practical (15%)]]="ABS"),Table2[[#This Row],[Exam (60%)]], IF(AND(Table2[[#This Row],[Practical (15%)]]="ABS", Table2[[#This Row],[Exam (60%)]]="ABS"),Table2[[#This Row],[Test (25%)]], IF(AND(Table2[[#This Row],[Test (25%)]]="ABS", Table2[[#This Row],[Exam (60%)]]="ABS"),Table2[[#This Row],[Practical (15%)]], IF(Table2[[#This Row],[Test (25%)]]="ABS", Table2[[#This Row],[Practical (15%)]]+Table2[[#This Row],[Exam (60%)]], IF(Table2[[#This Row],[Practical (15%)]]="ABS", Table2[[#This Row],[Test (25%)]]+Table2[[#This Row],[Exam (60%)]], IF(Table2[[#This Row],[Exam (60%)]]="ABS", Table2[[#This Row],[Test (25%)]]+Table2[[#This Row],[Practical (15%)]], Table2[[#This Row],[Test (25%)]]+Table2[[#This Row],[Practical (15%)]]+Table2[[#This Row],[Exam (60%)]])))))), 0)</f>
        <v>51</v>
      </c>
      <c r="I90" s="2" t="str">
        <f>IF(Table2[[#This Row],[Exam (60%)]]="ABS", "I", VLOOKUP(Table2[[#This Row],[Total (100%)]],$K$3:$L$7,2,TRUE))</f>
        <v>C</v>
      </c>
    </row>
    <row r="91" spans="1:9" x14ac:dyDescent="0.3">
      <c r="A91" s="2" t="s">
        <v>174</v>
      </c>
      <c r="B91" s="2" t="s">
        <v>175</v>
      </c>
      <c r="C91" s="2" t="s">
        <v>152</v>
      </c>
      <c r="D91" s="2" t="s">
        <v>622</v>
      </c>
      <c r="E91" s="1">
        <f>IF(VLOOKUP(Table2[[#This Row],[Student ID]],Test[], 3,FALSE)="", "ABS", VLOOKUP(Table2[[#This Row],[Student ID]],Test[], 3,FALSE))</f>
        <v>9.1666666666666661</v>
      </c>
      <c r="F91" s="2">
        <f>VLOOKUP(Table2[[#This Row],[Student ID]],Practical[],2,FALSE)</f>
        <v>11.25</v>
      </c>
      <c r="G91" s="2">
        <f>IF(VLOOKUP(Table2[[#This Row],[Student ID]],Exam[], 3,FALSE)=0, "ABS", VLOOKUP(Table2[[#This Row],[Student ID]],Exam[], 3,FALSE))</f>
        <v>24</v>
      </c>
      <c r="H91" s="3">
        <f>ROUNDUP(IF(AND(Table2[[#This Row],[Test (25%)]]="ABS", Table2[[#This Row],[Practical (15%)]]="ABS"),Table2[[#This Row],[Exam (60%)]], IF(AND(Table2[[#This Row],[Practical (15%)]]="ABS", Table2[[#This Row],[Exam (60%)]]="ABS"),Table2[[#This Row],[Test (25%)]], IF(AND(Table2[[#This Row],[Test (25%)]]="ABS", Table2[[#This Row],[Exam (60%)]]="ABS"),Table2[[#This Row],[Practical (15%)]], IF(Table2[[#This Row],[Test (25%)]]="ABS", Table2[[#This Row],[Practical (15%)]]+Table2[[#This Row],[Exam (60%)]], IF(Table2[[#This Row],[Practical (15%)]]="ABS", Table2[[#This Row],[Test (25%)]]+Table2[[#This Row],[Exam (60%)]], IF(Table2[[#This Row],[Exam (60%)]]="ABS", Table2[[#This Row],[Test (25%)]]+Table2[[#This Row],[Practical (15%)]], Table2[[#This Row],[Test (25%)]]+Table2[[#This Row],[Practical (15%)]]+Table2[[#This Row],[Exam (60%)]])))))), 0)</f>
        <v>45</v>
      </c>
      <c r="I91" s="2" t="str">
        <f>IF(Table2[[#This Row],[Exam (60%)]]="ABS", "I", VLOOKUP(Table2[[#This Row],[Total (100%)]],$K$3:$L$7,2,TRUE))</f>
        <v>D</v>
      </c>
    </row>
    <row r="92" spans="1:9" x14ac:dyDescent="0.3">
      <c r="A92" s="2" t="s">
        <v>176</v>
      </c>
      <c r="B92" s="2" t="s">
        <v>177</v>
      </c>
      <c r="C92" s="2" t="s">
        <v>152</v>
      </c>
      <c r="D92" s="2" t="s">
        <v>622</v>
      </c>
      <c r="E92" s="1" t="str">
        <f>IF(VLOOKUP(Table2[[#This Row],[Student ID]],Test[], 3,FALSE)="", "ABS", VLOOKUP(Table2[[#This Row],[Student ID]],Test[], 3,FALSE))</f>
        <v>ABS</v>
      </c>
      <c r="F92" s="2">
        <f>VLOOKUP(Table2[[#This Row],[Student ID]],Practical[],2,FALSE)</f>
        <v>0</v>
      </c>
      <c r="G92" s="2">
        <f>IF(VLOOKUP(Table2[[#This Row],[Student ID]],Exam[], 3,FALSE)=0, "ABS", VLOOKUP(Table2[[#This Row],[Student ID]],Exam[], 3,FALSE))</f>
        <v>31.200000000000003</v>
      </c>
      <c r="H92" s="3">
        <f>ROUNDUP(IF(AND(Table2[[#This Row],[Test (25%)]]="ABS", Table2[[#This Row],[Practical (15%)]]="ABS"),Table2[[#This Row],[Exam (60%)]], IF(AND(Table2[[#This Row],[Practical (15%)]]="ABS", Table2[[#This Row],[Exam (60%)]]="ABS"),Table2[[#This Row],[Test (25%)]], IF(AND(Table2[[#This Row],[Test (25%)]]="ABS", Table2[[#This Row],[Exam (60%)]]="ABS"),Table2[[#This Row],[Practical (15%)]], IF(Table2[[#This Row],[Test (25%)]]="ABS", Table2[[#This Row],[Practical (15%)]]+Table2[[#This Row],[Exam (60%)]], IF(Table2[[#This Row],[Practical (15%)]]="ABS", Table2[[#This Row],[Test (25%)]]+Table2[[#This Row],[Exam (60%)]], IF(Table2[[#This Row],[Exam (60%)]]="ABS", Table2[[#This Row],[Test (25%)]]+Table2[[#This Row],[Practical (15%)]], Table2[[#This Row],[Test (25%)]]+Table2[[#This Row],[Practical (15%)]]+Table2[[#This Row],[Exam (60%)]])))))), 0)</f>
        <v>32</v>
      </c>
      <c r="I92" s="2" t="str">
        <f>IF(Table2[[#This Row],[Exam (60%)]]="ABS", "I", VLOOKUP(Table2[[#This Row],[Total (100%)]],$K$3:$L$7,2,TRUE))</f>
        <v>F</v>
      </c>
    </row>
    <row r="93" spans="1:9" x14ac:dyDescent="0.3">
      <c r="A93" s="2" t="s">
        <v>178</v>
      </c>
      <c r="B93" s="2" t="s">
        <v>179</v>
      </c>
      <c r="C93" s="2" t="s">
        <v>152</v>
      </c>
      <c r="D93" s="2" t="s">
        <v>622</v>
      </c>
      <c r="E93" s="1">
        <f>IF(VLOOKUP(Table2[[#This Row],[Student ID]],Test[], 3,FALSE)="", "ABS", VLOOKUP(Table2[[#This Row],[Student ID]],Test[], 3,FALSE))</f>
        <v>8.3333333333333321</v>
      </c>
      <c r="F93" s="2">
        <f>VLOOKUP(Table2[[#This Row],[Student ID]],Practical[],2,FALSE)</f>
        <v>11.25</v>
      </c>
      <c r="G93" s="2">
        <f>IF(VLOOKUP(Table2[[#This Row],[Student ID]],Exam[], 3,FALSE)=0, "ABS", VLOOKUP(Table2[[#This Row],[Student ID]],Exam[], 3,FALSE))</f>
        <v>45.6</v>
      </c>
      <c r="H93" s="3">
        <f>ROUNDUP(IF(AND(Table2[[#This Row],[Test (25%)]]="ABS", Table2[[#This Row],[Practical (15%)]]="ABS"),Table2[[#This Row],[Exam (60%)]], IF(AND(Table2[[#This Row],[Practical (15%)]]="ABS", Table2[[#This Row],[Exam (60%)]]="ABS"),Table2[[#This Row],[Test (25%)]], IF(AND(Table2[[#This Row],[Test (25%)]]="ABS", Table2[[#This Row],[Exam (60%)]]="ABS"),Table2[[#This Row],[Practical (15%)]], IF(Table2[[#This Row],[Test (25%)]]="ABS", Table2[[#This Row],[Practical (15%)]]+Table2[[#This Row],[Exam (60%)]], IF(Table2[[#This Row],[Practical (15%)]]="ABS", Table2[[#This Row],[Test (25%)]]+Table2[[#This Row],[Exam (60%)]], IF(Table2[[#This Row],[Exam (60%)]]="ABS", Table2[[#This Row],[Test (25%)]]+Table2[[#This Row],[Practical (15%)]], Table2[[#This Row],[Test (25%)]]+Table2[[#This Row],[Practical (15%)]]+Table2[[#This Row],[Exam (60%)]])))))), 0)</f>
        <v>66</v>
      </c>
      <c r="I93" s="2" t="str">
        <f>IF(Table2[[#This Row],[Exam (60%)]]="ABS", "I", VLOOKUP(Table2[[#This Row],[Total (100%)]],$K$3:$L$7,2,TRUE))</f>
        <v>B</v>
      </c>
    </row>
    <row r="94" spans="1:9" x14ac:dyDescent="0.3">
      <c r="A94" s="2" t="s">
        <v>180</v>
      </c>
      <c r="B94" s="2" t="s">
        <v>181</v>
      </c>
      <c r="C94" s="2" t="s">
        <v>152</v>
      </c>
      <c r="D94" s="2" t="s">
        <v>622</v>
      </c>
      <c r="E94" s="1" t="str">
        <f>IF(VLOOKUP(Table2[[#This Row],[Student ID]],Test[], 3,FALSE)="", "ABS", VLOOKUP(Table2[[#This Row],[Student ID]],Test[], 3,FALSE))</f>
        <v>ABS</v>
      </c>
      <c r="F94" s="2">
        <f>VLOOKUP(Table2[[#This Row],[Student ID]],Practical[],2,FALSE)</f>
        <v>0</v>
      </c>
      <c r="G94" s="2">
        <f>IF(VLOOKUP(Table2[[#This Row],[Student ID]],Exam[], 3,FALSE)=0, "ABS", VLOOKUP(Table2[[#This Row],[Student ID]],Exam[], 3,FALSE))</f>
        <v>26.4</v>
      </c>
      <c r="H94" s="3">
        <f>ROUNDUP(IF(AND(Table2[[#This Row],[Test (25%)]]="ABS", Table2[[#This Row],[Practical (15%)]]="ABS"),Table2[[#This Row],[Exam (60%)]], IF(AND(Table2[[#This Row],[Practical (15%)]]="ABS", Table2[[#This Row],[Exam (60%)]]="ABS"),Table2[[#This Row],[Test (25%)]], IF(AND(Table2[[#This Row],[Test (25%)]]="ABS", Table2[[#This Row],[Exam (60%)]]="ABS"),Table2[[#This Row],[Practical (15%)]], IF(Table2[[#This Row],[Test (25%)]]="ABS", Table2[[#This Row],[Practical (15%)]]+Table2[[#This Row],[Exam (60%)]], IF(Table2[[#This Row],[Practical (15%)]]="ABS", Table2[[#This Row],[Test (25%)]]+Table2[[#This Row],[Exam (60%)]], IF(Table2[[#This Row],[Exam (60%)]]="ABS", Table2[[#This Row],[Test (25%)]]+Table2[[#This Row],[Practical (15%)]], Table2[[#This Row],[Test (25%)]]+Table2[[#This Row],[Practical (15%)]]+Table2[[#This Row],[Exam (60%)]])))))), 0)</f>
        <v>27</v>
      </c>
      <c r="I94" s="2" t="str">
        <f>IF(Table2[[#This Row],[Exam (60%)]]="ABS", "I", VLOOKUP(Table2[[#This Row],[Total (100%)]],$K$3:$L$7,2,TRUE))</f>
        <v>F</v>
      </c>
    </row>
    <row r="95" spans="1:9" x14ac:dyDescent="0.3">
      <c r="A95" s="2" t="s">
        <v>182</v>
      </c>
      <c r="B95" s="2" t="s">
        <v>183</v>
      </c>
      <c r="C95" s="2" t="s">
        <v>152</v>
      </c>
      <c r="D95" s="2" t="s">
        <v>622</v>
      </c>
      <c r="E95" s="1">
        <f>IF(VLOOKUP(Table2[[#This Row],[Student ID]],Test[], 3,FALSE)="", "ABS", VLOOKUP(Table2[[#This Row],[Student ID]],Test[], 3,FALSE))</f>
        <v>20</v>
      </c>
      <c r="F95" s="2">
        <f>VLOOKUP(Table2[[#This Row],[Student ID]],Practical[],2,FALSE)</f>
        <v>10.5</v>
      </c>
      <c r="G95" s="2">
        <f>IF(VLOOKUP(Table2[[#This Row],[Student ID]],Exam[], 3,FALSE)=0, "ABS", VLOOKUP(Table2[[#This Row],[Student ID]],Exam[], 3,FALSE))</f>
        <v>34.799999999999997</v>
      </c>
      <c r="H95" s="3">
        <f>ROUNDUP(IF(AND(Table2[[#This Row],[Test (25%)]]="ABS", Table2[[#This Row],[Practical (15%)]]="ABS"),Table2[[#This Row],[Exam (60%)]], IF(AND(Table2[[#This Row],[Practical (15%)]]="ABS", Table2[[#This Row],[Exam (60%)]]="ABS"),Table2[[#This Row],[Test (25%)]], IF(AND(Table2[[#This Row],[Test (25%)]]="ABS", Table2[[#This Row],[Exam (60%)]]="ABS"),Table2[[#This Row],[Practical (15%)]], IF(Table2[[#This Row],[Test (25%)]]="ABS", Table2[[#This Row],[Practical (15%)]]+Table2[[#This Row],[Exam (60%)]], IF(Table2[[#This Row],[Practical (15%)]]="ABS", Table2[[#This Row],[Test (25%)]]+Table2[[#This Row],[Exam (60%)]], IF(Table2[[#This Row],[Exam (60%)]]="ABS", Table2[[#This Row],[Test (25%)]]+Table2[[#This Row],[Practical (15%)]], Table2[[#This Row],[Test (25%)]]+Table2[[#This Row],[Practical (15%)]]+Table2[[#This Row],[Exam (60%)]])))))), 0)</f>
        <v>66</v>
      </c>
      <c r="I95" s="2" t="str">
        <f>IF(Table2[[#This Row],[Exam (60%)]]="ABS", "I", VLOOKUP(Table2[[#This Row],[Total (100%)]],$K$3:$L$7,2,TRUE))</f>
        <v>B</v>
      </c>
    </row>
    <row r="96" spans="1:9" x14ac:dyDescent="0.3">
      <c r="A96" s="2" t="s">
        <v>184</v>
      </c>
      <c r="B96" s="2" t="s">
        <v>185</v>
      </c>
      <c r="C96" s="2" t="s">
        <v>152</v>
      </c>
      <c r="D96" s="2" t="s">
        <v>622</v>
      </c>
      <c r="E96" s="1">
        <f>IF(VLOOKUP(Table2[[#This Row],[Student ID]],Test[], 3,FALSE)="", "ABS", VLOOKUP(Table2[[#This Row],[Student ID]],Test[], 3,FALSE))</f>
        <v>10.833333333333334</v>
      </c>
      <c r="F96" s="2">
        <f>VLOOKUP(Table2[[#This Row],[Student ID]],Practical[],2,FALSE)</f>
        <v>0</v>
      </c>
      <c r="G96" s="2">
        <f>IF(VLOOKUP(Table2[[#This Row],[Student ID]],Exam[], 3,FALSE)=0, "ABS", VLOOKUP(Table2[[#This Row],[Student ID]],Exam[], 3,FALSE))</f>
        <v>34.799999999999997</v>
      </c>
      <c r="H96" s="3">
        <f>ROUNDUP(IF(AND(Table2[[#This Row],[Test (25%)]]="ABS", Table2[[#This Row],[Practical (15%)]]="ABS"),Table2[[#This Row],[Exam (60%)]], IF(AND(Table2[[#This Row],[Practical (15%)]]="ABS", Table2[[#This Row],[Exam (60%)]]="ABS"),Table2[[#This Row],[Test (25%)]], IF(AND(Table2[[#This Row],[Test (25%)]]="ABS", Table2[[#This Row],[Exam (60%)]]="ABS"),Table2[[#This Row],[Practical (15%)]], IF(Table2[[#This Row],[Test (25%)]]="ABS", Table2[[#This Row],[Practical (15%)]]+Table2[[#This Row],[Exam (60%)]], IF(Table2[[#This Row],[Practical (15%)]]="ABS", Table2[[#This Row],[Test (25%)]]+Table2[[#This Row],[Exam (60%)]], IF(Table2[[#This Row],[Exam (60%)]]="ABS", Table2[[#This Row],[Test (25%)]]+Table2[[#This Row],[Practical (15%)]], Table2[[#This Row],[Test (25%)]]+Table2[[#This Row],[Practical (15%)]]+Table2[[#This Row],[Exam (60%)]])))))), 0)</f>
        <v>46</v>
      </c>
      <c r="I96" s="2" t="str">
        <f>IF(Table2[[#This Row],[Exam (60%)]]="ABS", "I", VLOOKUP(Table2[[#This Row],[Total (100%)]],$K$3:$L$7,2,TRUE))</f>
        <v>D</v>
      </c>
    </row>
    <row r="97" spans="1:9" x14ac:dyDescent="0.3">
      <c r="A97" s="2" t="s">
        <v>186</v>
      </c>
      <c r="B97" s="2" t="s">
        <v>156</v>
      </c>
      <c r="C97" s="2" t="s">
        <v>152</v>
      </c>
      <c r="D97" s="2" t="s">
        <v>622</v>
      </c>
      <c r="E97" s="1">
        <f>IF(VLOOKUP(Table2[[#This Row],[Student ID]],Test[], 3,FALSE)="", "ABS", VLOOKUP(Table2[[#This Row],[Student ID]],Test[], 3,FALSE))</f>
        <v>10.833333333333334</v>
      </c>
      <c r="F97" s="2">
        <f>VLOOKUP(Table2[[#This Row],[Student ID]],Practical[],2,FALSE)</f>
        <v>0</v>
      </c>
      <c r="G97" s="2">
        <f>IF(VLOOKUP(Table2[[#This Row],[Student ID]],Exam[], 3,FALSE)=0, "ABS", VLOOKUP(Table2[[#This Row],[Student ID]],Exam[], 3,FALSE))</f>
        <v>40.800000000000004</v>
      </c>
      <c r="H97" s="3">
        <f>ROUNDUP(IF(AND(Table2[[#This Row],[Test (25%)]]="ABS", Table2[[#This Row],[Practical (15%)]]="ABS"),Table2[[#This Row],[Exam (60%)]], IF(AND(Table2[[#This Row],[Practical (15%)]]="ABS", Table2[[#This Row],[Exam (60%)]]="ABS"),Table2[[#This Row],[Test (25%)]], IF(AND(Table2[[#This Row],[Test (25%)]]="ABS", Table2[[#This Row],[Exam (60%)]]="ABS"),Table2[[#This Row],[Practical (15%)]], IF(Table2[[#This Row],[Test (25%)]]="ABS", Table2[[#This Row],[Practical (15%)]]+Table2[[#This Row],[Exam (60%)]], IF(Table2[[#This Row],[Practical (15%)]]="ABS", Table2[[#This Row],[Test (25%)]]+Table2[[#This Row],[Exam (60%)]], IF(Table2[[#This Row],[Exam (60%)]]="ABS", Table2[[#This Row],[Test (25%)]]+Table2[[#This Row],[Practical (15%)]], Table2[[#This Row],[Test (25%)]]+Table2[[#This Row],[Practical (15%)]]+Table2[[#This Row],[Exam (60%)]])))))), 0)</f>
        <v>52</v>
      </c>
      <c r="I97" s="2" t="str">
        <f>IF(Table2[[#This Row],[Exam (60%)]]="ABS", "I", VLOOKUP(Table2[[#This Row],[Total (100%)]],$K$3:$L$7,2,TRUE))</f>
        <v>C</v>
      </c>
    </row>
    <row r="98" spans="1:9" x14ac:dyDescent="0.3">
      <c r="A98" s="2" t="s">
        <v>187</v>
      </c>
      <c r="B98" s="2" t="s">
        <v>188</v>
      </c>
      <c r="C98" s="2" t="s">
        <v>152</v>
      </c>
      <c r="D98" s="2" t="s">
        <v>622</v>
      </c>
      <c r="E98" s="1">
        <f>IF(VLOOKUP(Table2[[#This Row],[Student ID]],Test[], 3,FALSE)="", "ABS", VLOOKUP(Table2[[#This Row],[Student ID]],Test[], 3,FALSE))</f>
        <v>12.5</v>
      </c>
      <c r="F98" s="2">
        <f>VLOOKUP(Table2[[#This Row],[Student ID]],Practical[],2,FALSE)</f>
        <v>0</v>
      </c>
      <c r="G98" s="2">
        <f>IF(VLOOKUP(Table2[[#This Row],[Student ID]],Exam[], 3,FALSE)=0, "ABS", VLOOKUP(Table2[[#This Row],[Student ID]],Exam[], 3,FALSE))</f>
        <v>30</v>
      </c>
      <c r="H98" s="3">
        <f>ROUNDUP(IF(AND(Table2[[#This Row],[Test (25%)]]="ABS", Table2[[#This Row],[Practical (15%)]]="ABS"),Table2[[#This Row],[Exam (60%)]], IF(AND(Table2[[#This Row],[Practical (15%)]]="ABS", Table2[[#This Row],[Exam (60%)]]="ABS"),Table2[[#This Row],[Test (25%)]], IF(AND(Table2[[#This Row],[Test (25%)]]="ABS", Table2[[#This Row],[Exam (60%)]]="ABS"),Table2[[#This Row],[Practical (15%)]], IF(Table2[[#This Row],[Test (25%)]]="ABS", Table2[[#This Row],[Practical (15%)]]+Table2[[#This Row],[Exam (60%)]], IF(Table2[[#This Row],[Practical (15%)]]="ABS", Table2[[#This Row],[Test (25%)]]+Table2[[#This Row],[Exam (60%)]], IF(Table2[[#This Row],[Exam (60%)]]="ABS", Table2[[#This Row],[Test (25%)]]+Table2[[#This Row],[Practical (15%)]], Table2[[#This Row],[Test (25%)]]+Table2[[#This Row],[Practical (15%)]]+Table2[[#This Row],[Exam (60%)]])))))), 0)</f>
        <v>43</v>
      </c>
      <c r="I98" s="2" t="str">
        <f>IF(Table2[[#This Row],[Exam (60%)]]="ABS", "I", VLOOKUP(Table2[[#This Row],[Total (100%)]],$K$3:$L$7,2,TRUE))</f>
        <v>F</v>
      </c>
    </row>
    <row r="99" spans="1:9" x14ac:dyDescent="0.3">
      <c r="A99" s="2" t="s">
        <v>189</v>
      </c>
      <c r="B99" s="2" t="s">
        <v>190</v>
      </c>
      <c r="C99" s="2" t="s">
        <v>152</v>
      </c>
      <c r="D99" s="2" t="s">
        <v>622</v>
      </c>
      <c r="E99" s="1">
        <f>IF(VLOOKUP(Table2[[#This Row],[Student ID]],Test[], 3,FALSE)="", "ABS", VLOOKUP(Table2[[#This Row],[Student ID]],Test[], 3,FALSE))</f>
        <v>20</v>
      </c>
      <c r="F99" s="2">
        <f>VLOOKUP(Table2[[#This Row],[Student ID]],Practical[],2,FALSE)</f>
        <v>0</v>
      </c>
      <c r="G99" s="2">
        <f>IF(VLOOKUP(Table2[[#This Row],[Student ID]],Exam[], 3,FALSE)=0, "ABS", VLOOKUP(Table2[[#This Row],[Student ID]],Exam[], 3,FALSE))</f>
        <v>46.800000000000004</v>
      </c>
      <c r="H99" s="3">
        <f>ROUNDUP(IF(AND(Table2[[#This Row],[Test (25%)]]="ABS", Table2[[#This Row],[Practical (15%)]]="ABS"),Table2[[#This Row],[Exam (60%)]], IF(AND(Table2[[#This Row],[Practical (15%)]]="ABS", Table2[[#This Row],[Exam (60%)]]="ABS"),Table2[[#This Row],[Test (25%)]], IF(AND(Table2[[#This Row],[Test (25%)]]="ABS", Table2[[#This Row],[Exam (60%)]]="ABS"),Table2[[#This Row],[Practical (15%)]], IF(Table2[[#This Row],[Test (25%)]]="ABS", Table2[[#This Row],[Practical (15%)]]+Table2[[#This Row],[Exam (60%)]], IF(Table2[[#This Row],[Practical (15%)]]="ABS", Table2[[#This Row],[Test (25%)]]+Table2[[#This Row],[Exam (60%)]], IF(Table2[[#This Row],[Exam (60%)]]="ABS", Table2[[#This Row],[Test (25%)]]+Table2[[#This Row],[Practical (15%)]], Table2[[#This Row],[Test (25%)]]+Table2[[#This Row],[Practical (15%)]]+Table2[[#This Row],[Exam (60%)]])))))), 0)</f>
        <v>67</v>
      </c>
      <c r="I99" s="2" t="str">
        <f>IF(Table2[[#This Row],[Exam (60%)]]="ABS", "I", VLOOKUP(Table2[[#This Row],[Total (100%)]],$K$3:$L$7,2,TRUE))</f>
        <v>B</v>
      </c>
    </row>
    <row r="100" spans="1:9" x14ac:dyDescent="0.3">
      <c r="A100" s="2" t="s">
        <v>191</v>
      </c>
      <c r="B100" s="2" t="s">
        <v>192</v>
      </c>
      <c r="C100" s="2" t="s">
        <v>152</v>
      </c>
      <c r="D100" s="2" t="s">
        <v>622</v>
      </c>
      <c r="E100" s="1">
        <f>IF(VLOOKUP(Table2[[#This Row],[Student ID]],Test[], 3,FALSE)="", "ABS", VLOOKUP(Table2[[#This Row],[Student ID]],Test[], 3,FALSE))</f>
        <v>10</v>
      </c>
      <c r="F100" s="2">
        <f>VLOOKUP(Table2[[#This Row],[Student ID]],Practical[],2,FALSE)</f>
        <v>0</v>
      </c>
      <c r="G100" s="2">
        <f>IF(VLOOKUP(Table2[[#This Row],[Student ID]],Exam[], 3,FALSE)=0, "ABS", VLOOKUP(Table2[[#This Row],[Student ID]],Exam[], 3,FALSE))</f>
        <v>33.6</v>
      </c>
      <c r="H100" s="3">
        <f>ROUNDUP(IF(AND(Table2[[#This Row],[Test (25%)]]="ABS", Table2[[#This Row],[Practical (15%)]]="ABS"),Table2[[#This Row],[Exam (60%)]], IF(AND(Table2[[#This Row],[Practical (15%)]]="ABS", Table2[[#This Row],[Exam (60%)]]="ABS"),Table2[[#This Row],[Test (25%)]], IF(AND(Table2[[#This Row],[Test (25%)]]="ABS", Table2[[#This Row],[Exam (60%)]]="ABS"),Table2[[#This Row],[Practical (15%)]], IF(Table2[[#This Row],[Test (25%)]]="ABS", Table2[[#This Row],[Practical (15%)]]+Table2[[#This Row],[Exam (60%)]], IF(Table2[[#This Row],[Practical (15%)]]="ABS", Table2[[#This Row],[Test (25%)]]+Table2[[#This Row],[Exam (60%)]], IF(Table2[[#This Row],[Exam (60%)]]="ABS", Table2[[#This Row],[Test (25%)]]+Table2[[#This Row],[Practical (15%)]], Table2[[#This Row],[Test (25%)]]+Table2[[#This Row],[Practical (15%)]]+Table2[[#This Row],[Exam (60%)]])))))), 0)</f>
        <v>44</v>
      </c>
      <c r="I100" s="2" t="str">
        <f>IF(Table2[[#This Row],[Exam (60%)]]="ABS", "I", VLOOKUP(Table2[[#This Row],[Total (100%)]],$K$3:$L$7,2,TRUE))</f>
        <v>F</v>
      </c>
    </row>
    <row r="101" spans="1:9" x14ac:dyDescent="0.3">
      <c r="A101" s="2" t="s">
        <v>193</v>
      </c>
      <c r="B101" s="2" t="s">
        <v>194</v>
      </c>
      <c r="C101" s="2" t="s">
        <v>152</v>
      </c>
      <c r="D101" s="2" t="s">
        <v>622</v>
      </c>
      <c r="E101" s="1">
        <f>IF(VLOOKUP(Table2[[#This Row],[Student ID]],Test[], 3,FALSE)="", "ABS", VLOOKUP(Table2[[#This Row],[Student ID]],Test[], 3,FALSE))</f>
        <v>13.333333333333334</v>
      </c>
      <c r="F101" s="2">
        <f>VLOOKUP(Table2[[#This Row],[Student ID]],Practical[],2,FALSE)</f>
        <v>0</v>
      </c>
      <c r="G101" s="2">
        <f>IF(VLOOKUP(Table2[[#This Row],[Student ID]],Exam[], 3,FALSE)=0, "ABS", VLOOKUP(Table2[[#This Row],[Student ID]],Exam[], 3,FALSE))</f>
        <v>45.6</v>
      </c>
      <c r="H101" s="3">
        <f>ROUNDUP(IF(AND(Table2[[#This Row],[Test (25%)]]="ABS", Table2[[#This Row],[Practical (15%)]]="ABS"),Table2[[#This Row],[Exam (60%)]], IF(AND(Table2[[#This Row],[Practical (15%)]]="ABS", Table2[[#This Row],[Exam (60%)]]="ABS"),Table2[[#This Row],[Test (25%)]], IF(AND(Table2[[#This Row],[Test (25%)]]="ABS", Table2[[#This Row],[Exam (60%)]]="ABS"),Table2[[#This Row],[Practical (15%)]], IF(Table2[[#This Row],[Test (25%)]]="ABS", Table2[[#This Row],[Practical (15%)]]+Table2[[#This Row],[Exam (60%)]], IF(Table2[[#This Row],[Practical (15%)]]="ABS", Table2[[#This Row],[Test (25%)]]+Table2[[#This Row],[Exam (60%)]], IF(Table2[[#This Row],[Exam (60%)]]="ABS", Table2[[#This Row],[Test (25%)]]+Table2[[#This Row],[Practical (15%)]], Table2[[#This Row],[Test (25%)]]+Table2[[#This Row],[Practical (15%)]]+Table2[[#This Row],[Exam (60%)]])))))), 0)</f>
        <v>59</v>
      </c>
      <c r="I101" s="2" t="str">
        <f>IF(Table2[[#This Row],[Exam (60%)]]="ABS", "I", VLOOKUP(Table2[[#This Row],[Total (100%)]],$K$3:$L$7,2,TRUE))</f>
        <v>C</v>
      </c>
    </row>
    <row r="102" spans="1:9" x14ac:dyDescent="0.3">
      <c r="A102" s="2" t="s">
        <v>195</v>
      </c>
      <c r="B102" s="2" t="s">
        <v>196</v>
      </c>
      <c r="C102" s="2" t="s">
        <v>152</v>
      </c>
      <c r="D102" s="2" t="s">
        <v>622</v>
      </c>
      <c r="E102" s="1">
        <f>IF(VLOOKUP(Table2[[#This Row],[Student ID]],Test[], 3,FALSE)="", "ABS", VLOOKUP(Table2[[#This Row],[Student ID]],Test[], 3,FALSE))</f>
        <v>21.666666666666668</v>
      </c>
      <c r="F102" s="2">
        <f>VLOOKUP(Table2[[#This Row],[Student ID]],Practical[],2,FALSE)</f>
        <v>0</v>
      </c>
      <c r="G102" s="2">
        <f>IF(VLOOKUP(Table2[[#This Row],[Student ID]],Exam[], 3,FALSE)=0, "ABS", VLOOKUP(Table2[[#This Row],[Student ID]],Exam[], 3,FALSE))</f>
        <v>43.199999999999996</v>
      </c>
      <c r="H102" s="3">
        <f>ROUNDUP(IF(AND(Table2[[#This Row],[Test (25%)]]="ABS", Table2[[#This Row],[Practical (15%)]]="ABS"),Table2[[#This Row],[Exam (60%)]], IF(AND(Table2[[#This Row],[Practical (15%)]]="ABS", Table2[[#This Row],[Exam (60%)]]="ABS"),Table2[[#This Row],[Test (25%)]], IF(AND(Table2[[#This Row],[Test (25%)]]="ABS", Table2[[#This Row],[Exam (60%)]]="ABS"),Table2[[#This Row],[Practical (15%)]], IF(Table2[[#This Row],[Test (25%)]]="ABS", Table2[[#This Row],[Practical (15%)]]+Table2[[#This Row],[Exam (60%)]], IF(Table2[[#This Row],[Practical (15%)]]="ABS", Table2[[#This Row],[Test (25%)]]+Table2[[#This Row],[Exam (60%)]], IF(Table2[[#This Row],[Exam (60%)]]="ABS", Table2[[#This Row],[Test (25%)]]+Table2[[#This Row],[Practical (15%)]], Table2[[#This Row],[Test (25%)]]+Table2[[#This Row],[Practical (15%)]]+Table2[[#This Row],[Exam (60%)]])))))), 0)</f>
        <v>65</v>
      </c>
      <c r="I102" s="2" t="str">
        <f>IF(Table2[[#This Row],[Exam (60%)]]="ABS", "I", VLOOKUP(Table2[[#This Row],[Total (100%)]],$K$3:$L$7,2,TRUE))</f>
        <v>B</v>
      </c>
    </row>
    <row r="103" spans="1:9" x14ac:dyDescent="0.3">
      <c r="A103" s="2" t="s">
        <v>197</v>
      </c>
      <c r="B103" s="2" t="s">
        <v>198</v>
      </c>
      <c r="C103" s="2" t="s">
        <v>152</v>
      </c>
      <c r="D103" s="2" t="s">
        <v>622</v>
      </c>
      <c r="E103" s="1">
        <f>IF(VLOOKUP(Table2[[#This Row],[Student ID]],Test[], 3,FALSE)="", "ABS", VLOOKUP(Table2[[#This Row],[Student ID]],Test[], 3,FALSE))</f>
        <v>12.5</v>
      </c>
      <c r="F103" s="2">
        <f>VLOOKUP(Table2[[#This Row],[Student ID]],Practical[],2,FALSE)</f>
        <v>10.5</v>
      </c>
      <c r="G103" s="2">
        <f>IF(VLOOKUP(Table2[[#This Row],[Student ID]],Exam[], 3,FALSE)=0, "ABS", VLOOKUP(Table2[[#This Row],[Student ID]],Exam[], 3,FALSE))</f>
        <v>18</v>
      </c>
      <c r="H103" s="3">
        <f>ROUNDUP(IF(AND(Table2[[#This Row],[Test (25%)]]="ABS", Table2[[#This Row],[Practical (15%)]]="ABS"),Table2[[#This Row],[Exam (60%)]], IF(AND(Table2[[#This Row],[Practical (15%)]]="ABS", Table2[[#This Row],[Exam (60%)]]="ABS"),Table2[[#This Row],[Test (25%)]], IF(AND(Table2[[#This Row],[Test (25%)]]="ABS", Table2[[#This Row],[Exam (60%)]]="ABS"),Table2[[#This Row],[Practical (15%)]], IF(Table2[[#This Row],[Test (25%)]]="ABS", Table2[[#This Row],[Practical (15%)]]+Table2[[#This Row],[Exam (60%)]], IF(Table2[[#This Row],[Practical (15%)]]="ABS", Table2[[#This Row],[Test (25%)]]+Table2[[#This Row],[Exam (60%)]], IF(Table2[[#This Row],[Exam (60%)]]="ABS", Table2[[#This Row],[Test (25%)]]+Table2[[#This Row],[Practical (15%)]], Table2[[#This Row],[Test (25%)]]+Table2[[#This Row],[Practical (15%)]]+Table2[[#This Row],[Exam (60%)]])))))), 0)</f>
        <v>41</v>
      </c>
      <c r="I103" s="2" t="str">
        <f>IF(Table2[[#This Row],[Exam (60%)]]="ABS", "I", VLOOKUP(Table2[[#This Row],[Total (100%)]],$K$3:$L$7,2,TRUE))</f>
        <v>F</v>
      </c>
    </row>
    <row r="104" spans="1:9" x14ac:dyDescent="0.3">
      <c r="A104" s="2" t="s">
        <v>199</v>
      </c>
      <c r="B104" s="2" t="s">
        <v>19</v>
      </c>
      <c r="C104" s="2" t="s">
        <v>152</v>
      </c>
      <c r="D104" s="2" t="s">
        <v>622</v>
      </c>
      <c r="E104" s="1">
        <f>IF(VLOOKUP(Table2[[#This Row],[Student ID]],Test[], 3,FALSE)="", "ABS", VLOOKUP(Table2[[#This Row],[Student ID]],Test[], 3,FALSE))</f>
        <v>19.166666666666668</v>
      </c>
      <c r="F104" s="2">
        <f>VLOOKUP(Table2[[#This Row],[Student ID]],Practical[],2,FALSE)</f>
        <v>10.5</v>
      </c>
      <c r="G104" s="2">
        <f>IF(VLOOKUP(Table2[[#This Row],[Student ID]],Exam[], 3,FALSE)=0, "ABS", VLOOKUP(Table2[[#This Row],[Student ID]],Exam[], 3,FALSE))</f>
        <v>45.6</v>
      </c>
      <c r="H104" s="3">
        <f>ROUNDUP(IF(AND(Table2[[#This Row],[Test (25%)]]="ABS", Table2[[#This Row],[Practical (15%)]]="ABS"),Table2[[#This Row],[Exam (60%)]], IF(AND(Table2[[#This Row],[Practical (15%)]]="ABS", Table2[[#This Row],[Exam (60%)]]="ABS"),Table2[[#This Row],[Test (25%)]], IF(AND(Table2[[#This Row],[Test (25%)]]="ABS", Table2[[#This Row],[Exam (60%)]]="ABS"),Table2[[#This Row],[Practical (15%)]], IF(Table2[[#This Row],[Test (25%)]]="ABS", Table2[[#This Row],[Practical (15%)]]+Table2[[#This Row],[Exam (60%)]], IF(Table2[[#This Row],[Practical (15%)]]="ABS", Table2[[#This Row],[Test (25%)]]+Table2[[#This Row],[Exam (60%)]], IF(Table2[[#This Row],[Exam (60%)]]="ABS", Table2[[#This Row],[Test (25%)]]+Table2[[#This Row],[Practical (15%)]], Table2[[#This Row],[Test (25%)]]+Table2[[#This Row],[Practical (15%)]]+Table2[[#This Row],[Exam (60%)]])))))), 0)</f>
        <v>76</v>
      </c>
      <c r="I104" s="2" t="str">
        <f>IF(Table2[[#This Row],[Exam (60%)]]="ABS", "I", VLOOKUP(Table2[[#This Row],[Total (100%)]],$K$3:$L$7,2,TRUE))</f>
        <v>A</v>
      </c>
    </row>
    <row r="105" spans="1:9" x14ac:dyDescent="0.3">
      <c r="A105" s="2" t="s">
        <v>200</v>
      </c>
      <c r="B105" s="2" t="s">
        <v>201</v>
      </c>
      <c r="C105" s="2" t="s">
        <v>152</v>
      </c>
      <c r="D105" s="2" t="s">
        <v>622</v>
      </c>
      <c r="E105" s="1">
        <f>IF(VLOOKUP(Table2[[#This Row],[Student ID]],Test[], 3,FALSE)="", "ABS", VLOOKUP(Table2[[#This Row],[Student ID]],Test[], 3,FALSE))</f>
        <v>14.166666666666666</v>
      </c>
      <c r="F105" s="2">
        <f>VLOOKUP(Table2[[#This Row],[Student ID]],Practical[],2,FALSE)</f>
        <v>11.25</v>
      </c>
      <c r="G105" s="2">
        <f>IF(VLOOKUP(Table2[[#This Row],[Student ID]],Exam[], 3,FALSE)=0, "ABS", VLOOKUP(Table2[[#This Row],[Student ID]],Exam[], 3,FALSE))</f>
        <v>40.800000000000004</v>
      </c>
      <c r="H105" s="3">
        <f>ROUNDUP(IF(AND(Table2[[#This Row],[Test (25%)]]="ABS", Table2[[#This Row],[Practical (15%)]]="ABS"),Table2[[#This Row],[Exam (60%)]], IF(AND(Table2[[#This Row],[Practical (15%)]]="ABS", Table2[[#This Row],[Exam (60%)]]="ABS"),Table2[[#This Row],[Test (25%)]], IF(AND(Table2[[#This Row],[Test (25%)]]="ABS", Table2[[#This Row],[Exam (60%)]]="ABS"),Table2[[#This Row],[Practical (15%)]], IF(Table2[[#This Row],[Test (25%)]]="ABS", Table2[[#This Row],[Practical (15%)]]+Table2[[#This Row],[Exam (60%)]], IF(Table2[[#This Row],[Practical (15%)]]="ABS", Table2[[#This Row],[Test (25%)]]+Table2[[#This Row],[Exam (60%)]], IF(Table2[[#This Row],[Exam (60%)]]="ABS", Table2[[#This Row],[Test (25%)]]+Table2[[#This Row],[Practical (15%)]], Table2[[#This Row],[Test (25%)]]+Table2[[#This Row],[Practical (15%)]]+Table2[[#This Row],[Exam (60%)]])))))), 0)</f>
        <v>67</v>
      </c>
      <c r="I105" s="2" t="str">
        <f>IF(Table2[[#This Row],[Exam (60%)]]="ABS", "I", VLOOKUP(Table2[[#This Row],[Total (100%)]],$K$3:$L$7,2,TRUE))</f>
        <v>B</v>
      </c>
    </row>
    <row r="106" spans="1:9" x14ac:dyDescent="0.3">
      <c r="A106" s="2" t="s">
        <v>202</v>
      </c>
      <c r="B106" s="2" t="s">
        <v>27</v>
      </c>
      <c r="C106" s="2" t="s">
        <v>152</v>
      </c>
      <c r="D106" s="2" t="s">
        <v>622</v>
      </c>
      <c r="E106" s="1">
        <f>IF(VLOOKUP(Table2[[#This Row],[Student ID]],Test[], 3,FALSE)="", "ABS", VLOOKUP(Table2[[#This Row],[Student ID]],Test[], 3,FALSE))</f>
        <v>14.166666666666666</v>
      </c>
      <c r="F106" s="2">
        <f>VLOOKUP(Table2[[#This Row],[Student ID]],Practical[],2,FALSE)</f>
        <v>10.5</v>
      </c>
      <c r="G106" s="2">
        <f>IF(VLOOKUP(Table2[[#This Row],[Student ID]],Exam[], 3,FALSE)=0, "ABS", VLOOKUP(Table2[[#This Row],[Student ID]],Exam[], 3,FALSE))</f>
        <v>42</v>
      </c>
      <c r="H106" s="3">
        <f>ROUNDUP(IF(AND(Table2[[#This Row],[Test (25%)]]="ABS", Table2[[#This Row],[Practical (15%)]]="ABS"),Table2[[#This Row],[Exam (60%)]], IF(AND(Table2[[#This Row],[Practical (15%)]]="ABS", Table2[[#This Row],[Exam (60%)]]="ABS"),Table2[[#This Row],[Test (25%)]], IF(AND(Table2[[#This Row],[Test (25%)]]="ABS", Table2[[#This Row],[Exam (60%)]]="ABS"),Table2[[#This Row],[Practical (15%)]], IF(Table2[[#This Row],[Test (25%)]]="ABS", Table2[[#This Row],[Practical (15%)]]+Table2[[#This Row],[Exam (60%)]], IF(Table2[[#This Row],[Practical (15%)]]="ABS", Table2[[#This Row],[Test (25%)]]+Table2[[#This Row],[Exam (60%)]], IF(Table2[[#This Row],[Exam (60%)]]="ABS", Table2[[#This Row],[Test (25%)]]+Table2[[#This Row],[Practical (15%)]], Table2[[#This Row],[Test (25%)]]+Table2[[#This Row],[Practical (15%)]]+Table2[[#This Row],[Exam (60%)]])))))), 0)</f>
        <v>67</v>
      </c>
      <c r="I106" s="2" t="str">
        <f>IF(Table2[[#This Row],[Exam (60%)]]="ABS", "I", VLOOKUP(Table2[[#This Row],[Total (100%)]],$K$3:$L$7,2,TRUE))</f>
        <v>B</v>
      </c>
    </row>
    <row r="107" spans="1:9" x14ac:dyDescent="0.3">
      <c r="A107" s="2" t="s">
        <v>203</v>
      </c>
      <c r="B107" s="2" t="s">
        <v>32</v>
      </c>
      <c r="C107" s="2" t="s">
        <v>152</v>
      </c>
      <c r="D107" s="2" t="s">
        <v>622</v>
      </c>
      <c r="E107" s="1">
        <f>IF(VLOOKUP(Table2[[#This Row],[Student ID]],Test[], 3,FALSE)="", "ABS", VLOOKUP(Table2[[#This Row],[Student ID]],Test[], 3,FALSE))</f>
        <v>13.333333333333334</v>
      </c>
      <c r="F107" s="2">
        <f>VLOOKUP(Table2[[#This Row],[Student ID]],Practical[],2,FALSE)</f>
        <v>12.75</v>
      </c>
      <c r="G107" s="2">
        <f>IF(VLOOKUP(Table2[[#This Row],[Student ID]],Exam[], 3,FALSE)=0, "ABS", VLOOKUP(Table2[[#This Row],[Student ID]],Exam[], 3,FALSE))</f>
        <v>27.6</v>
      </c>
      <c r="H107" s="3">
        <f>ROUNDUP(IF(AND(Table2[[#This Row],[Test (25%)]]="ABS", Table2[[#This Row],[Practical (15%)]]="ABS"),Table2[[#This Row],[Exam (60%)]], IF(AND(Table2[[#This Row],[Practical (15%)]]="ABS", Table2[[#This Row],[Exam (60%)]]="ABS"),Table2[[#This Row],[Test (25%)]], IF(AND(Table2[[#This Row],[Test (25%)]]="ABS", Table2[[#This Row],[Exam (60%)]]="ABS"),Table2[[#This Row],[Practical (15%)]], IF(Table2[[#This Row],[Test (25%)]]="ABS", Table2[[#This Row],[Practical (15%)]]+Table2[[#This Row],[Exam (60%)]], IF(Table2[[#This Row],[Practical (15%)]]="ABS", Table2[[#This Row],[Test (25%)]]+Table2[[#This Row],[Exam (60%)]], IF(Table2[[#This Row],[Exam (60%)]]="ABS", Table2[[#This Row],[Test (25%)]]+Table2[[#This Row],[Practical (15%)]], Table2[[#This Row],[Test (25%)]]+Table2[[#This Row],[Practical (15%)]]+Table2[[#This Row],[Exam (60%)]])))))), 0)</f>
        <v>54</v>
      </c>
      <c r="I107" s="2" t="str">
        <f>IF(Table2[[#This Row],[Exam (60%)]]="ABS", "I", VLOOKUP(Table2[[#This Row],[Total (100%)]],$K$3:$L$7,2,TRUE))</f>
        <v>C</v>
      </c>
    </row>
    <row r="108" spans="1:9" x14ac:dyDescent="0.3">
      <c r="A108" s="2" t="s">
        <v>204</v>
      </c>
      <c r="B108" s="2" t="s">
        <v>205</v>
      </c>
      <c r="C108" s="2" t="s">
        <v>152</v>
      </c>
      <c r="D108" s="2" t="s">
        <v>622</v>
      </c>
      <c r="E108" s="1">
        <f>IF(VLOOKUP(Table2[[#This Row],[Student ID]],Test[], 3,FALSE)="", "ABS", VLOOKUP(Table2[[#This Row],[Student ID]],Test[], 3,FALSE))</f>
        <v>15.833333333333332</v>
      </c>
      <c r="F108" s="2">
        <f>VLOOKUP(Table2[[#This Row],[Student ID]],Practical[],2,FALSE)</f>
        <v>9.75</v>
      </c>
      <c r="G108" s="2">
        <f>IF(VLOOKUP(Table2[[#This Row],[Student ID]],Exam[], 3,FALSE)=0, "ABS", VLOOKUP(Table2[[#This Row],[Student ID]],Exam[], 3,FALSE))</f>
        <v>37.200000000000003</v>
      </c>
      <c r="H108" s="3">
        <f>ROUNDUP(IF(AND(Table2[[#This Row],[Test (25%)]]="ABS", Table2[[#This Row],[Practical (15%)]]="ABS"),Table2[[#This Row],[Exam (60%)]], IF(AND(Table2[[#This Row],[Practical (15%)]]="ABS", Table2[[#This Row],[Exam (60%)]]="ABS"),Table2[[#This Row],[Test (25%)]], IF(AND(Table2[[#This Row],[Test (25%)]]="ABS", Table2[[#This Row],[Exam (60%)]]="ABS"),Table2[[#This Row],[Practical (15%)]], IF(Table2[[#This Row],[Test (25%)]]="ABS", Table2[[#This Row],[Practical (15%)]]+Table2[[#This Row],[Exam (60%)]], IF(Table2[[#This Row],[Practical (15%)]]="ABS", Table2[[#This Row],[Test (25%)]]+Table2[[#This Row],[Exam (60%)]], IF(Table2[[#This Row],[Exam (60%)]]="ABS", Table2[[#This Row],[Test (25%)]]+Table2[[#This Row],[Practical (15%)]], Table2[[#This Row],[Test (25%)]]+Table2[[#This Row],[Practical (15%)]]+Table2[[#This Row],[Exam (60%)]])))))), 0)</f>
        <v>63</v>
      </c>
      <c r="I108" s="2" t="str">
        <f>IF(Table2[[#This Row],[Exam (60%)]]="ABS", "I", VLOOKUP(Table2[[#This Row],[Total (100%)]],$K$3:$L$7,2,TRUE))</f>
        <v>B</v>
      </c>
    </row>
    <row r="109" spans="1:9" x14ac:dyDescent="0.3">
      <c r="A109" s="2" t="s">
        <v>206</v>
      </c>
      <c r="B109" s="2" t="s">
        <v>207</v>
      </c>
      <c r="C109" s="2" t="s">
        <v>152</v>
      </c>
      <c r="D109" s="2" t="s">
        <v>622</v>
      </c>
      <c r="E109" s="1">
        <f>IF(VLOOKUP(Table2[[#This Row],[Student ID]],Test[], 3,FALSE)="", "ABS", VLOOKUP(Table2[[#This Row],[Student ID]],Test[], 3,FALSE))</f>
        <v>17.5</v>
      </c>
      <c r="F109" s="2">
        <f>VLOOKUP(Table2[[#This Row],[Student ID]],Practical[],2,FALSE)</f>
        <v>9.75</v>
      </c>
      <c r="G109" s="2">
        <f>IF(VLOOKUP(Table2[[#This Row],[Student ID]],Exam[], 3,FALSE)=0, "ABS", VLOOKUP(Table2[[#This Row],[Student ID]],Exam[], 3,FALSE))</f>
        <v>49.199999999999996</v>
      </c>
      <c r="H109" s="3">
        <f>ROUNDUP(IF(AND(Table2[[#This Row],[Test (25%)]]="ABS", Table2[[#This Row],[Practical (15%)]]="ABS"),Table2[[#This Row],[Exam (60%)]], IF(AND(Table2[[#This Row],[Practical (15%)]]="ABS", Table2[[#This Row],[Exam (60%)]]="ABS"),Table2[[#This Row],[Test (25%)]], IF(AND(Table2[[#This Row],[Test (25%)]]="ABS", Table2[[#This Row],[Exam (60%)]]="ABS"),Table2[[#This Row],[Practical (15%)]], IF(Table2[[#This Row],[Test (25%)]]="ABS", Table2[[#This Row],[Practical (15%)]]+Table2[[#This Row],[Exam (60%)]], IF(Table2[[#This Row],[Practical (15%)]]="ABS", Table2[[#This Row],[Test (25%)]]+Table2[[#This Row],[Exam (60%)]], IF(Table2[[#This Row],[Exam (60%)]]="ABS", Table2[[#This Row],[Test (25%)]]+Table2[[#This Row],[Practical (15%)]], Table2[[#This Row],[Test (25%)]]+Table2[[#This Row],[Practical (15%)]]+Table2[[#This Row],[Exam (60%)]])))))), 0)</f>
        <v>77</v>
      </c>
      <c r="I109" s="2" t="str">
        <f>IF(Table2[[#This Row],[Exam (60%)]]="ABS", "I", VLOOKUP(Table2[[#This Row],[Total (100%)]],$K$3:$L$7,2,TRUE))</f>
        <v>A</v>
      </c>
    </row>
    <row r="110" spans="1:9" x14ac:dyDescent="0.3">
      <c r="A110" s="2" t="s">
        <v>208</v>
      </c>
      <c r="B110" s="2" t="s">
        <v>209</v>
      </c>
      <c r="C110" s="2" t="s">
        <v>152</v>
      </c>
      <c r="D110" s="2" t="s">
        <v>623</v>
      </c>
      <c r="E110" s="1">
        <f>IF(VLOOKUP(Table2[[#This Row],[Student ID]],Test[], 3,FALSE)="", "ABS", VLOOKUP(Table2[[#This Row],[Student ID]],Test[], 3,FALSE))</f>
        <v>15.833333333333332</v>
      </c>
      <c r="F110" s="2">
        <f>VLOOKUP(Table2[[#This Row],[Student ID]],Practical[],2,FALSE)</f>
        <v>9.75</v>
      </c>
      <c r="G110" s="2">
        <f>IF(VLOOKUP(Table2[[#This Row],[Student ID]],Exam[], 3,FALSE)=0, "ABS", VLOOKUP(Table2[[#This Row],[Student ID]],Exam[], 3,FALSE))</f>
        <v>38.4</v>
      </c>
      <c r="H110" s="3">
        <f>ROUNDUP(IF(AND(Table2[[#This Row],[Test (25%)]]="ABS", Table2[[#This Row],[Practical (15%)]]="ABS"),Table2[[#This Row],[Exam (60%)]], IF(AND(Table2[[#This Row],[Practical (15%)]]="ABS", Table2[[#This Row],[Exam (60%)]]="ABS"),Table2[[#This Row],[Test (25%)]], IF(AND(Table2[[#This Row],[Test (25%)]]="ABS", Table2[[#This Row],[Exam (60%)]]="ABS"),Table2[[#This Row],[Practical (15%)]], IF(Table2[[#This Row],[Test (25%)]]="ABS", Table2[[#This Row],[Practical (15%)]]+Table2[[#This Row],[Exam (60%)]], IF(Table2[[#This Row],[Practical (15%)]]="ABS", Table2[[#This Row],[Test (25%)]]+Table2[[#This Row],[Exam (60%)]], IF(Table2[[#This Row],[Exam (60%)]]="ABS", Table2[[#This Row],[Test (25%)]]+Table2[[#This Row],[Practical (15%)]], Table2[[#This Row],[Test (25%)]]+Table2[[#This Row],[Practical (15%)]]+Table2[[#This Row],[Exam (60%)]])))))), 0)</f>
        <v>64</v>
      </c>
      <c r="I110" s="2" t="str">
        <f>IF(Table2[[#This Row],[Exam (60%)]]="ABS", "I", VLOOKUP(Table2[[#This Row],[Total (100%)]],$K$3:$L$7,2,TRUE))</f>
        <v>B</v>
      </c>
    </row>
    <row r="111" spans="1:9" x14ac:dyDescent="0.3">
      <c r="A111" s="2" t="s">
        <v>210</v>
      </c>
      <c r="B111" s="2" t="s">
        <v>211</v>
      </c>
      <c r="C111" s="2" t="s">
        <v>152</v>
      </c>
      <c r="D111" s="2" t="s">
        <v>622</v>
      </c>
      <c r="E111" s="1">
        <f>IF(VLOOKUP(Table2[[#This Row],[Student ID]],Test[], 3,FALSE)="", "ABS", VLOOKUP(Table2[[#This Row],[Student ID]],Test[], 3,FALSE))</f>
        <v>15</v>
      </c>
      <c r="F111" s="2">
        <f>VLOOKUP(Table2[[#This Row],[Student ID]],Practical[],2,FALSE)</f>
        <v>9</v>
      </c>
      <c r="G111" s="2">
        <f>IF(VLOOKUP(Table2[[#This Row],[Student ID]],Exam[], 3,FALSE)=0, "ABS", VLOOKUP(Table2[[#This Row],[Student ID]],Exam[], 3,FALSE))</f>
        <v>44.4</v>
      </c>
      <c r="H111" s="3">
        <f>ROUNDUP(IF(AND(Table2[[#This Row],[Test (25%)]]="ABS", Table2[[#This Row],[Practical (15%)]]="ABS"),Table2[[#This Row],[Exam (60%)]], IF(AND(Table2[[#This Row],[Practical (15%)]]="ABS", Table2[[#This Row],[Exam (60%)]]="ABS"),Table2[[#This Row],[Test (25%)]], IF(AND(Table2[[#This Row],[Test (25%)]]="ABS", Table2[[#This Row],[Exam (60%)]]="ABS"),Table2[[#This Row],[Practical (15%)]], IF(Table2[[#This Row],[Test (25%)]]="ABS", Table2[[#This Row],[Practical (15%)]]+Table2[[#This Row],[Exam (60%)]], IF(Table2[[#This Row],[Practical (15%)]]="ABS", Table2[[#This Row],[Test (25%)]]+Table2[[#This Row],[Exam (60%)]], IF(Table2[[#This Row],[Exam (60%)]]="ABS", Table2[[#This Row],[Test (25%)]]+Table2[[#This Row],[Practical (15%)]], Table2[[#This Row],[Test (25%)]]+Table2[[#This Row],[Practical (15%)]]+Table2[[#This Row],[Exam (60%)]])))))), 0)</f>
        <v>69</v>
      </c>
      <c r="I111" s="2" t="str">
        <f>IF(Table2[[#This Row],[Exam (60%)]]="ABS", "I", VLOOKUP(Table2[[#This Row],[Total (100%)]],$K$3:$L$7,2,TRUE))</f>
        <v>B</v>
      </c>
    </row>
    <row r="112" spans="1:9" x14ac:dyDescent="0.3">
      <c r="A112" s="2" t="s">
        <v>212</v>
      </c>
      <c r="B112" s="2" t="s">
        <v>213</v>
      </c>
      <c r="C112" s="2" t="s">
        <v>152</v>
      </c>
      <c r="D112" s="2" t="s">
        <v>622</v>
      </c>
      <c r="E112" s="1">
        <f>IF(VLOOKUP(Table2[[#This Row],[Student ID]],Test[], 3,FALSE)="", "ABS", VLOOKUP(Table2[[#This Row],[Student ID]],Test[], 3,FALSE))</f>
        <v>15.833333333333332</v>
      </c>
      <c r="F112" s="2">
        <f>VLOOKUP(Table2[[#This Row],[Student ID]],Practical[],2,FALSE)</f>
        <v>12</v>
      </c>
      <c r="G112" s="2">
        <f>IF(VLOOKUP(Table2[[#This Row],[Student ID]],Exam[], 3,FALSE)=0, "ABS", VLOOKUP(Table2[[#This Row],[Student ID]],Exam[], 3,FALSE))</f>
        <v>39.6</v>
      </c>
      <c r="H112" s="3">
        <f>ROUNDUP(IF(AND(Table2[[#This Row],[Test (25%)]]="ABS", Table2[[#This Row],[Practical (15%)]]="ABS"),Table2[[#This Row],[Exam (60%)]], IF(AND(Table2[[#This Row],[Practical (15%)]]="ABS", Table2[[#This Row],[Exam (60%)]]="ABS"),Table2[[#This Row],[Test (25%)]], IF(AND(Table2[[#This Row],[Test (25%)]]="ABS", Table2[[#This Row],[Exam (60%)]]="ABS"),Table2[[#This Row],[Practical (15%)]], IF(Table2[[#This Row],[Test (25%)]]="ABS", Table2[[#This Row],[Practical (15%)]]+Table2[[#This Row],[Exam (60%)]], IF(Table2[[#This Row],[Practical (15%)]]="ABS", Table2[[#This Row],[Test (25%)]]+Table2[[#This Row],[Exam (60%)]], IF(Table2[[#This Row],[Exam (60%)]]="ABS", Table2[[#This Row],[Test (25%)]]+Table2[[#This Row],[Practical (15%)]], Table2[[#This Row],[Test (25%)]]+Table2[[#This Row],[Practical (15%)]]+Table2[[#This Row],[Exam (60%)]])))))), 0)</f>
        <v>68</v>
      </c>
      <c r="I112" s="2" t="str">
        <f>IF(Table2[[#This Row],[Exam (60%)]]="ABS", "I", VLOOKUP(Table2[[#This Row],[Total (100%)]],$K$3:$L$7,2,TRUE))</f>
        <v>B</v>
      </c>
    </row>
    <row r="113" spans="1:9" x14ac:dyDescent="0.3">
      <c r="A113" s="2" t="s">
        <v>214</v>
      </c>
      <c r="B113" s="2" t="s">
        <v>44</v>
      </c>
      <c r="C113" s="2" t="s">
        <v>152</v>
      </c>
      <c r="D113" s="2" t="s">
        <v>622</v>
      </c>
      <c r="E113" s="1">
        <f>IF(VLOOKUP(Table2[[#This Row],[Student ID]],Test[], 3,FALSE)="", "ABS", VLOOKUP(Table2[[#This Row],[Student ID]],Test[], 3,FALSE))</f>
        <v>15</v>
      </c>
      <c r="F113" s="2">
        <f>VLOOKUP(Table2[[#This Row],[Student ID]],Practical[],2,FALSE)</f>
        <v>9.75</v>
      </c>
      <c r="G113" s="2">
        <f>IF(VLOOKUP(Table2[[#This Row],[Student ID]],Exam[], 3,FALSE)=0, "ABS", VLOOKUP(Table2[[#This Row],[Student ID]],Exam[], 3,FALSE))</f>
        <v>22.8</v>
      </c>
      <c r="H113" s="3">
        <f>ROUNDUP(IF(AND(Table2[[#This Row],[Test (25%)]]="ABS", Table2[[#This Row],[Practical (15%)]]="ABS"),Table2[[#This Row],[Exam (60%)]], IF(AND(Table2[[#This Row],[Practical (15%)]]="ABS", Table2[[#This Row],[Exam (60%)]]="ABS"),Table2[[#This Row],[Test (25%)]], IF(AND(Table2[[#This Row],[Test (25%)]]="ABS", Table2[[#This Row],[Exam (60%)]]="ABS"),Table2[[#This Row],[Practical (15%)]], IF(Table2[[#This Row],[Test (25%)]]="ABS", Table2[[#This Row],[Practical (15%)]]+Table2[[#This Row],[Exam (60%)]], IF(Table2[[#This Row],[Practical (15%)]]="ABS", Table2[[#This Row],[Test (25%)]]+Table2[[#This Row],[Exam (60%)]], IF(Table2[[#This Row],[Exam (60%)]]="ABS", Table2[[#This Row],[Test (25%)]]+Table2[[#This Row],[Practical (15%)]], Table2[[#This Row],[Test (25%)]]+Table2[[#This Row],[Practical (15%)]]+Table2[[#This Row],[Exam (60%)]])))))), 0)</f>
        <v>48</v>
      </c>
      <c r="I113" s="2" t="str">
        <f>IF(Table2[[#This Row],[Exam (60%)]]="ABS", "I", VLOOKUP(Table2[[#This Row],[Total (100%)]],$K$3:$L$7,2,TRUE))</f>
        <v>D</v>
      </c>
    </row>
    <row r="114" spans="1:9" x14ac:dyDescent="0.3">
      <c r="A114" s="2" t="s">
        <v>215</v>
      </c>
      <c r="B114" s="2" t="s">
        <v>216</v>
      </c>
      <c r="C114" s="2" t="s">
        <v>152</v>
      </c>
      <c r="D114" s="2" t="s">
        <v>622</v>
      </c>
      <c r="E114" s="1">
        <f>IF(VLOOKUP(Table2[[#This Row],[Student ID]],Test[], 3,FALSE)="", "ABS", VLOOKUP(Table2[[#This Row],[Student ID]],Test[], 3,FALSE))</f>
        <v>20.833333333333336</v>
      </c>
      <c r="F114" s="2">
        <f>VLOOKUP(Table2[[#This Row],[Student ID]],Practical[],2,FALSE)</f>
        <v>9</v>
      </c>
      <c r="G114" s="2">
        <f>IF(VLOOKUP(Table2[[#This Row],[Student ID]],Exam[], 3,FALSE)=0, "ABS", VLOOKUP(Table2[[#This Row],[Student ID]],Exam[], 3,FALSE))</f>
        <v>46.800000000000004</v>
      </c>
      <c r="H114" s="3">
        <f>ROUNDUP(IF(AND(Table2[[#This Row],[Test (25%)]]="ABS", Table2[[#This Row],[Practical (15%)]]="ABS"),Table2[[#This Row],[Exam (60%)]], IF(AND(Table2[[#This Row],[Practical (15%)]]="ABS", Table2[[#This Row],[Exam (60%)]]="ABS"),Table2[[#This Row],[Test (25%)]], IF(AND(Table2[[#This Row],[Test (25%)]]="ABS", Table2[[#This Row],[Exam (60%)]]="ABS"),Table2[[#This Row],[Practical (15%)]], IF(Table2[[#This Row],[Test (25%)]]="ABS", Table2[[#This Row],[Practical (15%)]]+Table2[[#This Row],[Exam (60%)]], IF(Table2[[#This Row],[Practical (15%)]]="ABS", Table2[[#This Row],[Test (25%)]]+Table2[[#This Row],[Exam (60%)]], IF(Table2[[#This Row],[Exam (60%)]]="ABS", Table2[[#This Row],[Test (25%)]]+Table2[[#This Row],[Practical (15%)]], Table2[[#This Row],[Test (25%)]]+Table2[[#This Row],[Practical (15%)]]+Table2[[#This Row],[Exam (60%)]])))))), 0)</f>
        <v>77</v>
      </c>
      <c r="I114" s="2" t="str">
        <f>IF(Table2[[#This Row],[Exam (60%)]]="ABS", "I", VLOOKUP(Table2[[#This Row],[Total (100%)]],$K$3:$L$7,2,TRUE))</f>
        <v>A</v>
      </c>
    </row>
    <row r="115" spans="1:9" x14ac:dyDescent="0.3">
      <c r="A115" s="2" t="s">
        <v>217</v>
      </c>
      <c r="B115" s="2" t="s">
        <v>218</v>
      </c>
      <c r="C115" s="2" t="s">
        <v>152</v>
      </c>
      <c r="D115" s="2" t="s">
        <v>622</v>
      </c>
      <c r="E115" s="1">
        <f>IF(VLOOKUP(Table2[[#This Row],[Student ID]],Test[], 3,FALSE)="", "ABS", VLOOKUP(Table2[[#This Row],[Student ID]],Test[], 3,FALSE))</f>
        <v>15.833333333333332</v>
      </c>
      <c r="F115" s="2">
        <f>VLOOKUP(Table2[[#This Row],[Student ID]],Practical[],2,FALSE)</f>
        <v>8.25</v>
      </c>
      <c r="G115" s="2">
        <f>IF(VLOOKUP(Table2[[#This Row],[Student ID]],Exam[], 3,FALSE)=0, "ABS", VLOOKUP(Table2[[#This Row],[Student ID]],Exam[], 3,FALSE))</f>
        <v>39.6</v>
      </c>
      <c r="H115" s="3">
        <f>ROUNDUP(IF(AND(Table2[[#This Row],[Test (25%)]]="ABS", Table2[[#This Row],[Practical (15%)]]="ABS"),Table2[[#This Row],[Exam (60%)]], IF(AND(Table2[[#This Row],[Practical (15%)]]="ABS", Table2[[#This Row],[Exam (60%)]]="ABS"),Table2[[#This Row],[Test (25%)]], IF(AND(Table2[[#This Row],[Test (25%)]]="ABS", Table2[[#This Row],[Exam (60%)]]="ABS"),Table2[[#This Row],[Practical (15%)]], IF(Table2[[#This Row],[Test (25%)]]="ABS", Table2[[#This Row],[Practical (15%)]]+Table2[[#This Row],[Exam (60%)]], IF(Table2[[#This Row],[Practical (15%)]]="ABS", Table2[[#This Row],[Test (25%)]]+Table2[[#This Row],[Exam (60%)]], IF(Table2[[#This Row],[Exam (60%)]]="ABS", Table2[[#This Row],[Test (25%)]]+Table2[[#This Row],[Practical (15%)]], Table2[[#This Row],[Test (25%)]]+Table2[[#This Row],[Practical (15%)]]+Table2[[#This Row],[Exam (60%)]])))))), 0)</f>
        <v>64</v>
      </c>
      <c r="I115" s="2" t="str">
        <f>IF(Table2[[#This Row],[Exam (60%)]]="ABS", "I", VLOOKUP(Table2[[#This Row],[Total (100%)]],$K$3:$L$7,2,TRUE))</f>
        <v>B</v>
      </c>
    </row>
    <row r="116" spans="1:9" x14ac:dyDescent="0.3">
      <c r="A116" s="2" t="s">
        <v>219</v>
      </c>
      <c r="B116" s="2" t="s">
        <v>220</v>
      </c>
      <c r="C116" s="2" t="s">
        <v>152</v>
      </c>
      <c r="D116" s="2" t="s">
        <v>622</v>
      </c>
      <c r="E116" s="1">
        <f>IF(VLOOKUP(Table2[[#This Row],[Student ID]],Test[], 3,FALSE)="", "ABS", VLOOKUP(Table2[[#This Row],[Student ID]],Test[], 3,FALSE))</f>
        <v>19.166666666666668</v>
      </c>
      <c r="F116" s="2">
        <f>VLOOKUP(Table2[[#This Row],[Student ID]],Practical[],2,FALSE)</f>
        <v>9</v>
      </c>
      <c r="G116" s="2">
        <f>IF(VLOOKUP(Table2[[#This Row],[Student ID]],Exam[], 3,FALSE)=0, "ABS", VLOOKUP(Table2[[#This Row],[Student ID]],Exam[], 3,FALSE))</f>
        <v>48</v>
      </c>
      <c r="H116" s="3">
        <f>ROUNDUP(IF(AND(Table2[[#This Row],[Test (25%)]]="ABS", Table2[[#This Row],[Practical (15%)]]="ABS"),Table2[[#This Row],[Exam (60%)]], IF(AND(Table2[[#This Row],[Practical (15%)]]="ABS", Table2[[#This Row],[Exam (60%)]]="ABS"),Table2[[#This Row],[Test (25%)]], IF(AND(Table2[[#This Row],[Test (25%)]]="ABS", Table2[[#This Row],[Exam (60%)]]="ABS"),Table2[[#This Row],[Practical (15%)]], IF(Table2[[#This Row],[Test (25%)]]="ABS", Table2[[#This Row],[Practical (15%)]]+Table2[[#This Row],[Exam (60%)]], IF(Table2[[#This Row],[Practical (15%)]]="ABS", Table2[[#This Row],[Test (25%)]]+Table2[[#This Row],[Exam (60%)]], IF(Table2[[#This Row],[Exam (60%)]]="ABS", Table2[[#This Row],[Test (25%)]]+Table2[[#This Row],[Practical (15%)]], Table2[[#This Row],[Test (25%)]]+Table2[[#This Row],[Practical (15%)]]+Table2[[#This Row],[Exam (60%)]])))))), 0)</f>
        <v>77</v>
      </c>
      <c r="I116" s="2" t="str">
        <f>IF(Table2[[#This Row],[Exam (60%)]]="ABS", "I", VLOOKUP(Table2[[#This Row],[Total (100%)]],$K$3:$L$7,2,TRUE))</f>
        <v>A</v>
      </c>
    </row>
    <row r="117" spans="1:9" x14ac:dyDescent="0.3">
      <c r="A117" s="2" t="s">
        <v>221</v>
      </c>
      <c r="B117" s="2" t="s">
        <v>222</v>
      </c>
      <c r="C117" s="2" t="s">
        <v>152</v>
      </c>
      <c r="D117" s="2" t="s">
        <v>622</v>
      </c>
      <c r="E117" s="1">
        <f>IF(VLOOKUP(Table2[[#This Row],[Student ID]],Test[], 3,FALSE)="", "ABS", VLOOKUP(Table2[[#This Row],[Student ID]],Test[], 3,FALSE))</f>
        <v>17.5</v>
      </c>
      <c r="F117" s="2">
        <f>VLOOKUP(Table2[[#This Row],[Student ID]],Practical[],2,FALSE)</f>
        <v>8.25</v>
      </c>
      <c r="G117" s="2">
        <f>IF(VLOOKUP(Table2[[#This Row],[Student ID]],Exam[], 3,FALSE)=0, "ABS", VLOOKUP(Table2[[#This Row],[Student ID]],Exam[], 3,FALSE))</f>
        <v>45.6</v>
      </c>
      <c r="H117" s="3">
        <f>ROUNDUP(IF(AND(Table2[[#This Row],[Test (25%)]]="ABS", Table2[[#This Row],[Practical (15%)]]="ABS"),Table2[[#This Row],[Exam (60%)]], IF(AND(Table2[[#This Row],[Practical (15%)]]="ABS", Table2[[#This Row],[Exam (60%)]]="ABS"),Table2[[#This Row],[Test (25%)]], IF(AND(Table2[[#This Row],[Test (25%)]]="ABS", Table2[[#This Row],[Exam (60%)]]="ABS"),Table2[[#This Row],[Practical (15%)]], IF(Table2[[#This Row],[Test (25%)]]="ABS", Table2[[#This Row],[Practical (15%)]]+Table2[[#This Row],[Exam (60%)]], IF(Table2[[#This Row],[Practical (15%)]]="ABS", Table2[[#This Row],[Test (25%)]]+Table2[[#This Row],[Exam (60%)]], IF(Table2[[#This Row],[Exam (60%)]]="ABS", Table2[[#This Row],[Test (25%)]]+Table2[[#This Row],[Practical (15%)]], Table2[[#This Row],[Test (25%)]]+Table2[[#This Row],[Practical (15%)]]+Table2[[#This Row],[Exam (60%)]])))))), 0)</f>
        <v>72</v>
      </c>
      <c r="I117" s="2" t="str">
        <f>IF(Table2[[#This Row],[Exam (60%)]]="ABS", "I", VLOOKUP(Table2[[#This Row],[Total (100%)]],$K$3:$L$7,2,TRUE))</f>
        <v>A</v>
      </c>
    </row>
    <row r="118" spans="1:9" x14ac:dyDescent="0.3">
      <c r="A118" s="2" t="s">
        <v>157</v>
      </c>
      <c r="B118" s="2" t="s">
        <v>223</v>
      </c>
      <c r="C118" s="2" t="s">
        <v>152</v>
      </c>
      <c r="D118" s="2" t="s">
        <v>623</v>
      </c>
      <c r="E118" s="1">
        <f>IF(VLOOKUP(Table2[[#This Row],[Student ID]],Test[], 3,FALSE)="", "ABS", VLOOKUP(Table2[[#This Row],[Student ID]],Test[], 3,FALSE))</f>
        <v>10.833333333333334</v>
      </c>
      <c r="F118" s="2">
        <f>VLOOKUP(Table2[[#This Row],[Student ID]],Practical[],2,FALSE)</f>
        <v>12</v>
      </c>
      <c r="G118" s="2">
        <f>IF(VLOOKUP(Table2[[#This Row],[Student ID]],Exam[], 3,FALSE)=0, "ABS", VLOOKUP(Table2[[#This Row],[Student ID]],Exam[], 3,FALSE))</f>
        <v>39.6</v>
      </c>
      <c r="H118" s="3">
        <f>ROUNDUP(IF(AND(Table2[[#This Row],[Test (25%)]]="ABS", Table2[[#This Row],[Practical (15%)]]="ABS"),Table2[[#This Row],[Exam (60%)]], IF(AND(Table2[[#This Row],[Practical (15%)]]="ABS", Table2[[#This Row],[Exam (60%)]]="ABS"),Table2[[#This Row],[Test (25%)]], IF(AND(Table2[[#This Row],[Test (25%)]]="ABS", Table2[[#This Row],[Exam (60%)]]="ABS"),Table2[[#This Row],[Practical (15%)]], IF(Table2[[#This Row],[Test (25%)]]="ABS", Table2[[#This Row],[Practical (15%)]]+Table2[[#This Row],[Exam (60%)]], IF(Table2[[#This Row],[Practical (15%)]]="ABS", Table2[[#This Row],[Test (25%)]]+Table2[[#This Row],[Exam (60%)]], IF(Table2[[#This Row],[Exam (60%)]]="ABS", Table2[[#This Row],[Test (25%)]]+Table2[[#This Row],[Practical (15%)]], Table2[[#This Row],[Test (25%)]]+Table2[[#This Row],[Practical (15%)]]+Table2[[#This Row],[Exam (60%)]])))))), 0)</f>
        <v>63</v>
      </c>
      <c r="I118" s="2" t="str">
        <f>IF(Table2[[#This Row],[Exam (60%)]]="ABS", "I", VLOOKUP(Table2[[#This Row],[Total (100%)]],$K$3:$L$7,2,TRUE))</f>
        <v>B</v>
      </c>
    </row>
    <row r="119" spans="1:9" x14ac:dyDescent="0.3">
      <c r="A119" s="2" t="s">
        <v>224</v>
      </c>
      <c r="B119" s="2" t="s">
        <v>225</v>
      </c>
      <c r="C119" s="2" t="s">
        <v>152</v>
      </c>
      <c r="D119" s="2" t="s">
        <v>622</v>
      </c>
      <c r="E119" s="1">
        <f>IF(VLOOKUP(Table2[[#This Row],[Student ID]],Test[], 3,FALSE)="", "ABS", VLOOKUP(Table2[[#This Row],[Student ID]],Test[], 3,FALSE))</f>
        <v>15</v>
      </c>
      <c r="F119" s="2">
        <f>VLOOKUP(Table2[[#This Row],[Student ID]],Practical[],2,FALSE)</f>
        <v>10.5</v>
      </c>
      <c r="G119" s="2">
        <f>IF(VLOOKUP(Table2[[#This Row],[Student ID]],Exam[], 3,FALSE)=0, "ABS", VLOOKUP(Table2[[#This Row],[Student ID]],Exam[], 3,FALSE))</f>
        <v>48</v>
      </c>
      <c r="H119" s="3">
        <f>ROUNDUP(IF(AND(Table2[[#This Row],[Test (25%)]]="ABS", Table2[[#This Row],[Practical (15%)]]="ABS"),Table2[[#This Row],[Exam (60%)]], IF(AND(Table2[[#This Row],[Practical (15%)]]="ABS", Table2[[#This Row],[Exam (60%)]]="ABS"),Table2[[#This Row],[Test (25%)]], IF(AND(Table2[[#This Row],[Test (25%)]]="ABS", Table2[[#This Row],[Exam (60%)]]="ABS"),Table2[[#This Row],[Practical (15%)]], IF(Table2[[#This Row],[Test (25%)]]="ABS", Table2[[#This Row],[Practical (15%)]]+Table2[[#This Row],[Exam (60%)]], IF(Table2[[#This Row],[Practical (15%)]]="ABS", Table2[[#This Row],[Test (25%)]]+Table2[[#This Row],[Exam (60%)]], IF(Table2[[#This Row],[Exam (60%)]]="ABS", Table2[[#This Row],[Test (25%)]]+Table2[[#This Row],[Practical (15%)]], Table2[[#This Row],[Test (25%)]]+Table2[[#This Row],[Practical (15%)]]+Table2[[#This Row],[Exam (60%)]])))))), 0)</f>
        <v>74</v>
      </c>
      <c r="I119" s="2" t="str">
        <f>IF(Table2[[#This Row],[Exam (60%)]]="ABS", "I", VLOOKUP(Table2[[#This Row],[Total (100%)]],$K$3:$L$7,2,TRUE))</f>
        <v>A</v>
      </c>
    </row>
    <row r="120" spans="1:9" x14ac:dyDescent="0.3">
      <c r="A120" s="2" t="s">
        <v>226</v>
      </c>
      <c r="B120" s="2" t="s">
        <v>227</v>
      </c>
      <c r="C120" s="2" t="s">
        <v>152</v>
      </c>
      <c r="D120" s="2" t="s">
        <v>622</v>
      </c>
      <c r="E120" s="1">
        <f>IF(VLOOKUP(Table2[[#This Row],[Student ID]],Test[], 3,FALSE)="", "ABS", VLOOKUP(Table2[[#This Row],[Student ID]],Test[], 3,FALSE))</f>
        <v>10.833333333333334</v>
      </c>
      <c r="F120" s="2">
        <f>VLOOKUP(Table2[[#This Row],[Student ID]],Practical[],2,FALSE)</f>
        <v>9</v>
      </c>
      <c r="G120" s="2">
        <f>IF(VLOOKUP(Table2[[#This Row],[Student ID]],Exam[], 3,FALSE)=0, "ABS", VLOOKUP(Table2[[#This Row],[Student ID]],Exam[], 3,FALSE))</f>
        <v>25.2</v>
      </c>
      <c r="H120" s="3">
        <f>ROUNDUP(IF(AND(Table2[[#This Row],[Test (25%)]]="ABS", Table2[[#This Row],[Practical (15%)]]="ABS"),Table2[[#This Row],[Exam (60%)]], IF(AND(Table2[[#This Row],[Practical (15%)]]="ABS", Table2[[#This Row],[Exam (60%)]]="ABS"),Table2[[#This Row],[Test (25%)]], IF(AND(Table2[[#This Row],[Test (25%)]]="ABS", Table2[[#This Row],[Exam (60%)]]="ABS"),Table2[[#This Row],[Practical (15%)]], IF(Table2[[#This Row],[Test (25%)]]="ABS", Table2[[#This Row],[Practical (15%)]]+Table2[[#This Row],[Exam (60%)]], IF(Table2[[#This Row],[Practical (15%)]]="ABS", Table2[[#This Row],[Test (25%)]]+Table2[[#This Row],[Exam (60%)]], IF(Table2[[#This Row],[Exam (60%)]]="ABS", Table2[[#This Row],[Test (25%)]]+Table2[[#This Row],[Practical (15%)]], Table2[[#This Row],[Test (25%)]]+Table2[[#This Row],[Practical (15%)]]+Table2[[#This Row],[Exam (60%)]])))))), 0)</f>
        <v>46</v>
      </c>
      <c r="I120" s="2" t="str">
        <f>IF(Table2[[#This Row],[Exam (60%)]]="ABS", "I", VLOOKUP(Table2[[#This Row],[Total (100%)]],$K$3:$L$7,2,TRUE))</f>
        <v>D</v>
      </c>
    </row>
    <row r="121" spans="1:9" x14ac:dyDescent="0.3">
      <c r="A121" s="2" t="s">
        <v>228</v>
      </c>
      <c r="B121" s="2" t="s">
        <v>229</v>
      </c>
      <c r="C121" s="2" t="s">
        <v>152</v>
      </c>
      <c r="D121" s="2" t="s">
        <v>622</v>
      </c>
      <c r="E121" s="1">
        <f>IF(VLOOKUP(Table2[[#This Row],[Student ID]],Test[], 3,FALSE)="", "ABS", VLOOKUP(Table2[[#This Row],[Student ID]],Test[], 3,FALSE))</f>
        <v>11.666666666666666</v>
      </c>
      <c r="F121" s="2">
        <f>VLOOKUP(Table2[[#This Row],[Student ID]],Practical[],2,FALSE)</f>
        <v>10.5</v>
      </c>
      <c r="G121" s="2">
        <f>IF(VLOOKUP(Table2[[#This Row],[Student ID]],Exam[], 3,FALSE)=0, "ABS", VLOOKUP(Table2[[#This Row],[Student ID]],Exam[], 3,FALSE))</f>
        <v>32.400000000000006</v>
      </c>
      <c r="H121" s="3">
        <f>ROUNDUP(IF(AND(Table2[[#This Row],[Test (25%)]]="ABS", Table2[[#This Row],[Practical (15%)]]="ABS"),Table2[[#This Row],[Exam (60%)]], IF(AND(Table2[[#This Row],[Practical (15%)]]="ABS", Table2[[#This Row],[Exam (60%)]]="ABS"),Table2[[#This Row],[Test (25%)]], IF(AND(Table2[[#This Row],[Test (25%)]]="ABS", Table2[[#This Row],[Exam (60%)]]="ABS"),Table2[[#This Row],[Practical (15%)]], IF(Table2[[#This Row],[Test (25%)]]="ABS", Table2[[#This Row],[Practical (15%)]]+Table2[[#This Row],[Exam (60%)]], IF(Table2[[#This Row],[Practical (15%)]]="ABS", Table2[[#This Row],[Test (25%)]]+Table2[[#This Row],[Exam (60%)]], IF(Table2[[#This Row],[Exam (60%)]]="ABS", Table2[[#This Row],[Test (25%)]]+Table2[[#This Row],[Practical (15%)]], Table2[[#This Row],[Test (25%)]]+Table2[[#This Row],[Practical (15%)]]+Table2[[#This Row],[Exam (60%)]])))))), 0)</f>
        <v>55</v>
      </c>
      <c r="I121" s="2" t="str">
        <f>IF(Table2[[#This Row],[Exam (60%)]]="ABS", "I", VLOOKUP(Table2[[#This Row],[Total (100%)]],$K$3:$L$7,2,TRUE))</f>
        <v>C</v>
      </c>
    </row>
    <row r="122" spans="1:9" x14ac:dyDescent="0.3">
      <c r="A122" s="2" t="s">
        <v>230</v>
      </c>
      <c r="B122" s="2" t="s">
        <v>231</v>
      </c>
      <c r="C122" s="2" t="s">
        <v>152</v>
      </c>
      <c r="D122" s="2" t="s">
        <v>622</v>
      </c>
      <c r="E122" s="1">
        <f>IF(VLOOKUP(Table2[[#This Row],[Student ID]],Test[], 3,FALSE)="", "ABS", VLOOKUP(Table2[[#This Row],[Student ID]],Test[], 3,FALSE))</f>
        <v>15</v>
      </c>
      <c r="F122" s="2">
        <f>VLOOKUP(Table2[[#This Row],[Student ID]],Practical[],2,FALSE)</f>
        <v>9</v>
      </c>
      <c r="G122" s="2">
        <f>IF(VLOOKUP(Table2[[#This Row],[Student ID]],Exam[], 3,FALSE)=0, "ABS", VLOOKUP(Table2[[#This Row],[Student ID]],Exam[], 3,FALSE))</f>
        <v>43.199999999999996</v>
      </c>
      <c r="H122" s="3">
        <f>ROUNDUP(IF(AND(Table2[[#This Row],[Test (25%)]]="ABS", Table2[[#This Row],[Practical (15%)]]="ABS"),Table2[[#This Row],[Exam (60%)]], IF(AND(Table2[[#This Row],[Practical (15%)]]="ABS", Table2[[#This Row],[Exam (60%)]]="ABS"),Table2[[#This Row],[Test (25%)]], IF(AND(Table2[[#This Row],[Test (25%)]]="ABS", Table2[[#This Row],[Exam (60%)]]="ABS"),Table2[[#This Row],[Practical (15%)]], IF(Table2[[#This Row],[Test (25%)]]="ABS", Table2[[#This Row],[Practical (15%)]]+Table2[[#This Row],[Exam (60%)]], IF(Table2[[#This Row],[Practical (15%)]]="ABS", Table2[[#This Row],[Test (25%)]]+Table2[[#This Row],[Exam (60%)]], IF(Table2[[#This Row],[Exam (60%)]]="ABS", Table2[[#This Row],[Test (25%)]]+Table2[[#This Row],[Practical (15%)]], Table2[[#This Row],[Test (25%)]]+Table2[[#This Row],[Practical (15%)]]+Table2[[#This Row],[Exam (60%)]])))))), 0)</f>
        <v>68</v>
      </c>
      <c r="I122" s="2" t="str">
        <f>IF(Table2[[#This Row],[Exam (60%)]]="ABS", "I", VLOOKUP(Table2[[#This Row],[Total (100%)]],$K$3:$L$7,2,TRUE))</f>
        <v>B</v>
      </c>
    </row>
    <row r="123" spans="1:9" x14ac:dyDescent="0.3">
      <c r="A123" s="2" t="s">
        <v>232</v>
      </c>
      <c r="B123" s="2" t="s">
        <v>114</v>
      </c>
      <c r="C123" s="2" t="s">
        <v>152</v>
      </c>
      <c r="D123" s="2" t="s">
        <v>622</v>
      </c>
      <c r="E123" s="1">
        <f>IF(VLOOKUP(Table2[[#This Row],[Student ID]],Test[], 3,FALSE)="", "ABS", VLOOKUP(Table2[[#This Row],[Student ID]],Test[], 3,FALSE))</f>
        <v>13.333333333333334</v>
      </c>
      <c r="F123" s="2">
        <f>VLOOKUP(Table2[[#This Row],[Student ID]],Practical[],2,FALSE)</f>
        <v>8.25</v>
      </c>
      <c r="G123" s="2">
        <f>IF(VLOOKUP(Table2[[#This Row],[Student ID]],Exam[], 3,FALSE)=0, "ABS", VLOOKUP(Table2[[#This Row],[Student ID]],Exam[], 3,FALSE))</f>
        <v>40.800000000000004</v>
      </c>
      <c r="H123" s="3">
        <f>ROUNDUP(IF(AND(Table2[[#This Row],[Test (25%)]]="ABS", Table2[[#This Row],[Practical (15%)]]="ABS"),Table2[[#This Row],[Exam (60%)]], IF(AND(Table2[[#This Row],[Practical (15%)]]="ABS", Table2[[#This Row],[Exam (60%)]]="ABS"),Table2[[#This Row],[Test (25%)]], IF(AND(Table2[[#This Row],[Test (25%)]]="ABS", Table2[[#This Row],[Exam (60%)]]="ABS"),Table2[[#This Row],[Practical (15%)]], IF(Table2[[#This Row],[Test (25%)]]="ABS", Table2[[#This Row],[Practical (15%)]]+Table2[[#This Row],[Exam (60%)]], IF(Table2[[#This Row],[Practical (15%)]]="ABS", Table2[[#This Row],[Test (25%)]]+Table2[[#This Row],[Exam (60%)]], IF(Table2[[#This Row],[Exam (60%)]]="ABS", Table2[[#This Row],[Test (25%)]]+Table2[[#This Row],[Practical (15%)]], Table2[[#This Row],[Test (25%)]]+Table2[[#This Row],[Practical (15%)]]+Table2[[#This Row],[Exam (60%)]])))))), 0)</f>
        <v>63</v>
      </c>
      <c r="I123" s="2" t="str">
        <f>IF(Table2[[#This Row],[Exam (60%)]]="ABS", "I", VLOOKUP(Table2[[#This Row],[Total (100%)]],$K$3:$L$7,2,TRUE))</f>
        <v>B</v>
      </c>
    </row>
    <row r="124" spans="1:9" x14ac:dyDescent="0.3">
      <c r="A124" s="2" t="s">
        <v>233</v>
      </c>
      <c r="B124" s="2" t="s">
        <v>108</v>
      </c>
      <c r="C124" s="2" t="s">
        <v>152</v>
      </c>
      <c r="D124" s="2" t="s">
        <v>623</v>
      </c>
      <c r="E124" s="1">
        <f>IF(VLOOKUP(Table2[[#This Row],[Student ID]],Test[], 3,FALSE)="", "ABS", VLOOKUP(Table2[[#This Row],[Student ID]],Test[], 3,FALSE))</f>
        <v>20</v>
      </c>
      <c r="F124" s="2">
        <f>VLOOKUP(Table2[[#This Row],[Student ID]],Practical[],2,FALSE)</f>
        <v>9.75</v>
      </c>
      <c r="G124" s="2">
        <f>IF(VLOOKUP(Table2[[#This Row],[Student ID]],Exam[], 3,FALSE)=0, "ABS", VLOOKUP(Table2[[#This Row],[Student ID]],Exam[], 3,FALSE))</f>
        <v>42</v>
      </c>
      <c r="H124" s="3">
        <f>ROUNDUP(IF(AND(Table2[[#This Row],[Test (25%)]]="ABS", Table2[[#This Row],[Practical (15%)]]="ABS"),Table2[[#This Row],[Exam (60%)]], IF(AND(Table2[[#This Row],[Practical (15%)]]="ABS", Table2[[#This Row],[Exam (60%)]]="ABS"),Table2[[#This Row],[Test (25%)]], IF(AND(Table2[[#This Row],[Test (25%)]]="ABS", Table2[[#This Row],[Exam (60%)]]="ABS"),Table2[[#This Row],[Practical (15%)]], IF(Table2[[#This Row],[Test (25%)]]="ABS", Table2[[#This Row],[Practical (15%)]]+Table2[[#This Row],[Exam (60%)]], IF(Table2[[#This Row],[Practical (15%)]]="ABS", Table2[[#This Row],[Test (25%)]]+Table2[[#This Row],[Exam (60%)]], IF(Table2[[#This Row],[Exam (60%)]]="ABS", Table2[[#This Row],[Test (25%)]]+Table2[[#This Row],[Practical (15%)]], Table2[[#This Row],[Test (25%)]]+Table2[[#This Row],[Practical (15%)]]+Table2[[#This Row],[Exam (60%)]])))))), 0)</f>
        <v>72</v>
      </c>
      <c r="I124" s="2" t="str">
        <f>IF(Table2[[#This Row],[Exam (60%)]]="ABS", "I", VLOOKUP(Table2[[#This Row],[Total (100%)]],$K$3:$L$7,2,TRUE))</f>
        <v>A</v>
      </c>
    </row>
    <row r="125" spans="1:9" x14ac:dyDescent="0.3">
      <c r="A125" s="2" t="s">
        <v>234</v>
      </c>
      <c r="B125" s="2" t="s">
        <v>106</v>
      </c>
      <c r="C125" s="2" t="s">
        <v>152</v>
      </c>
      <c r="D125" s="2" t="s">
        <v>623</v>
      </c>
      <c r="E125" s="1">
        <f>IF(VLOOKUP(Table2[[#This Row],[Student ID]],Test[], 3,FALSE)="", "ABS", VLOOKUP(Table2[[#This Row],[Student ID]],Test[], 3,FALSE))</f>
        <v>16.666666666666664</v>
      </c>
      <c r="F125" s="2">
        <f>VLOOKUP(Table2[[#This Row],[Student ID]],Practical[],2,FALSE)</f>
        <v>9.75</v>
      </c>
      <c r="G125" s="2">
        <f>IF(VLOOKUP(Table2[[#This Row],[Student ID]],Exam[], 3,FALSE)=0, "ABS", VLOOKUP(Table2[[#This Row],[Student ID]],Exam[], 3,FALSE))</f>
        <v>39.6</v>
      </c>
      <c r="H125" s="3">
        <f>ROUNDUP(IF(AND(Table2[[#This Row],[Test (25%)]]="ABS", Table2[[#This Row],[Practical (15%)]]="ABS"),Table2[[#This Row],[Exam (60%)]], IF(AND(Table2[[#This Row],[Practical (15%)]]="ABS", Table2[[#This Row],[Exam (60%)]]="ABS"),Table2[[#This Row],[Test (25%)]], IF(AND(Table2[[#This Row],[Test (25%)]]="ABS", Table2[[#This Row],[Exam (60%)]]="ABS"),Table2[[#This Row],[Practical (15%)]], IF(Table2[[#This Row],[Test (25%)]]="ABS", Table2[[#This Row],[Practical (15%)]]+Table2[[#This Row],[Exam (60%)]], IF(Table2[[#This Row],[Practical (15%)]]="ABS", Table2[[#This Row],[Test (25%)]]+Table2[[#This Row],[Exam (60%)]], IF(Table2[[#This Row],[Exam (60%)]]="ABS", Table2[[#This Row],[Test (25%)]]+Table2[[#This Row],[Practical (15%)]], Table2[[#This Row],[Test (25%)]]+Table2[[#This Row],[Practical (15%)]]+Table2[[#This Row],[Exam (60%)]])))))), 0)</f>
        <v>67</v>
      </c>
      <c r="I125" s="2" t="str">
        <f>IF(Table2[[#This Row],[Exam (60%)]]="ABS", "I", VLOOKUP(Table2[[#This Row],[Total (100%)]],$K$3:$L$7,2,TRUE))</f>
        <v>B</v>
      </c>
    </row>
    <row r="126" spans="1:9" x14ac:dyDescent="0.3">
      <c r="A126" s="2" t="s">
        <v>235</v>
      </c>
      <c r="B126" s="2" t="s">
        <v>236</v>
      </c>
      <c r="C126" s="2" t="s">
        <v>152</v>
      </c>
      <c r="D126" s="2" t="s">
        <v>622</v>
      </c>
      <c r="E126" s="1">
        <f>IF(VLOOKUP(Table2[[#This Row],[Student ID]],Test[], 3,FALSE)="", "ABS", VLOOKUP(Table2[[#This Row],[Student ID]],Test[], 3,FALSE))</f>
        <v>2.5</v>
      </c>
      <c r="F126" s="2">
        <f>VLOOKUP(Table2[[#This Row],[Student ID]],Practical[],2,FALSE)</f>
        <v>9.75</v>
      </c>
      <c r="G126" s="2">
        <f>IF(VLOOKUP(Table2[[#This Row],[Student ID]],Exam[], 3,FALSE)=0, "ABS", VLOOKUP(Table2[[#This Row],[Student ID]],Exam[], 3,FALSE))</f>
        <v>48</v>
      </c>
      <c r="H126" s="3">
        <f>ROUNDUP(IF(AND(Table2[[#This Row],[Test (25%)]]="ABS", Table2[[#This Row],[Practical (15%)]]="ABS"),Table2[[#This Row],[Exam (60%)]], IF(AND(Table2[[#This Row],[Practical (15%)]]="ABS", Table2[[#This Row],[Exam (60%)]]="ABS"),Table2[[#This Row],[Test (25%)]], IF(AND(Table2[[#This Row],[Test (25%)]]="ABS", Table2[[#This Row],[Exam (60%)]]="ABS"),Table2[[#This Row],[Practical (15%)]], IF(Table2[[#This Row],[Test (25%)]]="ABS", Table2[[#This Row],[Practical (15%)]]+Table2[[#This Row],[Exam (60%)]], IF(Table2[[#This Row],[Practical (15%)]]="ABS", Table2[[#This Row],[Test (25%)]]+Table2[[#This Row],[Exam (60%)]], IF(Table2[[#This Row],[Exam (60%)]]="ABS", Table2[[#This Row],[Test (25%)]]+Table2[[#This Row],[Practical (15%)]], Table2[[#This Row],[Test (25%)]]+Table2[[#This Row],[Practical (15%)]]+Table2[[#This Row],[Exam (60%)]])))))), 0)</f>
        <v>61</v>
      </c>
      <c r="I126" s="2" t="str">
        <f>IF(Table2[[#This Row],[Exam (60%)]]="ABS", "I", VLOOKUP(Table2[[#This Row],[Total (100%)]],$K$3:$L$7,2,TRUE))</f>
        <v>B</v>
      </c>
    </row>
    <row r="127" spans="1:9" x14ac:dyDescent="0.3">
      <c r="A127" s="2" t="s">
        <v>237</v>
      </c>
      <c r="B127" s="2" t="s">
        <v>238</v>
      </c>
      <c r="C127" s="2" t="s">
        <v>152</v>
      </c>
      <c r="D127" s="2" t="s">
        <v>622</v>
      </c>
      <c r="E127" s="1">
        <f>IF(VLOOKUP(Table2[[#This Row],[Student ID]],Test[], 3,FALSE)="", "ABS", VLOOKUP(Table2[[#This Row],[Student ID]],Test[], 3,FALSE))</f>
        <v>17.5</v>
      </c>
      <c r="F127" s="2">
        <f>VLOOKUP(Table2[[#This Row],[Student ID]],Practical[],2,FALSE)</f>
        <v>9.75</v>
      </c>
      <c r="G127" s="2">
        <f>IF(VLOOKUP(Table2[[#This Row],[Student ID]],Exam[], 3,FALSE)=0, "ABS", VLOOKUP(Table2[[#This Row],[Student ID]],Exam[], 3,FALSE))</f>
        <v>44.4</v>
      </c>
      <c r="H127" s="3">
        <f>ROUNDUP(IF(AND(Table2[[#This Row],[Test (25%)]]="ABS", Table2[[#This Row],[Practical (15%)]]="ABS"),Table2[[#This Row],[Exam (60%)]], IF(AND(Table2[[#This Row],[Practical (15%)]]="ABS", Table2[[#This Row],[Exam (60%)]]="ABS"),Table2[[#This Row],[Test (25%)]], IF(AND(Table2[[#This Row],[Test (25%)]]="ABS", Table2[[#This Row],[Exam (60%)]]="ABS"),Table2[[#This Row],[Practical (15%)]], IF(Table2[[#This Row],[Test (25%)]]="ABS", Table2[[#This Row],[Practical (15%)]]+Table2[[#This Row],[Exam (60%)]], IF(Table2[[#This Row],[Practical (15%)]]="ABS", Table2[[#This Row],[Test (25%)]]+Table2[[#This Row],[Exam (60%)]], IF(Table2[[#This Row],[Exam (60%)]]="ABS", Table2[[#This Row],[Test (25%)]]+Table2[[#This Row],[Practical (15%)]], Table2[[#This Row],[Test (25%)]]+Table2[[#This Row],[Practical (15%)]]+Table2[[#This Row],[Exam (60%)]])))))), 0)</f>
        <v>72</v>
      </c>
      <c r="I127" s="2" t="str">
        <f>IF(Table2[[#This Row],[Exam (60%)]]="ABS", "I", VLOOKUP(Table2[[#This Row],[Total (100%)]],$K$3:$L$7,2,TRUE))</f>
        <v>A</v>
      </c>
    </row>
    <row r="128" spans="1:9" x14ac:dyDescent="0.3">
      <c r="A128" s="2" t="s">
        <v>239</v>
      </c>
      <c r="B128" s="2" t="s">
        <v>240</v>
      </c>
      <c r="C128" s="2" t="s">
        <v>152</v>
      </c>
      <c r="D128" s="2" t="s">
        <v>622</v>
      </c>
      <c r="E128" s="1">
        <f>IF(VLOOKUP(Table2[[#This Row],[Student ID]],Test[], 3,FALSE)="", "ABS", VLOOKUP(Table2[[#This Row],[Student ID]],Test[], 3,FALSE))</f>
        <v>12.5</v>
      </c>
      <c r="F128" s="2">
        <f>VLOOKUP(Table2[[#This Row],[Student ID]],Practical[],2,FALSE)</f>
        <v>9.75</v>
      </c>
      <c r="G128" s="2">
        <f>IF(VLOOKUP(Table2[[#This Row],[Student ID]],Exam[], 3,FALSE)=0, "ABS", VLOOKUP(Table2[[#This Row],[Student ID]],Exam[], 3,FALSE))</f>
        <v>36</v>
      </c>
      <c r="H128" s="3">
        <f>ROUNDUP(IF(AND(Table2[[#This Row],[Test (25%)]]="ABS", Table2[[#This Row],[Practical (15%)]]="ABS"),Table2[[#This Row],[Exam (60%)]], IF(AND(Table2[[#This Row],[Practical (15%)]]="ABS", Table2[[#This Row],[Exam (60%)]]="ABS"),Table2[[#This Row],[Test (25%)]], IF(AND(Table2[[#This Row],[Test (25%)]]="ABS", Table2[[#This Row],[Exam (60%)]]="ABS"),Table2[[#This Row],[Practical (15%)]], IF(Table2[[#This Row],[Test (25%)]]="ABS", Table2[[#This Row],[Practical (15%)]]+Table2[[#This Row],[Exam (60%)]], IF(Table2[[#This Row],[Practical (15%)]]="ABS", Table2[[#This Row],[Test (25%)]]+Table2[[#This Row],[Exam (60%)]], IF(Table2[[#This Row],[Exam (60%)]]="ABS", Table2[[#This Row],[Test (25%)]]+Table2[[#This Row],[Practical (15%)]], Table2[[#This Row],[Test (25%)]]+Table2[[#This Row],[Practical (15%)]]+Table2[[#This Row],[Exam (60%)]])))))), 0)</f>
        <v>59</v>
      </c>
      <c r="I128" s="2" t="str">
        <f>IF(Table2[[#This Row],[Exam (60%)]]="ABS", "I", VLOOKUP(Table2[[#This Row],[Total (100%)]],$K$3:$L$7,2,TRUE))</f>
        <v>C</v>
      </c>
    </row>
    <row r="129" spans="1:9" x14ac:dyDescent="0.3">
      <c r="A129" s="2" t="s">
        <v>241</v>
      </c>
      <c r="B129" s="2" t="s">
        <v>242</v>
      </c>
      <c r="C129" s="2" t="s">
        <v>152</v>
      </c>
      <c r="D129" s="2" t="s">
        <v>622</v>
      </c>
      <c r="E129" s="1">
        <f>IF(VLOOKUP(Table2[[#This Row],[Student ID]],Test[], 3,FALSE)="", "ABS", VLOOKUP(Table2[[#This Row],[Student ID]],Test[], 3,FALSE))</f>
        <v>15.833333333333332</v>
      </c>
      <c r="F129" s="2">
        <f>VLOOKUP(Table2[[#This Row],[Student ID]],Practical[],2,FALSE)</f>
        <v>9</v>
      </c>
      <c r="G129" s="2">
        <f>IF(VLOOKUP(Table2[[#This Row],[Student ID]],Exam[], 3,FALSE)=0, "ABS", VLOOKUP(Table2[[#This Row],[Student ID]],Exam[], 3,FALSE))</f>
        <v>44.4</v>
      </c>
      <c r="H129" s="3">
        <f>ROUNDUP(IF(AND(Table2[[#This Row],[Test (25%)]]="ABS", Table2[[#This Row],[Practical (15%)]]="ABS"),Table2[[#This Row],[Exam (60%)]], IF(AND(Table2[[#This Row],[Practical (15%)]]="ABS", Table2[[#This Row],[Exam (60%)]]="ABS"),Table2[[#This Row],[Test (25%)]], IF(AND(Table2[[#This Row],[Test (25%)]]="ABS", Table2[[#This Row],[Exam (60%)]]="ABS"),Table2[[#This Row],[Practical (15%)]], IF(Table2[[#This Row],[Test (25%)]]="ABS", Table2[[#This Row],[Practical (15%)]]+Table2[[#This Row],[Exam (60%)]], IF(Table2[[#This Row],[Practical (15%)]]="ABS", Table2[[#This Row],[Test (25%)]]+Table2[[#This Row],[Exam (60%)]], IF(Table2[[#This Row],[Exam (60%)]]="ABS", Table2[[#This Row],[Test (25%)]]+Table2[[#This Row],[Practical (15%)]], Table2[[#This Row],[Test (25%)]]+Table2[[#This Row],[Practical (15%)]]+Table2[[#This Row],[Exam (60%)]])))))), 0)</f>
        <v>70</v>
      </c>
      <c r="I129" s="2" t="str">
        <f>IF(Table2[[#This Row],[Exam (60%)]]="ABS", "I", VLOOKUP(Table2[[#This Row],[Total (100%)]],$K$3:$L$7,2,TRUE))</f>
        <v>A</v>
      </c>
    </row>
    <row r="130" spans="1:9" x14ac:dyDescent="0.3">
      <c r="A130" s="2" t="s">
        <v>243</v>
      </c>
      <c r="B130" s="2" t="s">
        <v>244</v>
      </c>
      <c r="C130" s="2" t="s">
        <v>152</v>
      </c>
      <c r="D130" s="2" t="s">
        <v>622</v>
      </c>
      <c r="E130" s="1">
        <f>IF(VLOOKUP(Table2[[#This Row],[Student ID]],Test[], 3,FALSE)="", "ABS", VLOOKUP(Table2[[#This Row],[Student ID]],Test[], 3,FALSE))</f>
        <v>14.166666666666666</v>
      </c>
      <c r="F130" s="2">
        <f>VLOOKUP(Table2[[#This Row],[Student ID]],Practical[],2,FALSE)</f>
        <v>9.75</v>
      </c>
      <c r="G130" s="2">
        <f>IF(VLOOKUP(Table2[[#This Row],[Student ID]],Exam[], 3,FALSE)=0, "ABS", VLOOKUP(Table2[[#This Row],[Student ID]],Exam[], 3,FALSE))</f>
        <v>43.199999999999996</v>
      </c>
      <c r="H130" s="3">
        <f>ROUNDUP(IF(AND(Table2[[#This Row],[Test (25%)]]="ABS", Table2[[#This Row],[Practical (15%)]]="ABS"),Table2[[#This Row],[Exam (60%)]], IF(AND(Table2[[#This Row],[Practical (15%)]]="ABS", Table2[[#This Row],[Exam (60%)]]="ABS"),Table2[[#This Row],[Test (25%)]], IF(AND(Table2[[#This Row],[Test (25%)]]="ABS", Table2[[#This Row],[Exam (60%)]]="ABS"),Table2[[#This Row],[Practical (15%)]], IF(Table2[[#This Row],[Test (25%)]]="ABS", Table2[[#This Row],[Practical (15%)]]+Table2[[#This Row],[Exam (60%)]], IF(Table2[[#This Row],[Practical (15%)]]="ABS", Table2[[#This Row],[Test (25%)]]+Table2[[#This Row],[Exam (60%)]], IF(Table2[[#This Row],[Exam (60%)]]="ABS", Table2[[#This Row],[Test (25%)]]+Table2[[#This Row],[Practical (15%)]], Table2[[#This Row],[Test (25%)]]+Table2[[#This Row],[Practical (15%)]]+Table2[[#This Row],[Exam (60%)]])))))), 0)</f>
        <v>68</v>
      </c>
      <c r="I130" s="2" t="str">
        <f>IF(Table2[[#This Row],[Exam (60%)]]="ABS", "I", VLOOKUP(Table2[[#This Row],[Total (100%)]],$K$3:$L$7,2,TRUE))</f>
        <v>B</v>
      </c>
    </row>
    <row r="131" spans="1:9" x14ac:dyDescent="0.3">
      <c r="A131" s="2" t="s">
        <v>245</v>
      </c>
      <c r="B131" s="2" t="s">
        <v>246</v>
      </c>
      <c r="C131" s="2" t="s">
        <v>152</v>
      </c>
      <c r="D131" s="2" t="s">
        <v>622</v>
      </c>
      <c r="E131" s="1">
        <f>IF(VLOOKUP(Table2[[#This Row],[Student ID]],Test[], 3,FALSE)="", "ABS", VLOOKUP(Table2[[#This Row],[Student ID]],Test[], 3,FALSE))</f>
        <v>18.333333333333332</v>
      </c>
      <c r="F131" s="2">
        <f>VLOOKUP(Table2[[#This Row],[Student ID]],Practical[],2,FALSE)</f>
        <v>9.75</v>
      </c>
      <c r="G131" s="2">
        <f>IF(VLOOKUP(Table2[[#This Row],[Student ID]],Exam[], 3,FALSE)=0, "ABS", VLOOKUP(Table2[[#This Row],[Student ID]],Exam[], 3,FALSE))</f>
        <v>46.800000000000004</v>
      </c>
      <c r="H131" s="3">
        <f>ROUNDUP(IF(AND(Table2[[#This Row],[Test (25%)]]="ABS", Table2[[#This Row],[Practical (15%)]]="ABS"),Table2[[#This Row],[Exam (60%)]], IF(AND(Table2[[#This Row],[Practical (15%)]]="ABS", Table2[[#This Row],[Exam (60%)]]="ABS"),Table2[[#This Row],[Test (25%)]], IF(AND(Table2[[#This Row],[Test (25%)]]="ABS", Table2[[#This Row],[Exam (60%)]]="ABS"),Table2[[#This Row],[Practical (15%)]], IF(Table2[[#This Row],[Test (25%)]]="ABS", Table2[[#This Row],[Practical (15%)]]+Table2[[#This Row],[Exam (60%)]], IF(Table2[[#This Row],[Practical (15%)]]="ABS", Table2[[#This Row],[Test (25%)]]+Table2[[#This Row],[Exam (60%)]], IF(Table2[[#This Row],[Exam (60%)]]="ABS", Table2[[#This Row],[Test (25%)]]+Table2[[#This Row],[Practical (15%)]], Table2[[#This Row],[Test (25%)]]+Table2[[#This Row],[Practical (15%)]]+Table2[[#This Row],[Exam (60%)]])))))), 0)</f>
        <v>75</v>
      </c>
      <c r="I131" s="2" t="str">
        <f>IF(Table2[[#This Row],[Exam (60%)]]="ABS", "I", VLOOKUP(Table2[[#This Row],[Total (100%)]],$K$3:$L$7,2,TRUE))</f>
        <v>A</v>
      </c>
    </row>
    <row r="132" spans="1:9" x14ac:dyDescent="0.3">
      <c r="A132" s="2" t="s">
        <v>247</v>
      </c>
      <c r="B132" s="2" t="s">
        <v>248</v>
      </c>
      <c r="C132" s="2" t="s">
        <v>152</v>
      </c>
      <c r="D132" s="2" t="s">
        <v>622</v>
      </c>
      <c r="E132" s="1">
        <f>IF(VLOOKUP(Table2[[#This Row],[Student ID]],Test[], 3,FALSE)="", "ABS", VLOOKUP(Table2[[#This Row],[Student ID]],Test[], 3,FALSE))</f>
        <v>14.166666666666666</v>
      </c>
      <c r="F132" s="2">
        <f>VLOOKUP(Table2[[#This Row],[Student ID]],Practical[],2,FALSE)</f>
        <v>9.75</v>
      </c>
      <c r="G132" s="2">
        <f>IF(VLOOKUP(Table2[[#This Row],[Student ID]],Exam[], 3,FALSE)=0, "ABS", VLOOKUP(Table2[[#This Row],[Student ID]],Exam[], 3,FALSE))</f>
        <v>38.4</v>
      </c>
      <c r="H132" s="3">
        <f>ROUNDUP(IF(AND(Table2[[#This Row],[Test (25%)]]="ABS", Table2[[#This Row],[Practical (15%)]]="ABS"),Table2[[#This Row],[Exam (60%)]], IF(AND(Table2[[#This Row],[Practical (15%)]]="ABS", Table2[[#This Row],[Exam (60%)]]="ABS"),Table2[[#This Row],[Test (25%)]], IF(AND(Table2[[#This Row],[Test (25%)]]="ABS", Table2[[#This Row],[Exam (60%)]]="ABS"),Table2[[#This Row],[Practical (15%)]], IF(Table2[[#This Row],[Test (25%)]]="ABS", Table2[[#This Row],[Practical (15%)]]+Table2[[#This Row],[Exam (60%)]], IF(Table2[[#This Row],[Practical (15%)]]="ABS", Table2[[#This Row],[Test (25%)]]+Table2[[#This Row],[Exam (60%)]], IF(Table2[[#This Row],[Exam (60%)]]="ABS", Table2[[#This Row],[Test (25%)]]+Table2[[#This Row],[Practical (15%)]], Table2[[#This Row],[Test (25%)]]+Table2[[#This Row],[Practical (15%)]]+Table2[[#This Row],[Exam (60%)]])))))), 0)</f>
        <v>63</v>
      </c>
      <c r="I132" s="2" t="str">
        <f>IF(Table2[[#This Row],[Exam (60%)]]="ABS", "I", VLOOKUP(Table2[[#This Row],[Total (100%)]],$K$3:$L$7,2,TRUE))</f>
        <v>B</v>
      </c>
    </row>
    <row r="133" spans="1:9" x14ac:dyDescent="0.3">
      <c r="A133" s="2" t="s">
        <v>249</v>
      </c>
      <c r="B133" s="2" t="s">
        <v>250</v>
      </c>
      <c r="C133" s="2" t="s">
        <v>152</v>
      </c>
      <c r="D133" s="2" t="s">
        <v>622</v>
      </c>
      <c r="E133" s="1">
        <f>IF(VLOOKUP(Table2[[#This Row],[Student ID]],Test[], 3,FALSE)="", "ABS", VLOOKUP(Table2[[#This Row],[Student ID]],Test[], 3,FALSE))</f>
        <v>8.3333333333333321</v>
      </c>
      <c r="F133" s="2">
        <f>VLOOKUP(Table2[[#This Row],[Student ID]],Practical[],2,FALSE)</f>
        <v>10.5</v>
      </c>
      <c r="G133" s="2">
        <f>IF(VLOOKUP(Table2[[#This Row],[Student ID]],Exam[], 3,FALSE)=0, "ABS", VLOOKUP(Table2[[#This Row],[Student ID]],Exam[], 3,FALSE))</f>
        <v>27.6</v>
      </c>
      <c r="H133" s="3">
        <f>ROUNDUP(IF(AND(Table2[[#This Row],[Test (25%)]]="ABS", Table2[[#This Row],[Practical (15%)]]="ABS"),Table2[[#This Row],[Exam (60%)]], IF(AND(Table2[[#This Row],[Practical (15%)]]="ABS", Table2[[#This Row],[Exam (60%)]]="ABS"),Table2[[#This Row],[Test (25%)]], IF(AND(Table2[[#This Row],[Test (25%)]]="ABS", Table2[[#This Row],[Exam (60%)]]="ABS"),Table2[[#This Row],[Practical (15%)]], IF(Table2[[#This Row],[Test (25%)]]="ABS", Table2[[#This Row],[Practical (15%)]]+Table2[[#This Row],[Exam (60%)]], IF(Table2[[#This Row],[Practical (15%)]]="ABS", Table2[[#This Row],[Test (25%)]]+Table2[[#This Row],[Exam (60%)]], IF(Table2[[#This Row],[Exam (60%)]]="ABS", Table2[[#This Row],[Test (25%)]]+Table2[[#This Row],[Practical (15%)]], Table2[[#This Row],[Test (25%)]]+Table2[[#This Row],[Practical (15%)]]+Table2[[#This Row],[Exam (60%)]])))))), 0)</f>
        <v>47</v>
      </c>
      <c r="I133" s="2" t="str">
        <f>IF(Table2[[#This Row],[Exam (60%)]]="ABS", "I", VLOOKUP(Table2[[#This Row],[Total (100%)]],$K$3:$L$7,2,TRUE))</f>
        <v>D</v>
      </c>
    </row>
    <row r="134" spans="1:9" x14ac:dyDescent="0.3">
      <c r="A134" s="2" t="s">
        <v>251</v>
      </c>
      <c r="B134" s="2" t="s">
        <v>252</v>
      </c>
      <c r="C134" s="2" t="s">
        <v>152</v>
      </c>
      <c r="D134" s="2" t="s">
        <v>622</v>
      </c>
      <c r="E134" s="1">
        <f>IF(VLOOKUP(Table2[[#This Row],[Student ID]],Test[], 3,FALSE)="", "ABS", VLOOKUP(Table2[[#This Row],[Student ID]],Test[], 3,FALSE))</f>
        <v>11.666666666666666</v>
      </c>
      <c r="F134" s="2">
        <f>VLOOKUP(Table2[[#This Row],[Student ID]],Practical[],2,FALSE)</f>
        <v>9.75</v>
      </c>
      <c r="G134" s="2">
        <f>IF(VLOOKUP(Table2[[#This Row],[Student ID]],Exam[], 3,FALSE)=0, "ABS", VLOOKUP(Table2[[#This Row],[Student ID]],Exam[], 3,FALSE))</f>
        <v>38.4</v>
      </c>
      <c r="H134" s="3">
        <f>ROUNDUP(IF(AND(Table2[[#This Row],[Test (25%)]]="ABS", Table2[[#This Row],[Practical (15%)]]="ABS"),Table2[[#This Row],[Exam (60%)]], IF(AND(Table2[[#This Row],[Practical (15%)]]="ABS", Table2[[#This Row],[Exam (60%)]]="ABS"),Table2[[#This Row],[Test (25%)]], IF(AND(Table2[[#This Row],[Test (25%)]]="ABS", Table2[[#This Row],[Exam (60%)]]="ABS"),Table2[[#This Row],[Practical (15%)]], IF(Table2[[#This Row],[Test (25%)]]="ABS", Table2[[#This Row],[Practical (15%)]]+Table2[[#This Row],[Exam (60%)]], IF(Table2[[#This Row],[Practical (15%)]]="ABS", Table2[[#This Row],[Test (25%)]]+Table2[[#This Row],[Exam (60%)]], IF(Table2[[#This Row],[Exam (60%)]]="ABS", Table2[[#This Row],[Test (25%)]]+Table2[[#This Row],[Practical (15%)]], Table2[[#This Row],[Test (25%)]]+Table2[[#This Row],[Practical (15%)]]+Table2[[#This Row],[Exam (60%)]])))))), 0)</f>
        <v>60</v>
      </c>
      <c r="I134" s="2" t="str">
        <f>IF(Table2[[#This Row],[Exam (60%)]]="ABS", "I", VLOOKUP(Table2[[#This Row],[Total (100%)]],$K$3:$L$7,2,TRUE))</f>
        <v>B</v>
      </c>
    </row>
    <row r="135" spans="1:9" x14ac:dyDescent="0.3">
      <c r="A135" s="2" t="s">
        <v>253</v>
      </c>
      <c r="B135" s="2" t="s">
        <v>254</v>
      </c>
      <c r="C135" s="2" t="s">
        <v>152</v>
      </c>
      <c r="D135" s="2" t="s">
        <v>622</v>
      </c>
      <c r="E135" s="1">
        <f>IF(VLOOKUP(Table2[[#This Row],[Student ID]],Test[], 3,FALSE)="", "ABS", VLOOKUP(Table2[[#This Row],[Student ID]],Test[], 3,FALSE))</f>
        <v>10</v>
      </c>
      <c r="F135" s="2">
        <f>VLOOKUP(Table2[[#This Row],[Student ID]],Practical[],2,FALSE)</f>
        <v>9</v>
      </c>
      <c r="G135" s="2">
        <f>IF(VLOOKUP(Table2[[#This Row],[Student ID]],Exam[], 3,FALSE)=0, "ABS", VLOOKUP(Table2[[#This Row],[Student ID]],Exam[], 3,FALSE))</f>
        <v>32.400000000000006</v>
      </c>
      <c r="H135" s="3">
        <f>ROUNDUP(IF(AND(Table2[[#This Row],[Test (25%)]]="ABS", Table2[[#This Row],[Practical (15%)]]="ABS"),Table2[[#This Row],[Exam (60%)]], IF(AND(Table2[[#This Row],[Practical (15%)]]="ABS", Table2[[#This Row],[Exam (60%)]]="ABS"),Table2[[#This Row],[Test (25%)]], IF(AND(Table2[[#This Row],[Test (25%)]]="ABS", Table2[[#This Row],[Exam (60%)]]="ABS"),Table2[[#This Row],[Practical (15%)]], IF(Table2[[#This Row],[Test (25%)]]="ABS", Table2[[#This Row],[Practical (15%)]]+Table2[[#This Row],[Exam (60%)]], IF(Table2[[#This Row],[Practical (15%)]]="ABS", Table2[[#This Row],[Test (25%)]]+Table2[[#This Row],[Exam (60%)]], IF(Table2[[#This Row],[Exam (60%)]]="ABS", Table2[[#This Row],[Test (25%)]]+Table2[[#This Row],[Practical (15%)]], Table2[[#This Row],[Test (25%)]]+Table2[[#This Row],[Practical (15%)]]+Table2[[#This Row],[Exam (60%)]])))))), 0)</f>
        <v>52</v>
      </c>
      <c r="I135" s="2" t="str">
        <f>IF(Table2[[#This Row],[Exam (60%)]]="ABS", "I", VLOOKUP(Table2[[#This Row],[Total (100%)]],$K$3:$L$7,2,TRUE))</f>
        <v>C</v>
      </c>
    </row>
    <row r="136" spans="1:9" x14ac:dyDescent="0.3">
      <c r="A136" s="2" t="s">
        <v>255</v>
      </c>
      <c r="B136" s="2" t="s">
        <v>32</v>
      </c>
      <c r="C136" s="2" t="s">
        <v>152</v>
      </c>
      <c r="D136" s="2" t="s">
        <v>623</v>
      </c>
      <c r="E136" s="1">
        <f>IF(VLOOKUP(Table2[[#This Row],[Student ID]],Test[], 3,FALSE)="", "ABS", VLOOKUP(Table2[[#This Row],[Student ID]],Test[], 3,FALSE))</f>
        <v>15</v>
      </c>
      <c r="F136" s="2">
        <f>VLOOKUP(Table2[[#This Row],[Student ID]],Practical[],2,FALSE)</f>
        <v>10.5</v>
      </c>
      <c r="G136" s="2">
        <f>IF(VLOOKUP(Table2[[#This Row],[Student ID]],Exam[], 3,FALSE)=0, "ABS", VLOOKUP(Table2[[#This Row],[Student ID]],Exam[], 3,FALSE))</f>
        <v>49.199999999999996</v>
      </c>
      <c r="H136" s="3">
        <f>ROUNDUP(IF(AND(Table2[[#This Row],[Test (25%)]]="ABS", Table2[[#This Row],[Practical (15%)]]="ABS"),Table2[[#This Row],[Exam (60%)]], IF(AND(Table2[[#This Row],[Practical (15%)]]="ABS", Table2[[#This Row],[Exam (60%)]]="ABS"),Table2[[#This Row],[Test (25%)]], IF(AND(Table2[[#This Row],[Test (25%)]]="ABS", Table2[[#This Row],[Exam (60%)]]="ABS"),Table2[[#This Row],[Practical (15%)]], IF(Table2[[#This Row],[Test (25%)]]="ABS", Table2[[#This Row],[Practical (15%)]]+Table2[[#This Row],[Exam (60%)]], IF(Table2[[#This Row],[Practical (15%)]]="ABS", Table2[[#This Row],[Test (25%)]]+Table2[[#This Row],[Exam (60%)]], IF(Table2[[#This Row],[Exam (60%)]]="ABS", Table2[[#This Row],[Test (25%)]]+Table2[[#This Row],[Practical (15%)]], Table2[[#This Row],[Test (25%)]]+Table2[[#This Row],[Practical (15%)]]+Table2[[#This Row],[Exam (60%)]])))))), 0)</f>
        <v>75</v>
      </c>
      <c r="I136" s="2" t="str">
        <f>IF(Table2[[#This Row],[Exam (60%)]]="ABS", "I", VLOOKUP(Table2[[#This Row],[Total (100%)]],$K$3:$L$7,2,TRUE))</f>
        <v>A</v>
      </c>
    </row>
    <row r="137" spans="1:9" x14ac:dyDescent="0.3">
      <c r="A137" s="2" t="s">
        <v>256</v>
      </c>
      <c r="B137" s="2" t="s">
        <v>257</v>
      </c>
      <c r="C137" s="2" t="s">
        <v>152</v>
      </c>
      <c r="D137" s="2" t="s">
        <v>623</v>
      </c>
      <c r="E137" s="1">
        <f>IF(VLOOKUP(Table2[[#This Row],[Student ID]],Test[], 3,FALSE)="", "ABS", VLOOKUP(Table2[[#This Row],[Student ID]],Test[], 3,FALSE))</f>
        <v>18.333333333333332</v>
      </c>
      <c r="F137" s="2">
        <f>VLOOKUP(Table2[[#This Row],[Student ID]],Practical[],2,FALSE)</f>
        <v>9.75</v>
      </c>
      <c r="G137" s="2">
        <f>IF(VLOOKUP(Table2[[#This Row],[Student ID]],Exam[], 3,FALSE)=0, "ABS", VLOOKUP(Table2[[#This Row],[Student ID]],Exam[], 3,FALSE))</f>
        <v>50.4</v>
      </c>
      <c r="H137" s="3">
        <f>ROUNDUP(IF(AND(Table2[[#This Row],[Test (25%)]]="ABS", Table2[[#This Row],[Practical (15%)]]="ABS"),Table2[[#This Row],[Exam (60%)]], IF(AND(Table2[[#This Row],[Practical (15%)]]="ABS", Table2[[#This Row],[Exam (60%)]]="ABS"),Table2[[#This Row],[Test (25%)]], IF(AND(Table2[[#This Row],[Test (25%)]]="ABS", Table2[[#This Row],[Exam (60%)]]="ABS"),Table2[[#This Row],[Practical (15%)]], IF(Table2[[#This Row],[Test (25%)]]="ABS", Table2[[#This Row],[Practical (15%)]]+Table2[[#This Row],[Exam (60%)]], IF(Table2[[#This Row],[Practical (15%)]]="ABS", Table2[[#This Row],[Test (25%)]]+Table2[[#This Row],[Exam (60%)]], IF(Table2[[#This Row],[Exam (60%)]]="ABS", Table2[[#This Row],[Test (25%)]]+Table2[[#This Row],[Practical (15%)]], Table2[[#This Row],[Test (25%)]]+Table2[[#This Row],[Practical (15%)]]+Table2[[#This Row],[Exam (60%)]])))))), 0)</f>
        <v>79</v>
      </c>
      <c r="I137" s="2" t="str">
        <f>IF(Table2[[#This Row],[Exam (60%)]]="ABS", "I", VLOOKUP(Table2[[#This Row],[Total (100%)]],$K$3:$L$7,2,TRUE))</f>
        <v>A</v>
      </c>
    </row>
    <row r="138" spans="1:9" x14ac:dyDescent="0.3">
      <c r="A138" s="2" t="s">
        <v>258</v>
      </c>
      <c r="B138" s="2" t="s">
        <v>259</v>
      </c>
      <c r="C138" s="2" t="s">
        <v>152</v>
      </c>
      <c r="D138" s="2" t="s">
        <v>622</v>
      </c>
      <c r="E138" s="1">
        <f>IF(VLOOKUP(Table2[[#This Row],[Student ID]],Test[], 3,FALSE)="", "ABS", VLOOKUP(Table2[[#This Row],[Student ID]],Test[], 3,FALSE))</f>
        <v>15.833333333333332</v>
      </c>
      <c r="F138" s="2">
        <f>VLOOKUP(Table2[[#This Row],[Student ID]],Practical[],2,FALSE)</f>
        <v>10.5</v>
      </c>
      <c r="G138" s="2">
        <f>IF(VLOOKUP(Table2[[#This Row],[Student ID]],Exam[], 3,FALSE)=0, "ABS", VLOOKUP(Table2[[#This Row],[Student ID]],Exam[], 3,FALSE))</f>
        <v>36</v>
      </c>
      <c r="H138" s="3">
        <f>ROUNDUP(IF(AND(Table2[[#This Row],[Test (25%)]]="ABS", Table2[[#This Row],[Practical (15%)]]="ABS"),Table2[[#This Row],[Exam (60%)]], IF(AND(Table2[[#This Row],[Practical (15%)]]="ABS", Table2[[#This Row],[Exam (60%)]]="ABS"),Table2[[#This Row],[Test (25%)]], IF(AND(Table2[[#This Row],[Test (25%)]]="ABS", Table2[[#This Row],[Exam (60%)]]="ABS"),Table2[[#This Row],[Practical (15%)]], IF(Table2[[#This Row],[Test (25%)]]="ABS", Table2[[#This Row],[Practical (15%)]]+Table2[[#This Row],[Exam (60%)]], IF(Table2[[#This Row],[Practical (15%)]]="ABS", Table2[[#This Row],[Test (25%)]]+Table2[[#This Row],[Exam (60%)]], IF(Table2[[#This Row],[Exam (60%)]]="ABS", Table2[[#This Row],[Test (25%)]]+Table2[[#This Row],[Practical (15%)]], Table2[[#This Row],[Test (25%)]]+Table2[[#This Row],[Practical (15%)]]+Table2[[#This Row],[Exam (60%)]])))))), 0)</f>
        <v>63</v>
      </c>
      <c r="I138" s="2" t="str">
        <f>IF(Table2[[#This Row],[Exam (60%)]]="ABS", "I", VLOOKUP(Table2[[#This Row],[Total (100%)]],$K$3:$L$7,2,TRUE))</f>
        <v>B</v>
      </c>
    </row>
    <row r="139" spans="1:9" x14ac:dyDescent="0.3">
      <c r="A139" s="2" t="s">
        <v>260</v>
      </c>
      <c r="B139" s="2" t="s">
        <v>261</v>
      </c>
      <c r="C139" s="2" t="s">
        <v>152</v>
      </c>
      <c r="D139" s="2" t="s">
        <v>622</v>
      </c>
      <c r="E139" s="1">
        <f>IF(VLOOKUP(Table2[[#This Row],[Student ID]],Test[], 3,FALSE)="", "ABS", VLOOKUP(Table2[[#This Row],[Student ID]],Test[], 3,FALSE))</f>
        <v>15</v>
      </c>
      <c r="F139" s="2">
        <f>VLOOKUP(Table2[[#This Row],[Student ID]],Practical[],2,FALSE)</f>
        <v>9</v>
      </c>
      <c r="G139" s="2">
        <f>IF(VLOOKUP(Table2[[#This Row],[Student ID]],Exam[], 3,FALSE)=0, "ABS", VLOOKUP(Table2[[#This Row],[Student ID]],Exam[], 3,FALSE))</f>
        <v>42</v>
      </c>
      <c r="H139" s="3">
        <f>ROUNDUP(IF(AND(Table2[[#This Row],[Test (25%)]]="ABS", Table2[[#This Row],[Practical (15%)]]="ABS"),Table2[[#This Row],[Exam (60%)]], IF(AND(Table2[[#This Row],[Practical (15%)]]="ABS", Table2[[#This Row],[Exam (60%)]]="ABS"),Table2[[#This Row],[Test (25%)]], IF(AND(Table2[[#This Row],[Test (25%)]]="ABS", Table2[[#This Row],[Exam (60%)]]="ABS"),Table2[[#This Row],[Practical (15%)]], IF(Table2[[#This Row],[Test (25%)]]="ABS", Table2[[#This Row],[Practical (15%)]]+Table2[[#This Row],[Exam (60%)]], IF(Table2[[#This Row],[Practical (15%)]]="ABS", Table2[[#This Row],[Test (25%)]]+Table2[[#This Row],[Exam (60%)]], IF(Table2[[#This Row],[Exam (60%)]]="ABS", Table2[[#This Row],[Test (25%)]]+Table2[[#This Row],[Practical (15%)]], Table2[[#This Row],[Test (25%)]]+Table2[[#This Row],[Practical (15%)]]+Table2[[#This Row],[Exam (60%)]])))))), 0)</f>
        <v>66</v>
      </c>
      <c r="I139" s="2" t="str">
        <f>IF(Table2[[#This Row],[Exam (60%)]]="ABS", "I", VLOOKUP(Table2[[#This Row],[Total (100%)]],$K$3:$L$7,2,TRUE))</f>
        <v>B</v>
      </c>
    </row>
    <row r="140" spans="1:9" x14ac:dyDescent="0.3">
      <c r="A140" s="2" t="s">
        <v>262</v>
      </c>
      <c r="B140" s="2" t="s">
        <v>263</v>
      </c>
      <c r="C140" s="2" t="s">
        <v>152</v>
      </c>
      <c r="D140" s="2" t="s">
        <v>622</v>
      </c>
      <c r="E140" s="1">
        <f>IF(VLOOKUP(Table2[[#This Row],[Student ID]],Test[], 3,FALSE)="", "ABS", VLOOKUP(Table2[[#This Row],[Student ID]],Test[], 3,FALSE))</f>
        <v>17.5</v>
      </c>
      <c r="F140" s="2">
        <f>VLOOKUP(Table2[[#This Row],[Student ID]],Practical[],2,FALSE)</f>
        <v>9.75</v>
      </c>
      <c r="G140" s="2">
        <f>IF(VLOOKUP(Table2[[#This Row],[Student ID]],Exam[], 3,FALSE)=0, "ABS", VLOOKUP(Table2[[#This Row],[Student ID]],Exam[], 3,FALSE))</f>
        <v>51.6</v>
      </c>
      <c r="H140" s="3">
        <f>ROUNDUP(IF(AND(Table2[[#This Row],[Test (25%)]]="ABS", Table2[[#This Row],[Practical (15%)]]="ABS"),Table2[[#This Row],[Exam (60%)]], IF(AND(Table2[[#This Row],[Practical (15%)]]="ABS", Table2[[#This Row],[Exam (60%)]]="ABS"),Table2[[#This Row],[Test (25%)]], IF(AND(Table2[[#This Row],[Test (25%)]]="ABS", Table2[[#This Row],[Exam (60%)]]="ABS"),Table2[[#This Row],[Practical (15%)]], IF(Table2[[#This Row],[Test (25%)]]="ABS", Table2[[#This Row],[Practical (15%)]]+Table2[[#This Row],[Exam (60%)]], IF(Table2[[#This Row],[Practical (15%)]]="ABS", Table2[[#This Row],[Test (25%)]]+Table2[[#This Row],[Exam (60%)]], IF(Table2[[#This Row],[Exam (60%)]]="ABS", Table2[[#This Row],[Test (25%)]]+Table2[[#This Row],[Practical (15%)]], Table2[[#This Row],[Test (25%)]]+Table2[[#This Row],[Practical (15%)]]+Table2[[#This Row],[Exam (60%)]])))))), 0)</f>
        <v>79</v>
      </c>
      <c r="I140" s="2" t="str">
        <f>IF(Table2[[#This Row],[Exam (60%)]]="ABS", "I", VLOOKUP(Table2[[#This Row],[Total (100%)]],$K$3:$L$7,2,TRUE))</f>
        <v>A</v>
      </c>
    </row>
    <row r="141" spans="1:9" x14ac:dyDescent="0.3">
      <c r="A141" s="2" t="s">
        <v>264</v>
      </c>
      <c r="B141" s="2" t="s">
        <v>265</v>
      </c>
      <c r="C141" s="2" t="s">
        <v>266</v>
      </c>
      <c r="D141" s="2" t="s">
        <v>622</v>
      </c>
      <c r="E141" s="1" t="str">
        <f>IF(VLOOKUP(Table2[[#This Row],[Student ID]],Test[], 3,FALSE)="", "ABS", VLOOKUP(Table2[[#This Row],[Student ID]],Test[], 3,FALSE))</f>
        <v>ABS</v>
      </c>
      <c r="F141" s="2">
        <f>VLOOKUP(Table2[[#This Row],[Student ID]],Practical[],2,FALSE)</f>
        <v>0</v>
      </c>
      <c r="G141" s="2">
        <f>IF(VLOOKUP(Table2[[#This Row],[Student ID]],Exam[], 3,FALSE)=0, "ABS", VLOOKUP(Table2[[#This Row],[Student ID]],Exam[], 3,FALSE))</f>
        <v>30</v>
      </c>
      <c r="H141" s="3">
        <f>ROUNDUP(IF(AND(Table2[[#This Row],[Test (25%)]]="ABS", Table2[[#This Row],[Practical (15%)]]="ABS"),Table2[[#This Row],[Exam (60%)]], IF(AND(Table2[[#This Row],[Practical (15%)]]="ABS", Table2[[#This Row],[Exam (60%)]]="ABS"),Table2[[#This Row],[Test (25%)]], IF(AND(Table2[[#This Row],[Test (25%)]]="ABS", Table2[[#This Row],[Exam (60%)]]="ABS"),Table2[[#This Row],[Practical (15%)]], IF(Table2[[#This Row],[Test (25%)]]="ABS", Table2[[#This Row],[Practical (15%)]]+Table2[[#This Row],[Exam (60%)]], IF(Table2[[#This Row],[Practical (15%)]]="ABS", Table2[[#This Row],[Test (25%)]]+Table2[[#This Row],[Exam (60%)]], IF(Table2[[#This Row],[Exam (60%)]]="ABS", Table2[[#This Row],[Test (25%)]]+Table2[[#This Row],[Practical (15%)]], Table2[[#This Row],[Test (25%)]]+Table2[[#This Row],[Practical (15%)]]+Table2[[#This Row],[Exam (60%)]])))))), 0)</f>
        <v>30</v>
      </c>
      <c r="I141" s="2" t="str">
        <f>IF(Table2[[#This Row],[Exam (60%)]]="ABS", "I", VLOOKUP(Table2[[#This Row],[Total (100%)]],$K$3:$L$7,2,TRUE))</f>
        <v>F</v>
      </c>
    </row>
    <row r="142" spans="1:9" x14ac:dyDescent="0.3">
      <c r="A142" s="2" t="s">
        <v>267</v>
      </c>
      <c r="B142" s="2" t="s">
        <v>144</v>
      </c>
      <c r="C142" s="2" t="s">
        <v>266</v>
      </c>
      <c r="D142" s="2" t="s">
        <v>622</v>
      </c>
      <c r="E142" s="1">
        <f>IF(VLOOKUP(Table2[[#This Row],[Student ID]],Test[], 3,FALSE)="", "ABS", VLOOKUP(Table2[[#This Row],[Student ID]],Test[], 3,FALSE))</f>
        <v>5</v>
      </c>
      <c r="F142" s="2">
        <f>VLOOKUP(Table2[[#This Row],[Student ID]],Practical[],2,FALSE)</f>
        <v>0</v>
      </c>
      <c r="G142" s="2">
        <f>IF(VLOOKUP(Table2[[#This Row],[Student ID]],Exam[], 3,FALSE)=0, "ABS", VLOOKUP(Table2[[#This Row],[Student ID]],Exam[], 3,FALSE))</f>
        <v>36</v>
      </c>
      <c r="H142" s="3">
        <f>ROUNDUP(IF(AND(Table2[[#This Row],[Test (25%)]]="ABS", Table2[[#This Row],[Practical (15%)]]="ABS"),Table2[[#This Row],[Exam (60%)]], IF(AND(Table2[[#This Row],[Practical (15%)]]="ABS", Table2[[#This Row],[Exam (60%)]]="ABS"),Table2[[#This Row],[Test (25%)]], IF(AND(Table2[[#This Row],[Test (25%)]]="ABS", Table2[[#This Row],[Exam (60%)]]="ABS"),Table2[[#This Row],[Practical (15%)]], IF(Table2[[#This Row],[Test (25%)]]="ABS", Table2[[#This Row],[Practical (15%)]]+Table2[[#This Row],[Exam (60%)]], IF(Table2[[#This Row],[Practical (15%)]]="ABS", Table2[[#This Row],[Test (25%)]]+Table2[[#This Row],[Exam (60%)]], IF(Table2[[#This Row],[Exam (60%)]]="ABS", Table2[[#This Row],[Test (25%)]]+Table2[[#This Row],[Practical (15%)]], Table2[[#This Row],[Test (25%)]]+Table2[[#This Row],[Practical (15%)]]+Table2[[#This Row],[Exam (60%)]])))))), 0)</f>
        <v>41</v>
      </c>
      <c r="I142" s="2" t="str">
        <f>IF(Table2[[#This Row],[Exam (60%)]]="ABS", "I", VLOOKUP(Table2[[#This Row],[Total (100%)]],$K$3:$L$7,2,TRUE))</f>
        <v>F</v>
      </c>
    </row>
    <row r="143" spans="1:9" x14ac:dyDescent="0.3">
      <c r="A143" s="2" t="s">
        <v>268</v>
      </c>
      <c r="B143" s="2" t="s">
        <v>269</v>
      </c>
      <c r="C143" s="2" t="s">
        <v>266</v>
      </c>
      <c r="D143" s="2" t="s">
        <v>622</v>
      </c>
      <c r="E143" s="1">
        <f>IF(VLOOKUP(Table2[[#This Row],[Student ID]],Test[], 3,FALSE)="", "ABS", VLOOKUP(Table2[[#This Row],[Student ID]],Test[], 3,FALSE))</f>
        <v>9.1666666666666661</v>
      </c>
      <c r="F143" s="2">
        <f>VLOOKUP(Table2[[#This Row],[Student ID]],Practical[],2,FALSE)</f>
        <v>12</v>
      </c>
      <c r="G143" s="2">
        <f>IF(VLOOKUP(Table2[[#This Row],[Student ID]],Exam[], 3,FALSE)=0, "ABS", VLOOKUP(Table2[[#This Row],[Student ID]],Exam[], 3,FALSE))</f>
        <v>33.6</v>
      </c>
      <c r="H143" s="3">
        <f>ROUNDUP(IF(AND(Table2[[#This Row],[Test (25%)]]="ABS", Table2[[#This Row],[Practical (15%)]]="ABS"),Table2[[#This Row],[Exam (60%)]], IF(AND(Table2[[#This Row],[Practical (15%)]]="ABS", Table2[[#This Row],[Exam (60%)]]="ABS"),Table2[[#This Row],[Test (25%)]], IF(AND(Table2[[#This Row],[Test (25%)]]="ABS", Table2[[#This Row],[Exam (60%)]]="ABS"),Table2[[#This Row],[Practical (15%)]], IF(Table2[[#This Row],[Test (25%)]]="ABS", Table2[[#This Row],[Practical (15%)]]+Table2[[#This Row],[Exam (60%)]], IF(Table2[[#This Row],[Practical (15%)]]="ABS", Table2[[#This Row],[Test (25%)]]+Table2[[#This Row],[Exam (60%)]], IF(Table2[[#This Row],[Exam (60%)]]="ABS", Table2[[#This Row],[Test (25%)]]+Table2[[#This Row],[Practical (15%)]], Table2[[#This Row],[Test (25%)]]+Table2[[#This Row],[Practical (15%)]]+Table2[[#This Row],[Exam (60%)]])))))), 0)</f>
        <v>55</v>
      </c>
      <c r="I143" s="2" t="str">
        <f>IF(Table2[[#This Row],[Exam (60%)]]="ABS", "I", VLOOKUP(Table2[[#This Row],[Total (100%)]],$K$3:$L$7,2,TRUE))</f>
        <v>C</v>
      </c>
    </row>
    <row r="144" spans="1:9" x14ac:dyDescent="0.3">
      <c r="A144" s="2" t="s">
        <v>270</v>
      </c>
      <c r="B144" s="2" t="s">
        <v>271</v>
      </c>
      <c r="C144" s="2" t="s">
        <v>266</v>
      </c>
      <c r="D144" s="2" t="s">
        <v>622</v>
      </c>
      <c r="E144" s="1">
        <f>IF(VLOOKUP(Table2[[#This Row],[Student ID]],Test[], 3,FALSE)="", "ABS", VLOOKUP(Table2[[#This Row],[Student ID]],Test[], 3,FALSE))</f>
        <v>10.833333333333334</v>
      </c>
      <c r="F144" s="2">
        <f>VLOOKUP(Table2[[#This Row],[Student ID]],Practical[],2,FALSE)</f>
        <v>9.75</v>
      </c>
      <c r="G144" s="2">
        <f>IF(VLOOKUP(Table2[[#This Row],[Student ID]],Exam[], 3,FALSE)=0, "ABS", VLOOKUP(Table2[[#This Row],[Student ID]],Exam[], 3,FALSE))</f>
        <v>32.400000000000006</v>
      </c>
      <c r="H144" s="3">
        <f>ROUNDUP(IF(AND(Table2[[#This Row],[Test (25%)]]="ABS", Table2[[#This Row],[Practical (15%)]]="ABS"),Table2[[#This Row],[Exam (60%)]], IF(AND(Table2[[#This Row],[Practical (15%)]]="ABS", Table2[[#This Row],[Exam (60%)]]="ABS"),Table2[[#This Row],[Test (25%)]], IF(AND(Table2[[#This Row],[Test (25%)]]="ABS", Table2[[#This Row],[Exam (60%)]]="ABS"),Table2[[#This Row],[Practical (15%)]], IF(Table2[[#This Row],[Test (25%)]]="ABS", Table2[[#This Row],[Practical (15%)]]+Table2[[#This Row],[Exam (60%)]], IF(Table2[[#This Row],[Practical (15%)]]="ABS", Table2[[#This Row],[Test (25%)]]+Table2[[#This Row],[Exam (60%)]], IF(Table2[[#This Row],[Exam (60%)]]="ABS", Table2[[#This Row],[Test (25%)]]+Table2[[#This Row],[Practical (15%)]], Table2[[#This Row],[Test (25%)]]+Table2[[#This Row],[Practical (15%)]]+Table2[[#This Row],[Exam (60%)]])))))), 0)</f>
        <v>53</v>
      </c>
      <c r="I144" s="2" t="str">
        <f>IF(Table2[[#This Row],[Exam (60%)]]="ABS", "I", VLOOKUP(Table2[[#This Row],[Total (100%)]],$K$3:$L$7,2,TRUE))</f>
        <v>C</v>
      </c>
    </row>
    <row r="145" spans="1:9" x14ac:dyDescent="0.3">
      <c r="A145" s="2" t="s">
        <v>272</v>
      </c>
      <c r="B145" s="2" t="s">
        <v>273</v>
      </c>
      <c r="C145" s="2" t="s">
        <v>266</v>
      </c>
      <c r="D145" s="2" t="s">
        <v>622</v>
      </c>
      <c r="E145" s="1" t="str">
        <f>IF(VLOOKUP(Table2[[#This Row],[Student ID]],Test[], 3,FALSE)="", "ABS", VLOOKUP(Table2[[#This Row],[Student ID]],Test[], 3,FALSE))</f>
        <v>ABS</v>
      </c>
      <c r="F145" s="2">
        <f>VLOOKUP(Table2[[#This Row],[Student ID]],Practical[],2,FALSE)</f>
        <v>0</v>
      </c>
      <c r="G145" s="2">
        <f>IF(VLOOKUP(Table2[[#This Row],[Student ID]],Exam[], 3,FALSE)=0, "ABS", VLOOKUP(Table2[[#This Row],[Student ID]],Exam[], 3,FALSE))</f>
        <v>34.799999999999997</v>
      </c>
      <c r="H145" s="3">
        <f>ROUNDUP(IF(AND(Table2[[#This Row],[Test (25%)]]="ABS", Table2[[#This Row],[Practical (15%)]]="ABS"),Table2[[#This Row],[Exam (60%)]], IF(AND(Table2[[#This Row],[Practical (15%)]]="ABS", Table2[[#This Row],[Exam (60%)]]="ABS"),Table2[[#This Row],[Test (25%)]], IF(AND(Table2[[#This Row],[Test (25%)]]="ABS", Table2[[#This Row],[Exam (60%)]]="ABS"),Table2[[#This Row],[Practical (15%)]], IF(Table2[[#This Row],[Test (25%)]]="ABS", Table2[[#This Row],[Practical (15%)]]+Table2[[#This Row],[Exam (60%)]], IF(Table2[[#This Row],[Practical (15%)]]="ABS", Table2[[#This Row],[Test (25%)]]+Table2[[#This Row],[Exam (60%)]], IF(Table2[[#This Row],[Exam (60%)]]="ABS", Table2[[#This Row],[Test (25%)]]+Table2[[#This Row],[Practical (15%)]], Table2[[#This Row],[Test (25%)]]+Table2[[#This Row],[Practical (15%)]]+Table2[[#This Row],[Exam (60%)]])))))), 0)</f>
        <v>35</v>
      </c>
      <c r="I145" s="2" t="str">
        <f>IF(Table2[[#This Row],[Exam (60%)]]="ABS", "I", VLOOKUP(Table2[[#This Row],[Total (100%)]],$K$3:$L$7,2,TRUE))</f>
        <v>F</v>
      </c>
    </row>
    <row r="146" spans="1:9" x14ac:dyDescent="0.3">
      <c r="A146" s="2" t="s">
        <v>274</v>
      </c>
      <c r="B146" s="2" t="s">
        <v>275</v>
      </c>
      <c r="C146" s="2" t="s">
        <v>266</v>
      </c>
      <c r="D146" s="2" t="s">
        <v>622</v>
      </c>
      <c r="E146" s="1" t="str">
        <f>IF(VLOOKUP(Table2[[#This Row],[Student ID]],Test[], 3,FALSE)="", "ABS", VLOOKUP(Table2[[#This Row],[Student ID]],Test[], 3,FALSE))</f>
        <v>ABS</v>
      </c>
      <c r="F146" s="2">
        <f>VLOOKUP(Table2[[#This Row],[Student ID]],Practical[],2,FALSE)</f>
        <v>0</v>
      </c>
      <c r="G146" s="2">
        <f>IF(VLOOKUP(Table2[[#This Row],[Student ID]],Exam[], 3,FALSE)=0, "ABS", VLOOKUP(Table2[[#This Row],[Student ID]],Exam[], 3,FALSE))</f>
        <v>18</v>
      </c>
      <c r="H146" s="3">
        <f>ROUNDUP(IF(AND(Table2[[#This Row],[Test (25%)]]="ABS", Table2[[#This Row],[Practical (15%)]]="ABS"),Table2[[#This Row],[Exam (60%)]], IF(AND(Table2[[#This Row],[Practical (15%)]]="ABS", Table2[[#This Row],[Exam (60%)]]="ABS"),Table2[[#This Row],[Test (25%)]], IF(AND(Table2[[#This Row],[Test (25%)]]="ABS", Table2[[#This Row],[Exam (60%)]]="ABS"),Table2[[#This Row],[Practical (15%)]], IF(Table2[[#This Row],[Test (25%)]]="ABS", Table2[[#This Row],[Practical (15%)]]+Table2[[#This Row],[Exam (60%)]], IF(Table2[[#This Row],[Practical (15%)]]="ABS", Table2[[#This Row],[Test (25%)]]+Table2[[#This Row],[Exam (60%)]], IF(Table2[[#This Row],[Exam (60%)]]="ABS", Table2[[#This Row],[Test (25%)]]+Table2[[#This Row],[Practical (15%)]], Table2[[#This Row],[Test (25%)]]+Table2[[#This Row],[Practical (15%)]]+Table2[[#This Row],[Exam (60%)]])))))), 0)</f>
        <v>18</v>
      </c>
      <c r="I146" s="2" t="str">
        <f>IF(Table2[[#This Row],[Exam (60%)]]="ABS", "I", VLOOKUP(Table2[[#This Row],[Total (100%)]],$K$3:$L$7,2,TRUE))</f>
        <v>F</v>
      </c>
    </row>
    <row r="147" spans="1:9" x14ac:dyDescent="0.3">
      <c r="A147" s="2" t="s">
        <v>276</v>
      </c>
      <c r="B147" s="2" t="s">
        <v>277</v>
      </c>
      <c r="C147" s="2" t="s">
        <v>266</v>
      </c>
      <c r="D147" s="2" t="s">
        <v>622</v>
      </c>
      <c r="E147" s="1">
        <f>IF(VLOOKUP(Table2[[#This Row],[Student ID]],Test[], 3,FALSE)="", "ABS", VLOOKUP(Table2[[#This Row],[Student ID]],Test[], 3,FALSE))</f>
        <v>10</v>
      </c>
      <c r="F147" s="2">
        <f>VLOOKUP(Table2[[#This Row],[Student ID]],Practical[],2,FALSE)</f>
        <v>10.5</v>
      </c>
      <c r="G147" s="2">
        <f>IF(VLOOKUP(Table2[[#This Row],[Student ID]],Exam[], 3,FALSE)=0, "ABS", VLOOKUP(Table2[[#This Row],[Student ID]],Exam[], 3,FALSE))</f>
        <v>40.800000000000004</v>
      </c>
      <c r="H147" s="3">
        <f>ROUNDUP(IF(AND(Table2[[#This Row],[Test (25%)]]="ABS", Table2[[#This Row],[Practical (15%)]]="ABS"),Table2[[#This Row],[Exam (60%)]], IF(AND(Table2[[#This Row],[Practical (15%)]]="ABS", Table2[[#This Row],[Exam (60%)]]="ABS"),Table2[[#This Row],[Test (25%)]], IF(AND(Table2[[#This Row],[Test (25%)]]="ABS", Table2[[#This Row],[Exam (60%)]]="ABS"),Table2[[#This Row],[Practical (15%)]], IF(Table2[[#This Row],[Test (25%)]]="ABS", Table2[[#This Row],[Practical (15%)]]+Table2[[#This Row],[Exam (60%)]], IF(Table2[[#This Row],[Practical (15%)]]="ABS", Table2[[#This Row],[Test (25%)]]+Table2[[#This Row],[Exam (60%)]], IF(Table2[[#This Row],[Exam (60%)]]="ABS", Table2[[#This Row],[Test (25%)]]+Table2[[#This Row],[Practical (15%)]], Table2[[#This Row],[Test (25%)]]+Table2[[#This Row],[Practical (15%)]]+Table2[[#This Row],[Exam (60%)]])))))), 0)</f>
        <v>62</v>
      </c>
      <c r="I147" s="2" t="str">
        <f>IF(Table2[[#This Row],[Exam (60%)]]="ABS", "I", VLOOKUP(Table2[[#This Row],[Total (100%)]],$K$3:$L$7,2,TRUE))</f>
        <v>B</v>
      </c>
    </row>
    <row r="148" spans="1:9" x14ac:dyDescent="0.3">
      <c r="A148" s="2" t="s">
        <v>278</v>
      </c>
      <c r="B148" s="2" t="s">
        <v>279</v>
      </c>
      <c r="C148" s="2" t="s">
        <v>266</v>
      </c>
      <c r="D148" s="2" t="s">
        <v>622</v>
      </c>
      <c r="E148" s="1" t="str">
        <f>IF(VLOOKUP(Table2[[#This Row],[Student ID]],Test[], 3,FALSE)="", "ABS", VLOOKUP(Table2[[#This Row],[Student ID]],Test[], 3,FALSE))</f>
        <v>ABS</v>
      </c>
      <c r="F148" s="2">
        <f>VLOOKUP(Table2[[#This Row],[Student ID]],Practical[],2,FALSE)</f>
        <v>0</v>
      </c>
      <c r="G148" s="2">
        <f>IF(VLOOKUP(Table2[[#This Row],[Student ID]],Exam[], 3,FALSE)=0, "ABS", VLOOKUP(Table2[[#This Row],[Student ID]],Exam[], 3,FALSE))</f>
        <v>33.6</v>
      </c>
      <c r="H148" s="3">
        <f>ROUNDUP(IF(AND(Table2[[#This Row],[Test (25%)]]="ABS", Table2[[#This Row],[Practical (15%)]]="ABS"),Table2[[#This Row],[Exam (60%)]], IF(AND(Table2[[#This Row],[Practical (15%)]]="ABS", Table2[[#This Row],[Exam (60%)]]="ABS"),Table2[[#This Row],[Test (25%)]], IF(AND(Table2[[#This Row],[Test (25%)]]="ABS", Table2[[#This Row],[Exam (60%)]]="ABS"),Table2[[#This Row],[Practical (15%)]], IF(Table2[[#This Row],[Test (25%)]]="ABS", Table2[[#This Row],[Practical (15%)]]+Table2[[#This Row],[Exam (60%)]], IF(Table2[[#This Row],[Practical (15%)]]="ABS", Table2[[#This Row],[Test (25%)]]+Table2[[#This Row],[Exam (60%)]], IF(Table2[[#This Row],[Exam (60%)]]="ABS", Table2[[#This Row],[Test (25%)]]+Table2[[#This Row],[Practical (15%)]], Table2[[#This Row],[Test (25%)]]+Table2[[#This Row],[Practical (15%)]]+Table2[[#This Row],[Exam (60%)]])))))), 0)</f>
        <v>34</v>
      </c>
      <c r="I148" s="2" t="str">
        <f>IF(Table2[[#This Row],[Exam (60%)]]="ABS", "I", VLOOKUP(Table2[[#This Row],[Total (100%)]],$K$3:$L$7,2,TRUE))</f>
        <v>F</v>
      </c>
    </row>
    <row r="149" spans="1:9" x14ac:dyDescent="0.3">
      <c r="A149" s="2" t="s">
        <v>280</v>
      </c>
      <c r="B149" s="2" t="s">
        <v>281</v>
      </c>
      <c r="C149" s="2" t="s">
        <v>266</v>
      </c>
      <c r="D149" s="2" t="s">
        <v>622</v>
      </c>
      <c r="E149" s="1">
        <f>IF(VLOOKUP(Table2[[#This Row],[Student ID]],Test[], 3,FALSE)="", "ABS", VLOOKUP(Table2[[#This Row],[Student ID]],Test[], 3,FALSE))</f>
        <v>11.666666666666666</v>
      </c>
      <c r="F149" s="2">
        <f>VLOOKUP(Table2[[#This Row],[Student ID]],Practical[],2,FALSE)</f>
        <v>0</v>
      </c>
      <c r="G149" s="2">
        <f>IF(VLOOKUP(Table2[[#This Row],[Student ID]],Exam[], 3,FALSE)=0, "ABS", VLOOKUP(Table2[[#This Row],[Student ID]],Exam[], 3,FALSE))</f>
        <v>20.400000000000002</v>
      </c>
      <c r="H149" s="3">
        <f>ROUNDUP(IF(AND(Table2[[#This Row],[Test (25%)]]="ABS", Table2[[#This Row],[Practical (15%)]]="ABS"),Table2[[#This Row],[Exam (60%)]], IF(AND(Table2[[#This Row],[Practical (15%)]]="ABS", Table2[[#This Row],[Exam (60%)]]="ABS"),Table2[[#This Row],[Test (25%)]], IF(AND(Table2[[#This Row],[Test (25%)]]="ABS", Table2[[#This Row],[Exam (60%)]]="ABS"),Table2[[#This Row],[Practical (15%)]], IF(Table2[[#This Row],[Test (25%)]]="ABS", Table2[[#This Row],[Practical (15%)]]+Table2[[#This Row],[Exam (60%)]], IF(Table2[[#This Row],[Practical (15%)]]="ABS", Table2[[#This Row],[Test (25%)]]+Table2[[#This Row],[Exam (60%)]], IF(Table2[[#This Row],[Exam (60%)]]="ABS", Table2[[#This Row],[Test (25%)]]+Table2[[#This Row],[Practical (15%)]], Table2[[#This Row],[Test (25%)]]+Table2[[#This Row],[Practical (15%)]]+Table2[[#This Row],[Exam (60%)]])))))), 0)</f>
        <v>33</v>
      </c>
      <c r="I149" s="2" t="str">
        <f>IF(Table2[[#This Row],[Exam (60%)]]="ABS", "I", VLOOKUP(Table2[[#This Row],[Total (100%)]],$K$3:$L$7,2,TRUE))</f>
        <v>F</v>
      </c>
    </row>
    <row r="150" spans="1:9" x14ac:dyDescent="0.3">
      <c r="A150" s="2" t="s">
        <v>282</v>
      </c>
      <c r="B150" s="2" t="s">
        <v>283</v>
      </c>
      <c r="C150" s="2" t="s">
        <v>266</v>
      </c>
      <c r="D150" s="2" t="s">
        <v>622</v>
      </c>
      <c r="E150" s="1">
        <f>IF(VLOOKUP(Table2[[#This Row],[Student ID]],Test[], 3,FALSE)="", "ABS", VLOOKUP(Table2[[#This Row],[Student ID]],Test[], 3,FALSE))</f>
        <v>13.333333333333334</v>
      </c>
      <c r="F150" s="2">
        <f>VLOOKUP(Table2[[#This Row],[Student ID]],Practical[],2,FALSE)</f>
        <v>12.75</v>
      </c>
      <c r="G150" s="2">
        <f>IF(VLOOKUP(Table2[[#This Row],[Student ID]],Exam[], 3,FALSE)=0, "ABS", VLOOKUP(Table2[[#This Row],[Student ID]],Exam[], 3,FALSE))</f>
        <v>40.800000000000004</v>
      </c>
      <c r="H150" s="3">
        <f>ROUNDUP(IF(AND(Table2[[#This Row],[Test (25%)]]="ABS", Table2[[#This Row],[Practical (15%)]]="ABS"),Table2[[#This Row],[Exam (60%)]], IF(AND(Table2[[#This Row],[Practical (15%)]]="ABS", Table2[[#This Row],[Exam (60%)]]="ABS"),Table2[[#This Row],[Test (25%)]], IF(AND(Table2[[#This Row],[Test (25%)]]="ABS", Table2[[#This Row],[Exam (60%)]]="ABS"),Table2[[#This Row],[Practical (15%)]], IF(Table2[[#This Row],[Test (25%)]]="ABS", Table2[[#This Row],[Practical (15%)]]+Table2[[#This Row],[Exam (60%)]], IF(Table2[[#This Row],[Practical (15%)]]="ABS", Table2[[#This Row],[Test (25%)]]+Table2[[#This Row],[Exam (60%)]], IF(Table2[[#This Row],[Exam (60%)]]="ABS", Table2[[#This Row],[Test (25%)]]+Table2[[#This Row],[Practical (15%)]], Table2[[#This Row],[Test (25%)]]+Table2[[#This Row],[Practical (15%)]]+Table2[[#This Row],[Exam (60%)]])))))), 0)</f>
        <v>67</v>
      </c>
      <c r="I150" s="2" t="str">
        <f>IF(Table2[[#This Row],[Exam (60%)]]="ABS", "I", VLOOKUP(Table2[[#This Row],[Total (100%)]],$K$3:$L$7,2,TRUE))</f>
        <v>B</v>
      </c>
    </row>
    <row r="151" spans="1:9" x14ac:dyDescent="0.3">
      <c r="A151" s="2" t="s">
        <v>284</v>
      </c>
      <c r="B151" s="2" t="s">
        <v>285</v>
      </c>
      <c r="C151" s="2" t="s">
        <v>266</v>
      </c>
      <c r="D151" s="2" t="s">
        <v>622</v>
      </c>
      <c r="E151" s="1">
        <f>IF(VLOOKUP(Table2[[#This Row],[Student ID]],Test[], 3,FALSE)="", "ABS", VLOOKUP(Table2[[#This Row],[Student ID]],Test[], 3,FALSE))</f>
        <v>15</v>
      </c>
      <c r="F151" s="2">
        <f>VLOOKUP(Table2[[#This Row],[Student ID]],Practical[],2,FALSE)</f>
        <v>9</v>
      </c>
      <c r="G151" s="2">
        <f>IF(VLOOKUP(Table2[[#This Row],[Student ID]],Exam[], 3,FALSE)=0, "ABS", VLOOKUP(Table2[[#This Row],[Student ID]],Exam[], 3,FALSE))</f>
        <v>30</v>
      </c>
      <c r="H151" s="3">
        <f>ROUNDUP(IF(AND(Table2[[#This Row],[Test (25%)]]="ABS", Table2[[#This Row],[Practical (15%)]]="ABS"),Table2[[#This Row],[Exam (60%)]], IF(AND(Table2[[#This Row],[Practical (15%)]]="ABS", Table2[[#This Row],[Exam (60%)]]="ABS"),Table2[[#This Row],[Test (25%)]], IF(AND(Table2[[#This Row],[Test (25%)]]="ABS", Table2[[#This Row],[Exam (60%)]]="ABS"),Table2[[#This Row],[Practical (15%)]], IF(Table2[[#This Row],[Test (25%)]]="ABS", Table2[[#This Row],[Practical (15%)]]+Table2[[#This Row],[Exam (60%)]], IF(Table2[[#This Row],[Practical (15%)]]="ABS", Table2[[#This Row],[Test (25%)]]+Table2[[#This Row],[Exam (60%)]], IF(Table2[[#This Row],[Exam (60%)]]="ABS", Table2[[#This Row],[Test (25%)]]+Table2[[#This Row],[Practical (15%)]], Table2[[#This Row],[Test (25%)]]+Table2[[#This Row],[Practical (15%)]]+Table2[[#This Row],[Exam (60%)]])))))), 0)</f>
        <v>54</v>
      </c>
      <c r="I151" s="2" t="str">
        <f>IF(Table2[[#This Row],[Exam (60%)]]="ABS", "I", VLOOKUP(Table2[[#This Row],[Total (100%)]],$K$3:$L$7,2,TRUE))</f>
        <v>C</v>
      </c>
    </row>
    <row r="152" spans="1:9" x14ac:dyDescent="0.3">
      <c r="A152" s="2" t="s">
        <v>286</v>
      </c>
      <c r="B152" s="2" t="s">
        <v>287</v>
      </c>
      <c r="C152" s="2" t="s">
        <v>266</v>
      </c>
      <c r="D152" s="2" t="s">
        <v>622</v>
      </c>
      <c r="E152" s="1">
        <f>IF(VLOOKUP(Table2[[#This Row],[Student ID]],Test[], 3,FALSE)="", "ABS", VLOOKUP(Table2[[#This Row],[Student ID]],Test[], 3,FALSE))</f>
        <v>10</v>
      </c>
      <c r="F152" s="2">
        <f>VLOOKUP(Table2[[#This Row],[Student ID]],Practical[],2,FALSE)</f>
        <v>9.75</v>
      </c>
      <c r="G152" s="2">
        <f>IF(VLOOKUP(Table2[[#This Row],[Student ID]],Exam[], 3,FALSE)=0, "ABS", VLOOKUP(Table2[[#This Row],[Student ID]],Exam[], 3,FALSE))</f>
        <v>30</v>
      </c>
      <c r="H152" s="3">
        <f>ROUNDUP(IF(AND(Table2[[#This Row],[Test (25%)]]="ABS", Table2[[#This Row],[Practical (15%)]]="ABS"),Table2[[#This Row],[Exam (60%)]], IF(AND(Table2[[#This Row],[Practical (15%)]]="ABS", Table2[[#This Row],[Exam (60%)]]="ABS"),Table2[[#This Row],[Test (25%)]], IF(AND(Table2[[#This Row],[Test (25%)]]="ABS", Table2[[#This Row],[Exam (60%)]]="ABS"),Table2[[#This Row],[Practical (15%)]], IF(Table2[[#This Row],[Test (25%)]]="ABS", Table2[[#This Row],[Practical (15%)]]+Table2[[#This Row],[Exam (60%)]], IF(Table2[[#This Row],[Practical (15%)]]="ABS", Table2[[#This Row],[Test (25%)]]+Table2[[#This Row],[Exam (60%)]], IF(Table2[[#This Row],[Exam (60%)]]="ABS", Table2[[#This Row],[Test (25%)]]+Table2[[#This Row],[Practical (15%)]], Table2[[#This Row],[Test (25%)]]+Table2[[#This Row],[Practical (15%)]]+Table2[[#This Row],[Exam (60%)]])))))), 0)</f>
        <v>50</v>
      </c>
      <c r="I152" s="2" t="str">
        <f>IF(Table2[[#This Row],[Exam (60%)]]="ABS", "I", VLOOKUP(Table2[[#This Row],[Total (100%)]],$K$3:$L$7,2,TRUE))</f>
        <v>C</v>
      </c>
    </row>
    <row r="153" spans="1:9" x14ac:dyDescent="0.3">
      <c r="A153" s="2" t="s">
        <v>288</v>
      </c>
      <c r="B153" s="2" t="s">
        <v>289</v>
      </c>
      <c r="C153" s="2" t="s">
        <v>266</v>
      </c>
      <c r="D153" s="2" t="s">
        <v>622</v>
      </c>
      <c r="E153" s="1" t="str">
        <f>IF(VLOOKUP(Table2[[#This Row],[Student ID]],Test[], 3,FALSE)="", "ABS", VLOOKUP(Table2[[#This Row],[Student ID]],Test[], 3,FALSE))</f>
        <v>ABS</v>
      </c>
      <c r="F153" s="2">
        <f>VLOOKUP(Table2[[#This Row],[Student ID]],Practical[],2,FALSE)</f>
        <v>0</v>
      </c>
      <c r="G153" s="2">
        <f>IF(VLOOKUP(Table2[[#This Row],[Student ID]],Exam[], 3,FALSE)=0, "ABS", VLOOKUP(Table2[[#This Row],[Student ID]],Exam[], 3,FALSE))</f>
        <v>30</v>
      </c>
      <c r="H153" s="3">
        <f>ROUNDUP(IF(AND(Table2[[#This Row],[Test (25%)]]="ABS", Table2[[#This Row],[Practical (15%)]]="ABS"),Table2[[#This Row],[Exam (60%)]], IF(AND(Table2[[#This Row],[Practical (15%)]]="ABS", Table2[[#This Row],[Exam (60%)]]="ABS"),Table2[[#This Row],[Test (25%)]], IF(AND(Table2[[#This Row],[Test (25%)]]="ABS", Table2[[#This Row],[Exam (60%)]]="ABS"),Table2[[#This Row],[Practical (15%)]], IF(Table2[[#This Row],[Test (25%)]]="ABS", Table2[[#This Row],[Practical (15%)]]+Table2[[#This Row],[Exam (60%)]], IF(Table2[[#This Row],[Practical (15%)]]="ABS", Table2[[#This Row],[Test (25%)]]+Table2[[#This Row],[Exam (60%)]], IF(Table2[[#This Row],[Exam (60%)]]="ABS", Table2[[#This Row],[Test (25%)]]+Table2[[#This Row],[Practical (15%)]], Table2[[#This Row],[Test (25%)]]+Table2[[#This Row],[Practical (15%)]]+Table2[[#This Row],[Exam (60%)]])))))), 0)</f>
        <v>30</v>
      </c>
      <c r="I153" s="2" t="str">
        <f>IF(Table2[[#This Row],[Exam (60%)]]="ABS", "I", VLOOKUP(Table2[[#This Row],[Total (100%)]],$K$3:$L$7,2,TRUE))</f>
        <v>F</v>
      </c>
    </row>
    <row r="154" spans="1:9" x14ac:dyDescent="0.3">
      <c r="A154" s="2" t="s">
        <v>290</v>
      </c>
      <c r="B154" s="2" t="s">
        <v>291</v>
      </c>
      <c r="C154" s="2" t="s">
        <v>266</v>
      </c>
      <c r="D154" s="2" t="s">
        <v>623</v>
      </c>
      <c r="E154" s="1">
        <f>IF(VLOOKUP(Table2[[#This Row],[Student ID]],Test[], 3,FALSE)="", "ABS", VLOOKUP(Table2[[#This Row],[Student ID]],Test[], 3,FALSE))</f>
        <v>10.833333333333334</v>
      </c>
      <c r="F154" s="2">
        <f>VLOOKUP(Table2[[#This Row],[Student ID]],Practical[],2,FALSE)</f>
        <v>10.5</v>
      </c>
      <c r="G154" s="2">
        <f>IF(VLOOKUP(Table2[[#This Row],[Student ID]],Exam[], 3,FALSE)=0, "ABS", VLOOKUP(Table2[[#This Row],[Student ID]],Exam[], 3,FALSE))</f>
        <v>32.400000000000006</v>
      </c>
      <c r="H154" s="3">
        <f>ROUNDUP(IF(AND(Table2[[#This Row],[Test (25%)]]="ABS", Table2[[#This Row],[Practical (15%)]]="ABS"),Table2[[#This Row],[Exam (60%)]], IF(AND(Table2[[#This Row],[Practical (15%)]]="ABS", Table2[[#This Row],[Exam (60%)]]="ABS"),Table2[[#This Row],[Test (25%)]], IF(AND(Table2[[#This Row],[Test (25%)]]="ABS", Table2[[#This Row],[Exam (60%)]]="ABS"),Table2[[#This Row],[Practical (15%)]], IF(Table2[[#This Row],[Test (25%)]]="ABS", Table2[[#This Row],[Practical (15%)]]+Table2[[#This Row],[Exam (60%)]], IF(Table2[[#This Row],[Practical (15%)]]="ABS", Table2[[#This Row],[Test (25%)]]+Table2[[#This Row],[Exam (60%)]], IF(Table2[[#This Row],[Exam (60%)]]="ABS", Table2[[#This Row],[Test (25%)]]+Table2[[#This Row],[Practical (15%)]], Table2[[#This Row],[Test (25%)]]+Table2[[#This Row],[Practical (15%)]]+Table2[[#This Row],[Exam (60%)]])))))), 0)</f>
        <v>54</v>
      </c>
      <c r="I154" s="2" t="str">
        <f>IF(Table2[[#This Row],[Exam (60%)]]="ABS", "I", VLOOKUP(Table2[[#This Row],[Total (100%)]],$K$3:$L$7,2,TRUE))</f>
        <v>C</v>
      </c>
    </row>
    <row r="155" spans="1:9" x14ac:dyDescent="0.3">
      <c r="A155" s="2" t="s">
        <v>292</v>
      </c>
      <c r="B155" s="2" t="s">
        <v>293</v>
      </c>
      <c r="C155" s="2" t="s">
        <v>266</v>
      </c>
      <c r="D155" s="2" t="s">
        <v>622</v>
      </c>
      <c r="E155" s="1">
        <f>IF(VLOOKUP(Table2[[#This Row],[Student ID]],Test[], 3,FALSE)="", "ABS", VLOOKUP(Table2[[#This Row],[Student ID]],Test[], 3,FALSE))</f>
        <v>15</v>
      </c>
      <c r="F155" s="2">
        <f>VLOOKUP(Table2[[#This Row],[Student ID]],Practical[],2,FALSE)</f>
        <v>10.5</v>
      </c>
      <c r="G155" s="2">
        <f>IF(VLOOKUP(Table2[[#This Row],[Student ID]],Exam[], 3,FALSE)=0, "ABS", VLOOKUP(Table2[[#This Row],[Student ID]],Exam[], 3,FALSE))</f>
        <v>40.800000000000004</v>
      </c>
      <c r="H155" s="3">
        <f>ROUNDUP(IF(AND(Table2[[#This Row],[Test (25%)]]="ABS", Table2[[#This Row],[Practical (15%)]]="ABS"),Table2[[#This Row],[Exam (60%)]], IF(AND(Table2[[#This Row],[Practical (15%)]]="ABS", Table2[[#This Row],[Exam (60%)]]="ABS"),Table2[[#This Row],[Test (25%)]], IF(AND(Table2[[#This Row],[Test (25%)]]="ABS", Table2[[#This Row],[Exam (60%)]]="ABS"),Table2[[#This Row],[Practical (15%)]], IF(Table2[[#This Row],[Test (25%)]]="ABS", Table2[[#This Row],[Practical (15%)]]+Table2[[#This Row],[Exam (60%)]], IF(Table2[[#This Row],[Practical (15%)]]="ABS", Table2[[#This Row],[Test (25%)]]+Table2[[#This Row],[Exam (60%)]], IF(Table2[[#This Row],[Exam (60%)]]="ABS", Table2[[#This Row],[Test (25%)]]+Table2[[#This Row],[Practical (15%)]], Table2[[#This Row],[Test (25%)]]+Table2[[#This Row],[Practical (15%)]]+Table2[[#This Row],[Exam (60%)]])))))), 0)</f>
        <v>67</v>
      </c>
      <c r="I155" s="2" t="str">
        <f>IF(Table2[[#This Row],[Exam (60%)]]="ABS", "I", VLOOKUP(Table2[[#This Row],[Total (100%)]],$K$3:$L$7,2,TRUE))</f>
        <v>B</v>
      </c>
    </row>
    <row r="156" spans="1:9" x14ac:dyDescent="0.3">
      <c r="A156" s="2" t="s">
        <v>294</v>
      </c>
      <c r="B156" s="2" t="s">
        <v>295</v>
      </c>
      <c r="C156" s="2" t="s">
        <v>266</v>
      </c>
      <c r="D156" s="2" t="s">
        <v>622</v>
      </c>
      <c r="E156" s="1">
        <f>IF(VLOOKUP(Table2[[#This Row],[Student ID]],Test[], 3,FALSE)="", "ABS", VLOOKUP(Table2[[#This Row],[Student ID]],Test[], 3,FALSE))</f>
        <v>10</v>
      </c>
      <c r="F156" s="2">
        <f>VLOOKUP(Table2[[#This Row],[Student ID]],Practical[],2,FALSE)</f>
        <v>7.5</v>
      </c>
      <c r="G156" s="2">
        <f>IF(VLOOKUP(Table2[[#This Row],[Student ID]],Exam[], 3,FALSE)=0, "ABS", VLOOKUP(Table2[[#This Row],[Student ID]],Exam[], 3,FALSE))</f>
        <v>32.400000000000006</v>
      </c>
      <c r="H156" s="3">
        <f>ROUNDUP(IF(AND(Table2[[#This Row],[Test (25%)]]="ABS", Table2[[#This Row],[Practical (15%)]]="ABS"),Table2[[#This Row],[Exam (60%)]], IF(AND(Table2[[#This Row],[Practical (15%)]]="ABS", Table2[[#This Row],[Exam (60%)]]="ABS"),Table2[[#This Row],[Test (25%)]], IF(AND(Table2[[#This Row],[Test (25%)]]="ABS", Table2[[#This Row],[Exam (60%)]]="ABS"),Table2[[#This Row],[Practical (15%)]], IF(Table2[[#This Row],[Test (25%)]]="ABS", Table2[[#This Row],[Practical (15%)]]+Table2[[#This Row],[Exam (60%)]], IF(Table2[[#This Row],[Practical (15%)]]="ABS", Table2[[#This Row],[Test (25%)]]+Table2[[#This Row],[Exam (60%)]], IF(Table2[[#This Row],[Exam (60%)]]="ABS", Table2[[#This Row],[Test (25%)]]+Table2[[#This Row],[Practical (15%)]], Table2[[#This Row],[Test (25%)]]+Table2[[#This Row],[Practical (15%)]]+Table2[[#This Row],[Exam (60%)]])))))), 0)</f>
        <v>50</v>
      </c>
      <c r="I156" s="2" t="str">
        <f>IF(Table2[[#This Row],[Exam (60%)]]="ABS", "I", VLOOKUP(Table2[[#This Row],[Total (100%)]],$K$3:$L$7,2,TRUE))</f>
        <v>C</v>
      </c>
    </row>
    <row r="157" spans="1:9" x14ac:dyDescent="0.3">
      <c r="A157" s="2" t="s">
        <v>296</v>
      </c>
      <c r="B157" s="2" t="s">
        <v>179</v>
      </c>
      <c r="C157" s="2" t="s">
        <v>266</v>
      </c>
      <c r="D157" s="2" t="s">
        <v>622</v>
      </c>
      <c r="E157" s="1">
        <f>IF(VLOOKUP(Table2[[#This Row],[Student ID]],Test[], 3,FALSE)="", "ABS", VLOOKUP(Table2[[#This Row],[Student ID]],Test[], 3,FALSE))</f>
        <v>14.166666666666666</v>
      </c>
      <c r="F157" s="2">
        <f>VLOOKUP(Table2[[#This Row],[Student ID]],Practical[],2,FALSE)</f>
        <v>9.75</v>
      </c>
      <c r="G157" s="2">
        <f>IF(VLOOKUP(Table2[[#This Row],[Student ID]],Exam[], 3,FALSE)=0, "ABS", VLOOKUP(Table2[[#This Row],[Student ID]],Exam[], 3,FALSE))</f>
        <v>34.799999999999997</v>
      </c>
      <c r="H157" s="3">
        <f>ROUNDUP(IF(AND(Table2[[#This Row],[Test (25%)]]="ABS", Table2[[#This Row],[Practical (15%)]]="ABS"),Table2[[#This Row],[Exam (60%)]], IF(AND(Table2[[#This Row],[Practical (15%)]]="ABS", Table2[[#This Row],[Exam (60%)]]="ABS"),Table2[[#This Row],[Test (25%)]], IF(AND(Table2[[#This Row],[Test (25%)]]="ABS", Table2[[#This Row],[Exam (60%)]]="ABS"),Table2[[#This Row],[Practical (15%)]], IF(Table2[[#This Row],[Test (25%)]]="ABS", Table2[[#This Row],[Practical (15%)]]+Table2[[#This Row],[Exam (60%)]], IF(Table2[[#This Row],[Practical (15%)]]="ABS", Table2[[#This Row],[Test (25%)]]+Table2[[#This Row],[Exam (60%)]], IF(Table2[[#This Row],[Exam (60%)]]="ABS", Table2[[#This Row],[Test (25%)]]+Table2[[#This Row],[Practical (15%)]], Table2[[#This Row],[Test (25%)]]+Table2[[#This Row],[Practical (15%)]]+Table2[[#This Row],[Exam (60%)]])))))), 0)</f>
        <v>59</v>
      </c>
      <c r="I157" s="2" t="str">
        <f>IF(Table2[[#This Row],[Exam (60%)]]="ABS", "I", VLOOKUP(Table2[[#This Row],[Total (100%)]],$K$3:$L$7,2,TRUE))</f>
        <v>C</v>
      </c>
    </row>
    <row r="158" spans="1:9" x14ac:dyDescent="0.3">
      <c r="A158" s="2" t="s">
        <v>297</v>
      </c>
      <c r="B158" s="2" t="s">
        <v>298</v>
      </c>
      <c r="C158" s="2" t="s">
        <v>266</v>
      </c>
      <c r="D158" s="2" t="s">
        <v>622</v>
      </c>
      <c r="E158" s="1">
        <f>IF(VLOOKUP(Table2[[#This Row],[Student ID]],Test[], 3,FALSE)="", "ABS", VLOOKUP(Table2[[#This Row],[Student ID]],Test[], 3,FALSE))</f>
        <v>14.166666666666666</v>
      </c>
      <c r="F158" s="2">
        <f>VLOOKUP(Table2[[#This Row],[Student ID]],Practical[],2,FALSE)</f>
        <v>0</v>
      </c>
      <c r="G158" s="2">
        <f>IF(VLOOKUP(Table2[[#This Row],[Student ID]],Exam[], 3,FALSE)=0, "ABS", VLOOKUP(Table2[[#This Row],[Student ID]],Exam[], 3,FALSE))</f>
        <v>30</v>
      </c>
      <c r="H158" s="3">
        <f>ROUNDUP(IF(AND(Table2[[#This Row],[Test (25%)]]="ABS", Table2[[#This Row],[Practical (15%)]]="ABS"),Table2[[#This Row],[Exam (60%)]], IF(AND(Table2[[#This Row],[Practical (15%)]]="ABS", Table2[[#This Row],[Exam (60%)]]="ABS"),Table2[[#This Row],[Test (25%)]], IF(AND(Table2[[#This Row],[Test (25%)]]="ABS", Table2[[#This Row],[Exam (60%)]]="ABS"),Table2[[#This Row],[Practical (15%)]], IF(Table2[[#This Row],[Test (25%)]]="ABS", Table2[[#This Row],[Practical (15%)]]+Table2[[#This Row],[Exam (60%)]], IF(Table2[[#This Row],[Practical (15%)]]="ABS", Table2[[#This Row],[Test (25%)]]+Table2[[#This Row],[Exam (60%)]], IF(Table2[[#This Row],[Exam (60%)]]="ABS", Table2[[#This Row],[Test (25%)]]+Table2[[#This Row],[Practical (15%)]], Table2[[#This Row],[Test (25%)]]+Table2[[#This Row],[Practical (15%)]]+Table2[[#This Row],[Exam (60%)]])))))), 0)</f>
        <v>45</v>
      </c>
      <c r="I158" s="2" t="str">
        <f>IF(Table2[[#This Row],[Exam (60%)]]="ABS", "I", VLOOKUP(Table2[[#This Row],[Total (100%)]],$K$3:$L$7,2,TRUE))</f>
        <v>D</v>
      </c>
    </row>
    <row r="159" spans="1:9" x14ac:dyDescent="0.3">
      <c r="A159" s="2" t="s">
        <v>299</v>
      </c>
      <c r="B159" s="2" t="s">
        <v>117</v>
      </c>
      <c r="C159" s="2" t="s">
        <v>266</v>
      </c>
      <c r="D159" s="2" t="s">
        <v>622</v>
      </c>
      <c r="E159" s="1">
        <f>IF(VLOOKUP(Table2[[#This Row],[Student ID]],Test[], 3,FALSE)="", "ABS", VLOOKUP(Table2[[#This Row],[Student ID]],Test[], 3,FALSE))</f>
        <v>10.833333333333334</v>
      </c>
      <c r="F159" s="2">
        <f>VLOOKUP(Table2[[#This Row],[Student ID]],Practical[],2,FALSE)</f>
        <v>0</v>
      </c>
      <c r="G159" s="2">
        <f>IF(VLOOKUP(Table2[[#This Row],[Student ID]],Exam[], 3,FALSE)=0, "ABS", VLOOKUP(Table2[[#This Row],[Student ID]],Exam[], 3,FALSE))</f>
        <v>26.4</v>
      </c>
      <c r="H159" s="3">
        <f>ROUNDUP(IF(AND(Table2[[#This Row],[Test (25%)]]="ABS", Table2[[#This Row],[Practical (15%)]]="ABS"),Table2[[#This Row],[Exam (60%)]], IF(AND(Table2[[#This Row],[Practical (15%)]]="ABS", Table2[[#This Row],[Exam (60%)]]="ABS"),Table2[[#This Row],[Test (25%)]], IF(AND(Table2[[#This Row],[Test (25%)]]="ABS", Table2[[#This Row],[Exam (60%)]]="ABS"),Table2[[#This Row],[Practical (15%)]], IF(Table2[[#This Row],[Test (25%)]]="ABS", Table2[[#This Row],[Practical (15%)]]+Table2[[#This Row],[Exam (60%)]], IF(Table2[[#This Row],[Practical (15%)]]="ABS", Table2[[#This Row],[Test (25%)]]+Table2[[#This Row],[Exam (60%)]], IF(Table2[[#This Row],[Exam (60%)]]="ABS", Table2[[#This Row],[Test (25%)]]+Table2[[#This Row],[Practical (15%)]], Table2[[#This Row],[Test (25%)]]+Table2[[#This Row],[Practical (15%)]]+Table2[[#This Row],[Exam (60%)]])))))), 0)</f>
        <v>38</v>
      </c>
      <c r="I159" s="2" t="str">
        <f>IF(Table2[[#This Row],[Exam (60%)]]="ABS", "I", VLOOKUP(Table2[[#This Row],[Total (100%)]],$K$3:$L$7,2,TRUE))</f>
        <v>F</v>
      </c>
    </row>
    <row r="160" spans="1:9" x14ac:dyDescent="0.3">
      <c r="A160" s="2" t="s">
        <v>300</v>
      </c>
      <c r="B160" s="2" t="s">
        <v>301</v>
      </c>
      <c r="C160" s="2" t="s">
        <v>266</v>
      </c>
      <c r="D160" s="2" t="s">
        <v>622</v>
      </c>
      <c r="E160" s="1">
        <f>IF(VLOOKUP(Table2[[#This Row],[Student ID]],Test[], 3,FALSE)="", "ABS", VLOOKUP(Table2[[#This Row],[Student ID]],Test[], 3,FALSE))</f>
        <v>6.666666666666667</v>
      </c>
      <c r="F160" s="2">
        <f>VLOOKUP(Table2[[#This Row],[Student ID]],Practical[],2,FALSE)</f>
        <v>10.5</v>
      </c>
      <c r="G160" s="2">
        <f>IF(VLOOKUP(Table2[[#This Row],[Student ID]],Exam[], 3,FALSE)=0, "ABS", VLOOKUP(Table2[[#This Row],[Student ID]],Exam[], 3,FALSE))</f>
        <v>27.6</v>
      </c>
      <c r="H160" s="3">
        <f>ROUNDUP(IF(AND(Table2[[#This Row],[Test (25%)]]="ABS", Table2[[#This Row],[Practical (15%)]]="ABS"),Table2[[#This Row],[Exam (60%)]], IF(AND(Table2[[#This Row],[Practical (15%)]]="ABS", Table2[[#This Row],[Exam (60%)]]="ABS"),Table2[[#This Row],[Test (25%)]], IF(AND(Table2[[#This Row],[Test (25%)]]="ABS", Table2[[#This Row],[Exam (60%)]]="ABS"),Table2[[#This Row],[Practical (15%)]], IF(Table2[[#This Row],[Test (25%)]]="ABS", Table2[[#This Row],[Practical (15%)]]+Table2[[#This Row],[Exam (60%)]], IF(Table2[[#This Row],[Practical (15%)]]="ABS", Table2[[#This Row],[Test (25%)]]+Table2[[#This Row],[Exam (60%)]], IF(Table2[[#This Row],[Exam (60%)]]="ABS", Table2[[#This Row],[Test (25%)]]+Table2[[#This Row],[Practical (15%)]], Table2[[#This Row],[Test (25%)]]+Table2[[#This Row],[Practical (15%)]]+Table2[[#This Row],[Exam (60%)]])))))), 0)</f>
        <v>45</v>
      </c>
      <c r="I160" s="2" t="str">
        <f>IF(Table2[[#This Row],[Exam (60%)]]="ABS", "I", VLOOKUP(Table2[[#This Row],[Total (100%)]],$K$3:$L$7,2,TRUE))</f>
        <v>D</v>
      </c>
    </row>
    <row r="161" spans="1:9" x14ac:dyDescent="0.3">
      <c r="A161" s="2" t="s">
        <v>302</v>
      </c>
      <c r="B161" s="2" t="s">
        <v>303</v>
      </c>
      <c r="C161" s="2" t="s">
        <v>266</v>
      </c>
      <c r="D161" s="2" t="s">
        <v>622</v>
      </c>
      <c r="E161" s="1">
        <f>IF(VLOOKUP(Table2[[#This Row],[Student ID]],Test[], 3,FALSE)="", "ABS", VLOOKUP(Table2[[#This Row],[Student ID]],Test[], 3,FALSE))</f>
        <v>18.333333333333332</v>
      </c>
      <c r="F161" s="2">
        <f>VLOOKUP(Table2[[#This Row],[Student ID]],Practical[],2,FALSE)</f>
        <v>0</v>
      </c>
      <c r="G161" s="2" t="str">
        <f>IF(VLOOKUP(Table2[[#This Row],[Student ID]],Exam[], 3,FALSE)=0, "ABS", VLOOKUP(Table2[[#This Row],[Student ID]],Exam[], 3,FALSE))</f>
        <v>ABS</v>
      </c>
      <c r="H161" s="3">
        <f>ROUNDUP(IF(AND(Table2[[#This Row],[Test (25%)]]="ABS", Table2[[#This Row],[Practical (15%)]]="ABS"),Table2[[#This Row],[Exam (60%)]], IF(AND(Table2[[#This Row],[Practical (15%)]]="ABS", Table2[[#This Row],[Exam (60%)]]="ABS"),Table2[[#This Row],[Test (25%)]], IF(AND(Table2[[#This Row],[Test (25%)]]="ABS", Table2[[#This Row],[Exam (60%)]]="ABS"),Table2[[#This Row],[Practical (15%)]], IF(Table2[[#This Row],[Test (25%)]]="ABS", Table2[[#This Row],[Practical (15%)]]+Table2[[#This Row],[Exam (60%)]], IF(Table2[[#This Row],[Practical (15%)]]="ABS", Table2[[#This Row],[Test (25%)]]+Table2[[#This Row],[Exam (60%)]], IF(Table2[[#This Row],[Exam (60%)]]="ABS", Table2[[#This Row],[Test (25%)]]+Table2[[#This Row],[Practical (15%)]], Table2[[#This Row],[Test (25%)]]+Table2[[#This Row],[Practical (15%)]]+Table2[[#This Row],[Exam (60%)]])))))), 0)</f>
        <v>19</v>
      </c>
      <c r="I161" s="2" t="str">
        <f>IF(Table2[[#This Row],[Exam (60%)]]="ABS", "I", VLOOKUP(Table2[[#This Row],[Total (100%)]],$K$3:$L$7,2,TRUE))</f>
        <v>I</v>
      </c>
    </row>
    <row r="162" spans="1:9" x14ac:dyDescent="0.3">
      <c r="A162" s="2" t="s">
        <v>304</v>
      </c>
      <c r="B162" s="2" t="s">
        <v>15</v>
      </c>
      <c r="C162" s="2" t="s">
        <v>266</v>
      </c>
      <c r="D162" s="2" t="s">
        <v>622</v>
      </c>
      <c r="E162" s="1">
        <f>IF(VLOOKUP(Table2[[#This Row],[Student ID]],Test[], 3,FALSE)="", "ABS", VLOOKUP(Table2[[#This Row],[Student ID]],Test[], 3,FALSE))</f>
        <v>14.166666666666666</v>
      </c>
      <c r="F162" s="2">
        <f>VLOOKUP(Table2[[#This Row],[Student ID]],Practical[],2,FALSE)</f>
        <v>12</v>
      </c>
      <c r="G162" s="2">
        <f>IF(VLOOKUP(Table2[[#This Row],[Student ID]],Exam[], 3,FALSE)=0, "ABS", VLOOKUP(Table2[[#This Row],[Student ID]],Exam[], 3,FALSE))</f>
        <v>37.200000000000003</v>
      </c>
      <c r="H162" s="3">
        <f>ROUNDUP(IF(AND(Table2[[#This Row],[Test (25%)]]="ABS", Table2[[#This Row],[Practical (15%)]]="ABS"),Table2[[#This Row],[Exam (60%)]], IF(AND(Table2[[#This Row],[Practical (15%)]]="ABS", Table2[[#This Row],[Exam (60%)]]="ABS"),Table2[[#This Row],[Test (25%)]], IF(AND(Table2[[#This Row],[Test (25%)]]="ABS", Table2[[#This Row],[Exam (60%)]]="ABS"),Table2[[#This Row],[Practical (15%)]], IF(Table2[[#This Row],[Test (25%)]]="ABS", Table2[[#This Row],[Practical (15%)]]+Table2[[#This Row],[Exam (60%)]], IF(Table2[[#This Row],[Practical (15%)]]="ABS", Table2[[#This Row],[Test (25%)]]+Table2[[#This Row],[Exam (60%)]], IF(Table2[[#This Row],[Exam (60%)]]="ABS", Table2[[#This Row],[Test (25%)]]+Table2[[#This Row],[Practical (15%)]], Table2[[#This Row],[Test (25%)]]+Table2[[#This Row],[Practical (15%)]]+Table2[[#This Row],[Exam (60%)]])))))), 0)</f>
        <v>64</v>
      </c>
      <c r="I162" s="2" t="str">
        <f>IF(Table2[[#This Row],[Exam (60%)]]="ABS", "I", VLOOKUP(Table2[[#This Row],[Total (100%)]],$K$3:$L$7,2,TRUE))</f>
        <v>B</v>
      </c>
    </row>
    <row r="163" spans="1:9" x14ac:dyDescent="0.3">
      <c r="A163" s="2" t="s">
        <v>305</v>
      </c>
      <c r="B163" s="2" t="s">
        <v>15</v>
      </c>
      <c r="C163" s="2" t="s">
        <v>266</v>
      </c>
      <c r="D163" s="2" t="s">
        <v>622</v>
      </c>
      <c r="E163" s="1">
        <f>IF(VLOOKUP(Table2[[#This Row],[Student ID]],Test[], 3,FALSE)="", "ABS", VLOOKUP(Table2[[#This Row],[Student ID]],Test[], 3,FALSE))</f>
        <v>20</v>
      </c>
      <c r="F163" s="2">
        <f>VLOOKUP(Table2[[#This Row],[Student ID]],Practical[],2,FALSE)</f>
        <v>9.75</v>
      </c>
      <c r="G163" s="2">
        <f>IF(VLOOKUP(Table2[[#This Row],[Student ID]],Exam[], 3,FALSE)=0, "ABS", VLOOKUP(Table2[[#This Row],[Student ID]],Exam[], 3,FALSE))</f>
        <v>50.4</v>
      </c>
      <c r="H163" s="3">
        <f>ROUNDUP(IF(AND(Table2[[#This Row],[Test (25%)]]="ABS", Table2[[#This Row],[Practical (15%)]]="ABS"),Table2[[#This Row],[Exam (60%)]], IF(AND(Table2[[#This Row],[Practical (15%)]]="ABS", Table2[[#This Row],[Exam (60%)]]="ABS"),Table2[[#This Row],[Test (25%)]], IF(AND(Table2[[#This Row],[Test (25%)]]="ABS", Table2[[#This Row],[Exam (60%)]]="ABS"),Table2[[#This Row],[Practical (15%)]], IF(Table2[[#This Row],[Test (25%)]]="ABS", Table2[[#This Row],[Practical (15%)]]+Table2[[#This Row],[Exam (60%)]], IF(Table2[[#This Row],[Practical (15%)]]="ABS", Table2[[#This Row],[Test (25%)]]+Table2[[#This Row],[Exam (60%)]], IF(Table2[[#This Row],[Exam (60%)]]="ABS", Table2[[#This Row],[Test (25%)]]+Table2[[#This Row],[Practical (15%)]], Table2[[#This Row],[Test (25%)]]+Table2[[#This Row],[Practical (15%)]]+Table2[[#This Row],[Exam (60%)]])))))), 0)</f>
        <v>81</v>
      </c>
      <c r="I163" s="2" t="str">
        <f>IF(Table2[[#This Row],[Exam (60%)]]="ABS", "I", VLOOKUP(Table2[[#This Row],[Total (100%)]],$K$3:$L$7,2,TRUE))</f>
        <v>A</v>
      </c>
    </row>
    <row r="164" spans="1:9" x14ac:dyDescent="0.3">
      <c r="A164" s="2" t="s">
        <v>306</v>
      </c>
      <c r="B164" s="2" t="s">
        <v>164</v>
      </c>
      <c r="C164" s="2" t="s">
        <v>266</v>
      </c>
      <c r="D164" s="2" t="s">
        <v>623</v>
      </c>
      <c r="E164" s="1">
        <f>IF(VLOOKUP(Table2[[#This Row],[Student ID]],Test[], 3,FALSE)="", "ABS", VLOOKUP(Table2[[#This Row],[Student ID]],Test[], 3,FALSE))</f>
        <v>16.666666666666664</v>
      </c>
      <c r="F164" s="2">
        <f>VLOOKUP(Table2[[#This Row],[Student ID]],Practical[],2,FALSE)</f>
        <v>9</v>
      </c>
      <c r="G164" s="2">
        <f>IF(VLOOKUP(Table2[[#This Row],[Student ID]],Exam[], 3,FALSE)=0, "ABS", VLOOKUP(Table2[[#This Row],[Student ID]],Exam[], 3,FALSE))</f>
        <v>45.6</v>
      </c>
      <c r="H164" s="3">
        <f>ROUNDUP(IF(AND(Table2[[#This Row],[Test (25%)]]="ABS", Table2[[#This Row],[Practical (15%)]]="ABS"),Table2[[#This Row],[Exam (60%)]], IF(AND(Table2[[#This Row],[Practical (15%)]]="ABS", Table2[[#This Row],[Exam (60%)]]="ABS"),Table2[[#This Row],[Test (25%)]], IF(AND(Table2[[#This Row],[Test (25%)]]="ABS", Table2[[#This Row],[Exam (60%)]]="ABS"),Table2[[#This Row],[Practical (15%)]], IF(Table2[[#This Row],[Test (25%)]]="ABS", Table2[[#This Row],[Practical (15%)]]+Table2[[#This Row],[Exam (60%)]], IF(Table2[[#This Row],[Practical (15%)]]="ABS", Table2[[#This Row],[Test (25%)]]+Table2[[#This Row],[Exam (60%)]], IF(Table2[[#This Row],[Exam (60%)]]="ABS", Table2[[#This Row],[Test (25%)]]+Table2[[#This Row],[Practical (15%)]], Table2[[#This Row],[Test (25%)]]+Table2[[#This Row],[Practical (15%)]]+Table2[[#This Row],[Exam (60%)]])))))), 0)</f>
        <v>72</v>
      </c>
      <c r="I164" s="2" t="str">
        <f>IF(Table2[[#This Row],[Exam (60%)]]="ABS", "I", VLOOKUP(Table2[[#This Row],[Total (100%)]],$K$3:$L$7,2,TRUE))</f>
        <v>A</v>
      </c>
    </row>
    <row r="165" spans="1:9" x14ac:dyDescent="0.3">
      <c r="A165" s="2" t="s">
        <v>307</v>
      </c>
      <c r="B165" s="2" t="s">
        <v>201</v>
      </c>
      <c r="C165" s="2" t="s">
        <v>266</v>
      </c>
      <c r="D165" s="2" t="s">
        <v>622</v>
      </c>
      <c r="E165" s="1">
        <f>IF(VLOOKUP(Table2[[#This Row],[Student ID]],Test[], 3,FALSE)="", "ABS", VLOOKUP(Table2[[#This Row],[Student ID]],Test[], 3,FALSE))</f>
        <v>20.833333333333336</v>
      </c>
      <c r="F165" s="2">
        <f>VLOOKUP(Table2[[#This Row],[Student ID]],Practical[],2,FALSE)</f>
        <v>0</v>
      </c>
      <c r="G165" s="2">
        <f>IF(VLOOKUP(Table2[[#This Row],[Student ID]],Exam[], 3,FALSE)=0, "ABS", VLOOKUP(Table2[[#This Row],[Student ID]],Exam[], 3,FALSE))</f>
        <v>45.6</v>
      </c>
      <c r="H165" s="3">
        <f>ROUNDUP(IF(AND(Table2[[#This Row],[Test (25%)]]="ABS", Table2[[#This Row],[Practical (15%)]]="ABS"),Table2[[#This Row],[Exam (60%)]], IF(AND(Table2[[#This Row],[Practical (15%)]]="ABS", Table2[[#This Row],[Exam (60%)]]="ABS"),Table2[[#This Row],[Test (25%)]], IF(AND(Table2[[#This Row],[Test (25%)]]="ABS", Table2[[#This Row],[Exam (60%)]]="ABS"),Table2[[#This Row],[Practical (15%)]], IF(Table2[[#This Row],[Test (25%)]]="ABS", Table2[[#This Row],[Practical (15%)]]+Table2[[#This Row],[Exam (60%)]], IF(Table2[[#This Row],[Practical (15%)]]="ABS", Table2[[#This Row],[Test (25%)]]+Table2[[#This Row],[Exam (60%)]], IF(Table2[[#This Row],[Exam (60%)]]="ABS", Table2[[#This Row],[Test (25%)]]+Table2[[#This Row],[Practical (15%)]], Table2[[#This Row],[Test (25%)]]+Table2[[#This Row],[Practical (15%)]]+Table2[[#This Row],[Exam (60%)]])))))), 0)</f>
        <v>67</v>
      </c>
      <c r="I165" s="2" t="str">
        <f>IF(Table2[[#This Row],[Exam (60%)]]="ABS", "I", VLOOKUP(Table2[[#This Row],[Total (100%)]],$K$3:$L$7,2,TRUE))</f>
        <v>B</v>
      </c>
    </row>
    <row r="166" spans="1:9" x14ac:dyDescent="0.3">
      <c r="A166" s="2" t="s">
        <v>308</v>
      </c>
      <c r="B166" s="2" t="s">
        <v>201</v>
      </c>
      <c r="C166" s="2" t="s">
        <v>266</v>
      </c>
      <c r="D166" s="2" t="s">
        <v>622</v>
      </c>
      <c r="E166" s="1">
        <f>IF(VLOOKUP(Table2[[#This Row],[Student ID]],Test[], 3,FALSE)="", "ABS", VLOOKUP(Table2[[#This Row],[Student ID]],Test[], 3,FALSE))</f>
        <v>12.5</v>
      </c>
      <c r="F166" s="2">
        <f>VLOOKUP(Table2[[#This Row],[Student ID]],Practical[],2,FALSE)</f>
        <v>0</v>
      </c>
      <c r="G166" s="2">
        <f>IF(VLOOKUP(Table2[[#This Row],[Student ID]],Exam[], 3,FALSE)=0, "ABS", VLOOKUP(Table2[[#This Row],[Student ID]],Exam[], 3,FALSE))</f>
        <v>32.400000000000006</v>
      </c>
      <c r="H166" s="3">
        <f>ROUNDUP(IF(AND(Table2[[#This Row],[Test (25%)]]="ABS", Table2[[#This Row],[Practical (15%)]]="ABS"),Table2[[#This Row],[Exam (60%)]], IF(AND(Table2[[#This Row],[Practical (15%)]]="ABS", Table2[[#This Row],[Exam (60%)]]="ABS"),Table2[[#This Row],[Test (25%)]], IF(AND(Table2[[#This Row],[Test (25%)]]="ABS", Table2[[#This Row],[Exam (60%)]]="ABS"),Table2[[#This Row],[Practical (15%)]], IF(Table2[[#This Row],[Test (25%)]]="ABS", Table2[[#This Row],[Practical (15%)]]+Table2[[#This Row],[Exam (60%)]], IF(Table2[[#This Row],[Practical (15%)]]="ABS", Table2[[#This Row],[Test (25%)]]+Table2[[#This Row],[Exam (60%)]], IF(Table2[[#This Row],[Exam (60%)]]="ABS", Table2[[#This Row],[Test (25%)]]+Table2[[#This Row],[Practical (15%)]], Table2[[#This Row],[Test (25%)]]+Table2[[#This Row],[Practical (15%)]]+Table2[[#This Row],[Exam (60%)]])))))), 0)</f>
        <v>45</v>
      </c>
      <c r="I166" s="2" t="str">
        <f>IF(Table2[[#This Row],[Exam (60%)]]="ABS", "I", VLOOKUP(Table2[[#This Row],[Total (100%)]],$K$3:$L$7,2,TRUE))</f>
        <v>D</v>
      </c>
    </row>
    <row r="167" spans="1:9" x14ac:dyDescent="0.3">
      <c r="A167" s="2" t="s">
        <v>309</v>
      </c>
      <c r="B167" s="2" t="s">
        <v>35</v>
      </c>
      <c r="C167" s="2" t="s">
        <v>266</v>
      </c>
      <c r="D167" s="2" t="s">
        <v>622</v>
      </c>
      <c r="E167" s="1">
        <f>IF(VLOOKUP(Table2[[#This Row],[Student ID]],Test[], 3,FALSE)="", "ABS", VLOOKUP(Table2[[#This Row],[Student ID]],Test[], 3,FALSE))</f>
        <v>14.166666666666666</v>
      </c>
      <c r="F167" s="2">
        <f>VLOOKUP(Table2[[#This Row],[Student ID]],Practical[],2,FALSE)</f>
        <v>0</v>
      </c>
      <c r="G167" s="2">
        <f>IF(VLOOKUP(Table2[[#This Row],[Student ID]],Exam[], 3,FALSE)=0, "ABS", VLOOKUP(Table2[[#This Row],[Student ID]],Exam[], 3,FALSE))</f>
        <v>36</v>
      </c>
      <c r="H167" s="3">
        <f>ROUNDUP(IF(AND(Table2[[#This Row],[Test (25%)]]="ABS", Table2[[#This Row],[Practical (15%)]]="ABS"),Table2[[#This Row],[Exam (60%)]], IF(AND(Table2[[#This Row],[Practical (15%)]]="ABS", Table2[[#This Row],[Exam (60%)]]="ABS"),Table2[[#This Row],[Test (25%)]], IF(AND(Table2[[#This Row],[Test (25%)]]="ABS", Table2[[#This Row],[Exam (60%)]]="ABS"),Table2[[#This Row],[Practical (15%)]], IF(Table2[[#This Row],[Test (25%)]]="ABS", Table2[[#This Row],[Practical (15%)]]+Table2[[#This Row],[Exam (60%)]], IF(Table2[[#This Row],[Practical (15%)]]="ABS", Table2[[#This Row],[Test (25%)]]+Table2[[#This Row],[Exam (60%)]], IF(Table2[[#This Row],[Exam (60%)]]="ABS", Table2[[#This Row],[Test (25%)]]+Table2[[#This Row],[Practical (15%)]], Table2[[#This Row],[Test (25%)]]+Table2[[#This Row],[Practical (15%)]]+Table2[[#This Row],[Exam (60%)]])))))), 0)</f>
        <v>51</v>
      </c>
      <c r="I167" s="2" t="str">
        <f>IF(Table2[[#This Row],[Exam (60%)]]="ABS", "I", VLOOKUP(Table2[[#This Row],[Total (100%)]],$K$3:$L$7,2,TRUE))</f>
        <v>C</v>
      </c>
    </row>
    <row r="168" spans="1:9" x14ac:dyDescent="0.3">
      <c r="A168" s="2" t="s">
        <v>310</v>
      </c>
      <c r="B168" s="2" t="s">
        <v>40</v>
      </c>
      <c r="C168" s="2" t="s">
        <v>266</v>
      </c>
      <c r="D168" s="2" t="s">
        <v>622</v>
      </c>
      <c r="E168" s="1">
        <f>IF(VLOOKUP(Table2[[#This Row],[Student ID]],Test[], 3,FALSE)="", "ABS", VLOOKUP(Table2[[#This Row],[Student ID]],Test[], 3,FALSE))</f>
        <v>6.666666666666667</v>
      </c>
      <c r="F168" s="2">
        <f>VLOOKUP(Table2[[#This Row],[Student ID]],Practical[],2,FALSE)</f>
        <v>0</v>
      </c>
      <c r="G168" s="2">
        <f>IF(VLOOKUP(Table2[[#This Row],[Student ID]],Exam[], 3,FALSE)=0, "ABS", VLOOKUP(Table2[[#This Row],[Student ID]],Exam[], 3,FALSE))</f>
        <v>31.200000000000003</v>
      </c>
      <c r="H168" s="3">
        <f>ROUNDUP(IF(AND(Table2[[#This Row],[Test (25%)]]="ABS", Table2[[#This Row],[Practical (15%)]]="ABS"),Table2[[#This Row],[Exam (60%)]], IF(AND(Table2[[#This Row],[Practical (15%)]]="ABS", Table2[[#This Row],[Exam (60%)]]="ABS"),Table2[[#This Row],[Test (25%)]], IF(AND(Table2[[#This Row],[Test (25%)]]="ABS", Table2[[#This Row],[Exam (60%)]]="ABS"),Table2[[#This Row],[Practical (15%)]], IF(Table2[[#This Row],[Test (25%)]]="ABS", Table2[[#This Row],[Practical (15%)]]+Table2[[#This Row],[Exam (60%)]], IF(Table2[[#This Row],[Practical (15%)]]="ABS", Table2[[#This Row],[Test (25%)]]+Table2[[#This Row],[Exam (60%)]], IF(Table2[[#This Row],[Exam (60%)]]="ABS", Table2[[#This Row],[Test (25%)]]+Table2[[#This Row],[Practical (15%)]], Table2[[#This Row],[Test (25%)]]+Table2[[#This Row],[Practical (15%)]]+Table2[[#This Row],[Exam (60%)]])))))), 0)</f>
        <v>38</v>
      </c>
      <c r="I168" s="2" t="str">
        <f>IF(Table2[[#This Row],[Exam (60%)]]="ABS", "I", VLOOKUP(Table2[[#This Row],[Total (100%)]],$K$3:$L$7,2,TRUE))</f>
        <v>F</v>
      </c>
    </row>
    <row r="169" spans="1:9" x14ac:dyDescent="0.3">
      <c r="A169" s="2" t="s">
        <v>272</v>
      </c>
      <c r="B169" s="2" t="s">
        <v>311</v>
      </c>
      <c r="C169" s="2" t="s">
        <v>266</v>
      </c>
      <c r="D169" s="2" t="s">
        <v>622</v>
      </c>
      <c r="E169" s="1" t="str">
        <f>IF(VLOOKUP(Table2[[#This Row],[Student ID]],Test[], 3,FALSE)="", "ABS", VLOOKUP(Table2[[#This Row],[Student ID]],Test[], 3,FALSE))</f>
        <v>ABS</v>
      </c>
      <c r="F169" s="2">
        <f>VLOOKUP(Table2[[#This Row],[Student ID]],Practical[],2,FALSE)</f>
        <v>0</v>
      </c>
      <c r="G169" s="2">
        <f>IF(VLOOKUP(Table2[[#This Row],[Student ID]],Exam[], 3,FALSE)=0, "ABS", VLOOKUP(Table2[[#This Row],[Student ID]],Exam[], 3,FALSE))</f>
        <v>34.799999999999997</v>
      </c>
      <c r="H169" s="3">
        <f>ROUNDUP(IF(AND(Table2[[#This Row],[Test (25%)]]="ABS", Table2[[#This Row],[Practical (15%)]]="ABS"),Table2[[#This Row],[Exam (60%)]], IF(AND(Table2[[#This Row],[Practical (15%)]]="ABS", Table2[[#This Row],[Exam (60%)]]="ABS"),Table2[[#This Row],[Test (25%)]], IF(AND(Table2[[#This Row],[Test (25%)]]="ABS", Table2[[#This Row],[Exam (60%)]]="ABS"),Table2[[#This Row],[Practical (15%)]], IF(Table2[[#This Row],[Test (25%)]]="ABS", Table2[[#This Row],[Practical (15%)]]+Table2[[#This Row],[Exam (60%)]], IF(Table2[[#This Row],[Practical (15%)]]="ABS", Table2[[#This Row],[Test (25%)]]+Table2[[#This Row],[Exam (60%)]], IF(Table2[[#This Row],[Exam (60%)]]="ABS", Table2[[#This Row],[Test (25%)]]+Table2[[#This Row],[Practical (15%)]], Table2[[#This Row],[Test (25%)]]+Table2[[#This Row],[Practical (15%)]]+Table2[[#This Row],[Exam (60%)]])))))), 0)</f>
        <v>35</v>
      </c>
      <c r="I169" s="2" t="str">
        <f>IF(Table2[[#This Row],[Exam (60%)]]="ABS", "I", VLOOKUP(Table2[[#This Row],[Total (100%)]],$K$3:$L$7,2,TRUE))</f>
        <v>F</v>
      </c>
    </row>
    <row r="170" spans="1:9" x14ac:dyDescent="0.3">
      <c r="A170" s="2" t="s">
        <v>312</v>
      </c>
      <c r="B170" s="2" t="s">
        <v>313</v>
      </c>
      <c r="C170" s="2" t="s">
        <v>266</v>
      </c>
      <c r="D170" s="2" t="s">
        <v>622</v>
      </c>
      <c r="E170" s="1">
        <f>IF(VLOOKUP(Table2[[#This Row],[Student ID]],Test[], 3,FALSE)="", "ABS", VLOOKUP(Table2[[#This Row],[Student ID]],Test[], 3,FALSE))</f>
        <v>15.833333333333332</v>
      </c>
      <c r="F170" s="2">
        <f>VLOOKUP(Table2[[#This Row],[Student ID]],Practical[],2,FALSE)</f>
        <v>0</v>
      </c>
      <c r="G170" s="2">
        <f>IF(VLOOKUP(Table2[[#This Row],[Student ID]],Exam[], 3,FALSE)=0, "ABS", VLOOKUP(Table2[[#This Row],[Student ID]],Exam[], 3,FALSE))</f>
        <v>50.4</v>
      </c>
      <c r="H170" s="3">
        <f>ROUNDUP(IF(AND(Table2[[#This Row],[Test (25%)]]="ABS", Table2[[#This Row],[Practical (15%)]]="ABS"),Table2[[#This Row],[Exam (60%)]], IF(AND(Table2[[#This Row],[Practical (15%)]]="ABS", Table2[[#This Row],[Exam (60%)]]="ABS"),Table2[[#This Row],[Test (25%)]], IF(AND(Table2[[#This Row],[Test (25%)]]="ABS", Table2[[#This Row],[Exam (60%)]]="ABS"),Table2[[#This Row],[Practical (15%)]], IF(Table2[[#This Row],[Test (25%)]]="ABS", Table2[[#This Row],[Practical (15%)]]+Table2[[#This Row],[Exam (60%)]], IF(Table2[[#This Row],[Practical (15%)]]="ABS", Table2[[#This Row],[Test (25%)]]+Table2[[#This Row],[Exam (60%)]], IF(Table2[[#This Row],[Exam (60%)]]="ABS", Table2[[#This Row],[Test (25%)]]+Table2[[#This Row],[Practical (15%)]], Table2[[#This Row],[Test (25%)]]+Table2[[#This Row],[Practical (15%)]]+Table2[[#This Row],[Exam (60%)]])))))), 0)</f>
        <v>67</v>
      </c>
      <c r="I170" s="2" t="str">
        <f>IF(Table2[[#This Row],[Exam (60%)]]="ABS", "I", VLOOKUP(Table2[[#This Row],[Total (100%)]],$K$3:$L$7,2,TRUE))</f>
        <v>B</v>
      </c>
    </row>
    <row r="171" spans="1:9" x14ac:dyDescent="0.3">
      <c r="A171" s="2" t="s">
        <v>314</v>
      </c>
      <c r="B171" s="2" t="s">
        <v>58</v>
      </c>
      <c r="C171" s="2" t="s">
        <v>266</v>
      </c>
      <c r="D171" s="2" t="s">
        <v>622</v>
      </c>
      <c r="E171" s="1">
        <f>IF(VLOOKUP(Table2[[#This Row],[Student ID]],Test[], 3,FALSE)="", "ABS", VLOOKUP(Table2[[#This Row],[Student ID]],Test[], 3,FALSE))</f>
        <v>19.166666666666668</v>
      </c>
      <c r="F171" s="2">
        <f>VLOOKUP(Table2[[#This Row],[Student ID]],Practical[],2,FALSE)</f>
        <v>10.5</v>
      </c>
      <c r="G171" s="2">
        <f>IF(VLOOKUP(Table2[[#This Row],[Student ID]],Exam[], 3,FALSE)=0, "ABS", VLOOKUP(Table2[[#This Row],[Student ID]],Exam[], 3,FALSE))</f>
        <v>40.800000000000004</v>
      </c>
      <c r="H171" s="3">
        <f>ROUNDUP(IF(AND(Table2[[#This Row],[Test (25%)]]="ABS", Table2[[#This Row],[Practical (15%)]]="ABS"),Table2[[#This Row],[Exam (60%)]], IF(AND(Table2[[#This Row],[Practical (15%)]]="ABS", Table2[[#This Row],[Exam (60%)]]="ABS"),Table2[[#This Row],[Test (25%)]], IF(AND(Table2[[#This Row],[Test (25%)]]="ABS", Table2[[#This Row],[Exam (60%)]]="ABS"),Table2[[#This Row],[Practical (15%)]], IF(Table2[[#This Row],[Test (25%)]]="ABS", Table2[[#This Row],[Practical (15%)]]+Table2[[#This Row],[Exam (60%)]], IF(Table2[[#This Row],[Practical (15%)]]="ABS", Table2[[#This Row],[Test (25%)]]+Table2[[#This Row],[Exam (60%)]], IF(Table2[[#This Row],[Exam (60%)]]="ABS", Table2[[#This Row],[Test (25%)]]+Table2[[#This Row],[Practical (15%)]], Table2[[#This Row],[Test (25%)]]+Table2[[#This Row],[Practical (15%)]]+Table2[[#This Row],[Exam (60%)]])))))), 0)</f>
        <v>71</v>
      </c>
      <c r="I171" s="2" t="str">
        <f>IF(Table2[[#This Row],[Exam (60%)]]="ABS", "I", VLOOKUP(Table2[[#This Row],[Total (100%)]],$K$3:$L$7,2,TRUE))</f>
        <v>A</v>
      </c>
    </row>
    <row r="172" spans="1:9" x14ac:dyDescent="0.3">
      <c r="A172" s="2" t="s">
        <v>315</v>
      </c>
      <c r="B172" s="2" t="s">
        <v>316</v>
      </c>
      <c r="C172" s="2" t="s">
        <v>266</v>
      </c>
      <c r="D172" s="2" t="s">
        <v>622</v>
      </c>
      <c r="E172" s="1">
        <f>IF(VLOOKUP(Table2[[#This Row],[Student ID]],Test[], 3,FALSE)="", "ABS", VLOOKUP(Table2[[#This Row],[Student ID]],Test[], 3,FALSE))</f>
        <v>16.666666666666664</v>
      </c>
      <c r="F172" s="2">
        <f>VLOOKUP(Table2[[#This Row],[Student ID]],Practical[],2,FALSE)</f>
        <v>0</v>
      </c>
      <c r="G172" s="2">
        <f>IF(VLOOKUP(Table2[[#This Row],[Student ID]],Exam[], 3,FALSE)=0, "ABS", VLOOKUP(Table2[[#This Row],[Student ID]],Exam[], 3,FALSE))</f>
        <v>45.6</v>
      </c>
      <c r="H172" s="3">
        <f>ROUNDUP(IF(AND(Table2[[#This Row],[Test (25%)]]="ABS", Table2[[#This Row],[Practical (15%)]]="ABS"),Table2[[#This Row],[Exam (60%)]], IF(AND(Table2[[#This Row],[Practical (15%)]]="ABS", Table2[[#This Row],[Exam (60%)]]="ABS"),Table2[[#This Row],[Test (25%)]], IF(AND(Table2[[#This Row],[Test (25%)]]="ABS", Table2[[#This Row],[Exam (60%)]]="ABS"),Table2[[#This Row],[Practical (15%)]], IF(Table2[[#This Row],[Test (25%)]]="ABS", Table2[[#This Row],[Practical (15%)]]+Table2[[#This Row],[Exam (60%)]], IF(Table2[[#This Row],[Practical (15%)]]="ABS", Table2[[#This Row],[Test (25%)]]+Table2[[#This Row],[Exam (60%)]], IF(Table2[[#This Row],[Exam (60%)]]="ABS", Table2[[#This Row],[Test (25%)]]+Table2[[#This Row],[Practical (15%)]], Table2[[#This Row],[Test (25%)]]+Table2[[#This Row],[Practical (15%)]]+Table2[[#This Row],[Exam (60%)]])))))), 0)</f>
        <v>63</v>
      </c>
      <c r="I172" s="2" t="str">
        <f>IF(Table2[[#This Row],[Exam (60%)]]="ABS", "I", VLOOKUP(Table2[[#This Row],[Total (100%)]],$K$3:$L$7,2,TRUE))</f>
        <v>B</v>
      </c>
    </row>
    <row r="173" spans="1:9" x14ac:dyDescent="0.3">
      <c r="A173" s="2" t="s">
        <v>317</v>
      </c>
      <c r="B173" s="2" t="s">
        <v>318</v>
      </c>
      <c r="C173" s="2" t="s">
        <v>266</v>
      </c>
      <c r="D173" s="2" t="s">
        <v>622</v>
      </c>
      <c r="E173" s="1">
        <f>IF(VLOOKUP(Table2[[#This Row],[Student ID]],Test[], 3,FALSE)="", "ABS", VLOOKUP(Table2[[#This Row],[Student ID]],Test[], 3,FALSE))</f>
        <v>16.666666666666664</v>
      </c>
      <c r="F173" s="2">
        <f>VLOOKUP(Table2[[#This Row],[Student ID]],Practical[],2,FALSE)</f>
        <v>4.5</v>
      </c>
      <c r="G173" s="2">
        <f>IF(VLOOKUP(Table2[[#This Row],[Student ID]],Exam[], 3,FALSE)=0, "ABS", VLOOKUP(Table2[[#This Row],[Student ID]],Exam[], 3,FALSE))</f>
        <v>38.4</v>
      </c>
      <c r="H173" s="3">
        <f>ROUNDUP(IF(AND(Table2[[#This Row],[Test (25%)]]="ABS", Table2[[#This Row],[Practical (15%)]]="ABS"),Table2[[#This Row],[Exam (60%)]], IF(AND(Table2[[#This Row],[Practical (15%)]]="ABS", Table2[[#This Row],[Exam (60%)]]="ABS"),Table2[[#This Row],[Test (25%)]], IF(AND(Table2[[#This Row],[Test (25%)]]="ABS", Table2[[#This Row],[Exam (60%)]]="ABS"),Table2[[#This Row],[Practical (15%)]], IF(Table2[[#This Row],[Test (25%)]]="ABS", Table2[[#This Row],[Practical (15%)]]+Table2[[#This Row],[Exam (60%)]], IF(Table2[[#This Row],[Practical (15%)]]="ABS", Table2[[#This Row],[Test (25%)]]+Table2[[#This Row],[Exam (60%)]], IF(Table2[[#This Row],[Exam (60%)]]="ABS", Table2[[#This Row],[Test (25%)]]+Table2[[#This Row],[Practical (15%)]], Table2[[#This Row],[Test (25%)]]+Table2[[#This Row],[Practical (15%)]]+Table2[[#This Row],[Exam (60%)]])))))), 0)</f>
        <v>60</v>
      </c>
      <c r="I173" s="2" t="str">
        <f>IF(Table2[[#This Row],[Exam (60%)]]="ABS", "I", VLOOKUP(Table2[[#This Row],[Total (100%)]],$K$3:$L$7,2,TRUE))</f>
        <v>B</v>
      </c>
    </row>
    <row r="174" spans="1:9" x14ac:dyDescent="0.3">
      <c r="A174" s="2" t="s">
        <v>319</v>
      </c>
      <c r="B174" s="2" t="s">
        <v>320</v>
      </c>
      <c r="C174" s="2" t="s">
        <v>266</v>
      </c>
      <c r="D174" s="2" t="s">
        <v>622</v>
      </c>
      <c r="E174" s="1">
        <f>IF(VLOOKUP(Table2[[#This Row],[Student ID]],Test[], 3,FALSE)="", "ABS", VLOOKUP(Table2[[#This Row],[Student ID]],Test[], 3,FALSE))</f>
        <v>10.833333333333334</v>
      </c>
      <c r="F174" s="2">
        <f>VLOOKUP(Table2[[#This Row],[Student ID]],Practical[],2,FALSE)</f>
        <v>8.25</v>
      </c>
      <c r="G174" s="2">
        <f>IF(VLOOKUP(Table2[[#This Row],[Student ID]],Exam[], 3,FALSE)=0, "ABS", VLOOKUP(Table2[[#This Row],[Student ID]],Exam[], 3,FALSE))</f>
        <v>36</v>
      </c>
      <c r="H174" s="3">
        <f>ROUNDUP(IF(AND(Table2[[#This Row],[Test (25%)]]="ABS", Table2[[#This Row],[Practical (15%)]]="ABS"),Table2[[#This Row],[Exam (60%)]], IF(AND(Table2[[#This Row],[Practical (15%)]]="ABS", Table2[[#This Row],[Exam (60%)]]="ABS"),Table2[[#This Row],[Test (25%)]], IF(AND(Table2[[#This Row],[Test (25%)]]="ABS", Table2[[#This Row],[Exam (60%)]]="ABS"),Table2[[#This Row],[Practical (15%)]], IF(Table2[[#This Row],[Test (25%)]]="ABS", Table2[[#This Row],[Practical (15%)]]+Table2[[#This Row],[Exam (60%)]], IF(Table2[[#This Row],[Practical (15%)]]="ABS", Table2[[#This Row],[Test (25%)]]+Table2[[#This Row],[Exam (60%)]], IF(Table2[[#This Row],[Exam (60%)]]="ABS", Table2[[#This Row],[Test (25%)]]+Table2[[#This Row],[Practical (15%)]], Table2[[#This Row],[Test (25%)]]+Table2[[#This Row],[Practical (15%)]]+Table2[[#This Row],[Exam (60%)]])))))), 0)</f>
        <v>56</v>
      </c>
      <c r="I174" s="2" t="str">
        <f>IF(Table2[[#This Row],[Exam (60%)]]="ABS", "I", VLOOKUP(Table2[[#This Row],[Total (100%)]],$K$3:$L$7,2,TRUE))</f>
        <v>C</v>
      </c>
    </row>
    <row r="175" spans="1:9" x14ac:dyDescent="0.3">
      <c r="A175" s="2" t="s">
        <v>321</v>
      </c>
      <c r="B175" s="2" t="s">
        <v>322</v>
      </c>
      <c r="C175" s="2" t="s">
        <v>266</v>
      </c>
      <c r="D175" s="2" t="s">
        <v>622</v>
      </c>
      <c r="E175" s="1">
        <f>IF(VLOOKUP(Table2[[#This Row],[Student ID]],Test[], 3,FALSE)="", "ABS", VLOOKUP(Table2[[#This Row],[Student ID]],Test[], 3,FALSE))</f>
        <v>22.5</v>
      </c>
      <c r="F175" s="2">
        <f>VLOOKUP(Table2[[#This Row],[Student ID]],Practical[],2,FALSE)</f>
        <v>10.5</v>
      </c>
      <c r="G175" s="2">
        <f>IF(VLOOKUP(Table2[[#This Row],[Student ID]],Exam[], 3,FALSE)=0, "ABS", VLOOKUP(Table2[[#This Row],[Student ID]],Exam[], 3,FALSE))</f>
        <v>46.800000000000004</v>
      </c>
      <c r="H175" s="3">
        <f>ROUNDUP(IF(AND(Table2[[#This Row],[Test (25%)]]="ABS", Table2[[#This Row],[Practical (15%)]]="ABS"),Table2[[#This Row],[Exam (60%)]], IF(AND(Table2[[#This Row],[Practical (15%)]]="ABS", Table2[[#This Row],[Exam (60%)]]="ABS"),Table2[[#This Row],[Test (25%)]], IF(AND(Table2[[#This Row],[Test (25%)]]="ABS", Table2[[#This Row],[Exam (60%)]]="ABS"),Table2[[#This Row],[Practical (15%)]], IF(Table2[[#This Row],[Test (25%)]]="ABS", Table2[[#This Row],[Practical (15%)]]+Table2[[#This Row],[Exam (60%)]], IF(Table2[[#This Row],[Practical (15%)]]="ABS", Table2[[#This Row],[Test (25%)]]+Table2[[#This Row],[Exam (60%)]], IF(Table2[[#This Row],[Exam (60%)]]="ABS", Table2[[#This Row],[Test (25%)]]+Table2[[#This Row],[Practical (15%)]], Table2[[#This Row],[Test (25%)]]+Table2[[#This Row],[Practical (15%)]]+Table2[[#This Row],[Exam (60%)]])))))), 0)</f>
        <v>80</v>
      </c>
      <c r="I175" s="2" t="str">
        <f>IF(Table2[[#This Row],[Exam (60%)]]="ABS", "I", VLOOKUP(Table2[[#This Row],[Total (100%)]],$K$3:$L$7,2,TRUE))</f>
        <v>A</v>
      </c>
    </row>
    <row r="176" spans="1:9" x14ac:dyDescent="0.3">
      <c r="A176" s="2" t="s">
        <v>323</v>
      </c>
      <c r="B176" s="2" t="s">
        <v>324</v>
      </c>
      <c r="C176" s="2" t="s">
        <v>266</v>
      </c>
      <c r="D176" s="2" t="s">
        <v>622</v>
      </c>
      <c r="E176" s="1">
        <f>IF(VLOOKUP(Table2[[#This Row],[Student ID]],Test[], 3,FALSE)="", "ABS", VLOOKUP(Table2[[#This Row],[Student ID]],Test[], 3,FALSE))</f>
        <v>12.5</v>
      </c>
      <c r="F176" s="2">
        <f>VLOOKUP(Table2[[#This Row],[Student ID]],Practical[],2,FALSE)</f>
        <v>9</v>
      </c>
      <c r="G176" s="2">
        <f>IF(VLOOKUP(Table2[[#This Row],[Student ID]],Exam[], 3,FALSE)=0, "ABS", VLOOKUP(Table2[[#This Row],[Student ID]],Exam[], 3,FALSE))</f>
        <v>28.799999999999997</v>
      </c>
      <c r="H176" s="3">
        <f>ROUNDUP(IF(AND(Table2[[#This Row],[Test (25%)]]="ABS", Table2[[#This Row],[Practical (15%)]]="ABS"),Table2[[#This Row],[Exam (60%)]], IF(AND(Table2[[#This Row],[Practical (15%)]]="ABS", Table2[[#This Row],[Exam (60%)]]="ABS"),Table2[[#This Row],[Test (25%)]], IF(AND(Table2[[#This Row],[Test (25%)]]="ABS", Table2[[#This Row],[Exam (60%)]]="ABS"),Table2[[#This Row],[Practical (15%)]], IF(Table2[[#This Row],[Test (25%)]]="ABS", Table2[[#This Row],[Practical (15%)]]+Table2[[#This Row],[Exam (60%)]], IF(Table2[[#This Row],[Practical (15%)]]="ABS", Table2[[#This Row],[Test (25%)]]+Table2[[#This Row],[Exam (60%)]], IF(Table2[[#This Row],[Exam (60%)]]="ABS", Table2[[#This Row],[Test (25%)]]+Table2[[#This Row],[Practical (15%)]], Table2[[#This Row],[Test (25%)]]+Table2[[#This Row],[Practical (15%)]]+Table2[[#This Row],[Exam (60%)]])))))), 0)</f>
        <v>51</v>
      </c>
      <c r="I176" s="2" t="str">
        <f>IF(Table2[[#This Row],[Exam (60%)]]="ABS", "I", VLOOKUP(Table2[[#This Row],[Total (100%)]],$K$3:$L$7,2,TRUE))</f>
        <v>C</v>
      </c>
    </row>
    <row r="177" spans="1:9" x14ac:dyDescent="0.3">
      <c r="A177" s="2" t="s">
        <v>325</v>
      </c>
      <c r="B177" s="2" t="s">
        <v>326</v>
      </c>
      <c r="C177" s="2" t="s">
        <v>266</v>
      </c>
      <c r="D177" s="2" t="s">
        <v>622</v>
      </c>
      <c r="E177" s="1">
        <f>IF(VLOOKUP(Table2[[#This Row],[Student ID]],Test[], 3,FALSE)="", "ABS", VLOOKUP(Table2[[#This Row],[Student ID]],Test[], 3,FALSE))</f>
        <v>13.333333333333334</v>
      </c>
      <c r="F177" s="2">
        <f>VLOOKUP(Table2[[#This Row],[Student ID]],Practical[],2,FALSE)</f>
        <v>12</v>
      </c>
      <c r="G177" s="2">
        <f>IF(VLOOKUP(Table2[[#This Row],[Student ID]],Exam[], 3,FALSE)=0, "ABS", VLOOKUP(Table2[[#This Row],[Student ID]],Exam[], 3,FALSE))</f>
        <v>37.200000000000003</v>
      </c>
      <c r="H177" s="3">
        <f>ROUNDUP(IF(AND(Table2[[#This Row],[Test (25%)]]="ABS", Table2[[#This Row],[Practical (15%)]]="ABS"),Table2[[#This Row],[Exam (60%)]], IF(AND(Table2[[#This Row],[Practical (15%)]]="ABS", Table2[[#This Row],[Exam (60%)]]="ABS"),Table2[[#This Row],[Test (25%)]], IF(AND(Table2[[#This Row],[Test (25%)]]="ABS", Table2[[#This Row],[Exam (60%)]]="ABS"),Table2[[#This Row],[Practical (15%)]], IF(Table2[[#This Row],[Test (25%)]]="ABS", Table2[[#This Row],[Practical (15%)]]+Table2[[#This Row],[Exam (60%)]], IF(Table2[[#This Row],[Practical (15%)]]="ABS", Table2[[#This Row],[Test (25%)]]+Table2[[#This Row],[Exam (60%)]], IF(Table2[[#This Row],[Exam (60%)]]="ABS", Table2[[#This Row],[Test (25%)]]+Table2[[#This Row],[Practical (15%)]], Table2[[#This Row],[Test (25%)]]+Table2[[#This Row],[Practical (15%)]]+Table2[[#This Row],[Exam (60%)]])))))), 0)</f>
        <v>63</v>
      </c>
      <c r="I177" s="2" t="str">
        <f>IF(Table2[[#This Row],[Exam (60%)]]="ABS", "I", VLOOKUP(Table2[[#This Row],[Total (100%)]],$K$3:$L$7,2,TRUE))</f>
        <v>B</v>
      </c>
    </row>
    <row r="178" spans="1:9" x14ac:dyDescent="0.3">
      <c r="A178" s="2" t="s">
        <v>327</v>
      </c>
      <c r="B178" s="2" t="s">
        <v>328</v>
      </c>
      <c r="C178" s="2" t="s">
        <v>266</v>
      </c>
      <c r="D178" s="2" t="s">
        <v>622</v>
      </c>
      <c r="E178" s="1">
        <f>IF(VLOOKUP(Table2[[#This Row],[Student ID]],Test[], 3,FALSE)="", "ABS", VLOOKUP(Table2[[#This Row],[Student ID]],Test[], 3,FALSE))</f>
        <v>14.166666666666666</v>
      </c>
      <c r="F178" s="2">
        <f>VLOOKUP(Table2[[#This Row],[Student ID]],Practical[],2,FALSE)</f>
        <v>0</v>
      </c>
      <c r="G178" s="2" t="str">
        <f>IF(VLOOKUP(Table2[[#This Row],[Student ID]],Exam[], 3,FALSE)=0, "ABS", VLOOKUP(Table2[[#This Row],[Student ID]],Exam[], 3,FALSE))</f>
        <v>ABS</v>
      </c>
      <c r="H178" s="3">
        <f>ROUNDUP(IF(AND(Table2[[#This Row],[Test (25%)]]="ABS", Table2[[#This Row],[Practical (15%)]]="ABS"),Table2[[#This Row],[Exam (60%)]], IF(AND(Table2[[#This Row],[Practical (15%)]]="ABS", Table2[[#This Row],[Exam (60%)]]="ABS"),Table2[[#This Row],[Test (25%)]], IF(AND(Table2[[#This Row],[Test (25%)]]="ABS", Table2[[#This Row],[Exam (60%)]]="ABS"),Table2[[#This Row],[Practical (15%)]], IF(Table2[[#This Row],[Test (25%)]]="ABS", Table2[[#This Row],[Practical (15%)]]+Table2[[#This Row],[Exam (60%)]], IF(Table2[[#This Row],[Practical (15%)]]="ABS", Table2[[#This Row],[Test (25%)]]+Table2[[#This Row],[Exam (60%)]], IF(Table2[[#This Row],[Exam (60%)]]="ABS", Table2[[#This Row],[Test (25%)]]+Table2[[#This Row],[Practical (15%)]], Table2[[#This Row],[Test (25%)]]+Table2[[#This Row],[Practical (15%)]]+Table2[[#This Row],[Exam (60%)]])))))), 0)</f>
        <v>15</v>
      </c>
      <c r="I178" s="2" t="str">
        <f>IF(Table2[[#This Row],[Exam (60%)]]="ABS", "I", VLOOKUP(Table2[[#This Row],[Total (100%)]],$K$3:$L$7,2,TRUE))</f>
        <v>I</v>
      </c>
    </row>
    <row r="179" spans="1:9" x14ac:dyDescent="0.3">
      <c r="A179" s="2" t="s">
        <v>329</v>
      </c>
      <c r="B179" s="2" t="s">
        <v>330</v>
      </c>
      <c r="C179" s="2" t="s">
        <v>266</v>
      </c>
      <c r="D179" s="2" t="s">
        <v>622</v>
      </c>
      <c r="E179" s="1">
        <f>IF(VLOOKUP(Table2[[#This Row],[Student ID]],Test[], 3,FALSE)="", "ABS", VLOOKUP(Table2[[#This Row],[Student ID]],Test[], 3,FALSE))</f>
        <v>19.166666666666668</v>
      </c>
      <c r="F179" s="2">
        <f>VLOOKUP(Table2[[#This Row],[Student ID]],Practical[],2,FALSE)</f>
        <v>9</v>
      </c>
      <c r="G179" s="2">
        <f>IF(VLOOKUP(Table2[[#This Row],[Student ID]],Exam[], 3,FALSE)=0, "ABS", VLOOKUP(Table2[[#This Row],[Student ID]],Exam[], 3,FALSE))</f>
        <v>42</v>
      </c>
      <c r="H179" s="3">
        <f>ROUNDUP(IF(AND(Table2[[#This Row],[Test (25%)]]="ABS", Table2[[#This Row],[Practical (15%)]]="ABS"),Table2[[#This Row],[Exam (60%)]], IF(AND(Table2[[#This Row],[Practical (15%)]]="ABS", Table2[[#This Row],[Exam (60%)]]="ABS"),Table2[[#This Row],[Test (25%)]], IF(AND(Table2[[#This Row],[Test (25%)]]="ABS", Table2[[#This Row],[Exam (60%)]]="ABS"),Table2[[#This Row],[Practical (15%)]], IF(Table2[[#This Row],[Test (25%)]]="ABS", Table2[[#This Row],[Practical (15%)]]+Table2[[#This Row],[Exam (60%)]], IF(Table2[[#This Row],[Practical (15%)]]="ABS", Table2[[#This Row],[Test (25%)]]+Table2[[#This Row],[Exam (60%)]], IF(Table2[[#This Row],[Exam (60%)]]="ABS", Table2[[#This Row],[Test (25%)]]+Table2[[#This Row],[Practical (15%)]], Table2[[#This Row],[Test (25%)]]+Table2[[#This Row],[Practical (15%)]]+Table2[[#This Row],[Exam (60%)]])))))), 0)</f>
        <v>71</v>
      </c>
      <c r="I179" s="2" t="str">
        <f>IF(Table2[[#This Row],[Exam (60%)]]="ABS", "I", VLOOKUP(Table2[[#This Row],[Total (100%)]],$K$3:$L$7,2,TRUE))</f>
        <v>A</v>
      </c>
    </row>
    <row r="180" spans="1:9" x14ac:dyDescent="0.3">
      <c r="A180" s="2" t="s">
        <v>331</v>
      </c>
      <c r="B180" s="2" t="s">
        <v>289</v>
      </c>
      <c r="C180" s="2" t="s">
        <v>266</v>
      </c>
      <c r="D180" s="2" t="s">
        <v>622</v>
      </c>
      <c r="E180" s="1">
        <f>IF(VLOOKUP(Table2[[#This Row],[Student ID]],Test[], 3,FALSE)="", "ABS", VLOOKUP(Table2[[#This Row],[Student ID]],Test[], 3,FALSE))</f>
        <v>9.1666666666666661</v>
      </c>
      <c r="F180" s="2">
        <f>VLOOKUP(Table2[[#This Row],[Student ID]],Practical[],2,FALSE)</f>
        <v>0</v>
      </c>
      <c r="G180" s="2">
        <f>IF(VLOOKUP(Table2[[#This Row],[Student ID]],Exam[], 3,FALSE)=0, "ABS", VLOOKUP(Table2[[#This Row],[Student ID]],Exam[], 3,FALSE))</f>
        <v>19.2</v>
      </c>
      <c r="H180" s="3">
        <f>ROUNDUP(IF(AND(Table2[[#This Row],[Test (25%)]]="ABS", Table2[[#This Row],[Practical (15%)]]="ABS"),Table2[[#This Row],[Exam (60%)]], IF(AND(Table2[[#This Row],[Practical (15%)]]="ABS", Table2[[#This Row],[Exam (60%)]]="ABS"),Table2[[#This Row],[Test (25%)]], IF(AND(Table2[[#This Row],[Test (25%)]]="ABS", Table2[[#This Row],[Exam (60%)]]="ABS"),Table2[[#This Row],[Practical (15%)]], IF(Table2[[#This Row],[Test (25%)]]="ABS", Table2[[#This Row],[Practical (15%)]]+Table2[[#This Row],[Exam (60%)]], IF(Table2[[#This Row],[Practical (15%)]]="ABS", Table2[[#This Row],[Test (25%)]]+Table2[[#This Row],[Exam (60%)]], IF(Table2[[#This Row],[Exam (60%)]]="ABS", Table2[[#This Row],[Test (25%)]]+Table2[[#This Row],[Practical (15%)]], Table2[[#This Row],[Test (25%)]]+Table2[[#This Row],[Practical (15%)]]+Table2[[#This Row],[Exam (60%)]])))))), 0)</f>
        <v>29</v>
      </c>
      <c r="I180" s="2" t="str">
        <f>IF(Table2[[#This Row],[Exam (60%)]]="ABS", "I", VLOOKUP(Table2[[#This Row],[Total (100%)]],$K$3:$L$7,2,TRUE))</f>
        <v>F</v>
      </c>
    </row>
    <row r="181" spans="1:9" x14ac:dyDescent="0.3">
      <c r="A181" s="2" t="s">
        <v>332</v>
      </c>
      <c r="B181" s="2" t="s">
        <v>333</v>
      </c>
      <c r="C181" s="2" t="s">
        <v>266</v>
      </c>
      <c r="D181" s="2" t="s">
        <v>622</v>
      </c>
      <c r="E181" s="1">
        <f>IF(VLOOKUP(Table2[[#This Row],[Student ID]],Test[], 3,FALSE)="", "ABS", VLOOKUP(Table2[[#This Row],[Student ID]],Test[], 3,FALSE))</f>
        <v>17.5</v>
      </c>
      <c r="F181" s="2">
        <f>VLOOKUP(Table2[[#This Row],[Student ID]],Practical[],2,FALSE)</f>
        <v>9.75</v>
      </c>
      <c r="G181" s="2">
        <f>IF(VLOOKUP(Table2[[#This Row],[Student ID]],Exam[], 3,FALSE)=0, "ABS", VLOOKUP(Table2[[#This Row],[Student ID]],Exam[], 3,FALSE))</f>
        <v>45.6</v>
      </c>
      <c r="H181" s="3">
        <f>ROUNDUP(IF(AND(Table2[[#This Row],[Test (25%)]]="ABS", Table2[[#This Row],[Practical (15%)]]="ABS"),Table2[[#This Row],[Exam (60%)]], IF(AND(Table2[[#This Row],[Practical (15%)]]="ABS", Table2[[#This Row],[Exam (60%)]]="ABS"),Table2[[#This Row],[Test (25%)]], IF(AND(Table2[[#This Row],[Test (25%)]]="ABS", Table2[[#This Row],[Exam (60%)]]="ABS"),Table2[[#This Row],[Practical (15%)]], IF(Table2[[#This Row],[Test (25%)]]="ABS", Table2[[#This Row],[Practical (15%)]]+Table2[[#This Row],[Exam (60%)]], IF(Table2[[#This Row],[Practical (15%)]]="ABS", Table2[[#This Row],[Test (25%)]]+Table2[[#This Row],[Exam (60%)]], IF(Table2[[#This Row],[Exam (60%)]]="ABS", Table2[[#This Row],[Test (25%)]]+Table2[[#This Row],[Practical (15%)]], Table2[[#This Row],[Test (25%)]]+Table2[[#This Row],[Practical (15%)]]+Table2[[#This Row],[Exam (60%)]])))))), 0)</f>
        <v>73</v>
      </c>
      <c r="I181" s="2" t="str">
        <f>IF(Table2[[#This Row],[Exam (60%)]]="ABS", "I", VLOOKUP(Table2[[#This Row],[Total (100%)]],$K$3:$L$7,2,TRUE))</f>
        <v>A</v>
      </c>
    </row>
    <row r="182" spans="1:9" x14ac:dyDescent="0.3">
      <c r="A182" s="2" t="s">
        <v>334</v>
      </c>
      <c r="B182" s="2" t="s">
        <v>293</v>
      </c>
      <c r="C182" s="2" t="s">
        <v>266</v>
      </c>
      <c r="D182" s="2" t="s">
        <v>623</v>
      </c>
      <c r="E182" s="1">
        <f>IF(VLOOKUP(Table2[[#This Row],[Student ID]],Test[], 3,FALSE)="", "ABS", VLOOKUP(Table2[[#This Row],[Student ID]],Test[], 3,FALSE))</f>
        <v>16.666666666666664</v>
      </c>
      <c r="F182" s="2">
        <f>VLOOKUP(Table2[[#This Row],[Student ID]],Practical[],2,FALSE)</f>
        <v>12.75</v>
      </c>
      <c r="G182" s="2">
        <f>IF(VLOOKUP(Table2[[#This Row],[Student ID]],Exam[], 3,FALSE)=0, "ABS", VLOOKUP(Table2[[#This Row],[Student ID]],Exam[], 3,FALSE))</f>
        <v>43.199999999999996</v>
      </c>
      <c r="H182" s="3">
        <f>ROUNDUP(IF(AND(Table2[[#This Row],[Test (25%)]]="ABS", Table2[[#This Row],[Practical (15%)]]="ABS"),Table2[[#This Row],[Exam (60%)]], IF(AND(Table2[[#This Row],[Practical (15%)]]="ABS", Table2[[#This Row],[Exam (60%)]]="ABS"),Table2[[#This Row],[Test (25%)]], IF(AND(Table2[[#This Row],[Test (25%)]]="ABS", Table2[[#This Row],[Exam (60%)]]="ABS"),Table2[[#This Row],[Practical (15%)]], IF(Table2[[#This Row],[Test (25%)]]="ABS", Table2[[#This Row],[Practical (15%)]]+Table2[[#This Row],[Exam (60%)]], IF(Table2[[#This Row],[Practical (15%)]]="ABS", Table2[[#This Row],[Test (25%)]]+Table2[[#This Row],[Exam (60%)]], IF(Table2[[#This Row],[Exam (60%)]]="ABS", Table2[[#This Row],[Test (25%)]]+Table2[[#This Row],[Practical (15%)]], Table2[[#This Row],[Test (25%)]]+Table2[[#This Row],[Practical (15%)]]+Table2[[#This Row],[Exam (60%)]])))))), 0)</f>
        <v>73</v>
      </c>
      <c r="I182" s="2" t="str">
        <f>IF(Table2[[#This Row],[Exam (60%)]]="ABS", "I", VLOOKUP(Table2[[#This Row],[Total (100%)]],$K$3:$L$7,2,TRUE))</f>
        <v>A</v>
      </c>
    </row>
    <row r="183" spans="1:9" x14ac:dyDescent="0.3">
      <c r="A183" s="2" t="s">
        <v>335</v>
      </c>
      <c r="B183" s="2" t="s">
        <v>336</v>
      </c>
      <c r="C183" s="2" t="s">
        <v>266</v>
      </c>
      <c r="D183" s="2" t="s">
        <v>622</v>
      </c>
      <c r="E183" s="1">
        <f>IF(VLOOKUP(Table2[[#This Row],[Student ID]],Test[], 3,FALSE)="", "ABS", VLOOKUP(Table2[[#This Row],[Student ID]],Test[], 3,FALSE))</f>
        <v>11.666666666666666</v>
      </c>
      <c r="F183" s="2">
        <f>VLOOKUP(Table2[[#This Row],[Student ID]],Practical[],2,FALSE)</f>
        <v>9</v>
      </c>
      <c r="G183" s="2">
        <f>IF(VLOOKUP(Table2[[#This Row],[Student ID]],Exam[], 3,FALSE)=0, "ABS", VLOOKUP(Table2[[#This Row],[Student ID]],Exam[], 3,FALSE))</f>
        <v>27.6</v>
      </c>
      <c r="H183" s="3">
        <f>ROUNDUP(IF(AND(Table2[[#This Row],[Test (25%)]]="ABS", Table2[[#This Row],[Practical (15%)]]="ABS"),Table2[[#This Row],[Exam (60%)]], IF(AND(Table2[[#This Row],[Practical (15%)]]="ABS", Table2[[#This Row],[Exam (60%)]]="ABS"),Table2[[#This Row],[Test (25%)]], IF(AND(Table2[[#This Row],[Test (25%)]]="ABS", Table2[[#This Row],[Exam (60%)]]="ABS"),Table2[[#This Row],[Practical (15%)]], IF(Table2[[#This Row],[Test (25%)]]="ABS", Table2[[#This Row],[Practical (15%)]]+Table2[[#This Row],[Exam (60%)]], IF(Table2[[#This Row],[Practical (15%)]]="ABS", Table2[[#This Row],[Test (25%)]]+Table2[[#This Row],[Exam (60%)]], IF(Table2[[#This Row],[Exam (60%)]]="ABS", Table2[[#This Row],[Test (25%)]]+Table2[[#This Row],[Practical (15%)]], Table2[[#This Row],[Test (25%)]]+Table2[[#This Row],[Practical (15%)]]+Table2[[#This Row],[Exam (60%)]])))))), 0)</f>
        <v>49</v>
      </c>
      <c r="I183" s="2" t="str">
        <f>IF(Table2[[#This Row],[Exam (60%)]]="ABS", "I", VLOOKUP(Table2[[#This Row],[Total (100%)]],$K$3:$L$7,2,TRUE))</f>
        <v>D</v>
      </c>
    </row>
    <row r="184" spans="1:9" x14ac:dyDescent="0.3">
      <c r="A184" s="2" t="s">
        <v>337</v>
      </c>
      <c r="B184" s="2" t="s">
        <v>338</v>
      </c>
      <c r="C184" s="2" t="s">
        <v>266</v>
      </c>
      <c r="D184" s="2" t="s">
        <v>622</v>
      </c>
      <c r="E184" s="1">
        <f>IF(VLOOKUP(Table2[[#This Row],[Student ID]],Test[], 3,FALSE)="", "ABS", VLOOKUP(Table2[[#This Row],[Student ID]],Test[], 3,FALSE))</f>
        <v>16.666666666666664</v>
      </c>
      <c r="F184" s="2">
        <f>VLOOKUP(Table2[[#This Row],[Student ID]],Practical[],2,FALSE)</f>
        <v>9.75</v>
      </c>
      <c r="G184" s="2">
        <f>IF(VLOOKUP(Table2[[#This Row],[Student ID]],Exam[], 3,FALSE)=0, "ABS", VLOOKUP(Table2[[#This Row],[Student ID]],Exam[], 3,FALSE))</f>
        <v>39.6</v>
      </c>
      <c r="H184" s="3">
        <f>ROUNDUP(IF(AND(Table2[[#This Row],[Test (25%)]]="ABS", Table2[[#This Row],[Practical (15%)]]="ABS"),Table2[[#This Row],[Exam (60%)]], IF(AND(Table2[[#This Row],[Practical (15%)]]="ABS", Table2[[#This Row],[Exam (60%)]]="ABS"),Table2[[#This Row],[Test (25%)]], IF(AND(Table2[[#This Row],[Test (25%)]]="ABS", Table2[[#This Row],[Exam (60%)]]="ABS"),Table2[[#This Row],[Practical (15%)]], IF(Table2[[#This Row],[Test (25%)]]="ABS", Table2[[#This Row],[Practical (15%)]]+Table2[[#This Row],[Exam (60%)]], IF(Table2[[#This Row],[Practical (15%)]]="ABS", Table2[[#This Row],[Test (25%)]]+Table2[[#This Row],[Exam (60%)]], IF(Table2[[#This Row],[Exam (60%)]]="ABS", Table2[[#This Row],[Test (25%)]]+Table2[[#This Row],[Practical (15%)]], Table2[[#This Row],[Test (25%)]]+Table2[[#This Row],[Practical (15%)]]+Table2[[#This Row],[Exam (60%)]])))))), 0)</f>
        <v>67</v>
      </c>
      <c r="I184" s="2" t="str">
        <f>IF(Table2[[#This Row],[Exam (60%)]]="ABS", "I", VLOOKUP(Table2[[#This Row],[Total (100%)]],$K$3:$L$7,2,TRUE))</f>
        <v>B</v>
      </c>
    </row>
    <row r="185" spans="1:9" x14ac:dyDescent="0.3">
      <c r="A185" s="2" t="s">
        <v>339</v>
      </c>
      <c r="B185" s="2" t="s">
        <v>340</v>
      </c>
      <c r="C185" s="2" t="s">
        <v>266</v>
      </c>
      <c r="D185" s="2" t="s">
        <v>623</v>
      </c>
      <c r="E185" s="1">
        <f>IF(VLOOKUP(Table2[[#This Row],[Student ID]],Test[], 3,FALSE)="", "ABS", VLOOKUP(Table2[[#This Row],[Student ID]],Test[], 3,FALSE))</f>
        <v>20.833333333333336</v>
      </c>
      <c r="F185" s="2">
        <f>VLOOKUP(Table2[[#This Row],[Student ID]],Practical[],2,FALSE)</f>
        <v>9.75</v>
      </c>
      <c r="G185" s="2">
        <f>IF(VLOOKUP(Table2[[#This Row],[Student ID]],Exam[], 3,FALSE)=0, "ABS", VLOOKUP(Table2[[#This Row],[Student ID]],Exam[], 3,FALSE))</f>
        <v>51.6</v>
      </c>
      <c r="H185" s="3">
        <f>ROUNDUP(IF(AND(Table2[[#This Row],[Test (25%)]]="ABS", Table2[[#This Row],[Practical (15%)]]="ABS"),Table2[[#This Row],[Exam (60%)]], IF(AND(Table2[[#This Row],[Practical (15%)]]="ABS", Table2[[#This Row],[Exam (60%)]]="ABS"),Table2[[#This Row],[Test (25%)]], IF(AND(Table2[[#This Row],[Test (25%)]]="ABS", Table2[[#This Row],[Exam (60%)]]="ABS"),Table2[[#This Row],[Practical (15%)]], IF(Table2[[#This Row],[Test (25%)]]="ABS", Table2[[#This Row],[Practical (15%)]]+Table2[[#This Row],[Exam (60%)]], IF(Table2[[#This Row],[Practical (15%)]]="ABS", Table2[[#This Row],[Test (25%)]]+Table2[[#This Row],[Exam (60%)]], IF(Table2[[#This Row],[Exam (60%)]]="ABS", Table2[[#This Row],[Test (25%)]]+Table2[[#This Row],[Practical (15%)]], Table2[[#This Row],[Test (25%)]]+Table2[[#This Row],[Practical (15%)]]+Table2[[#This Row],[Exam (60%)]])))))), 0)</f>
        <v>83</v>
      </c>
      <c r="I185" s="2" t="str">
        <f>IF(Table2[[#This Row],[Exam (60%)]]="ABS", "I", VLOOKUP(Table2[[#This Row],[Total (100%)]],$K$3:$L$7,2,TRUE))</f>
        <v>A</v>
      </c>
    </row>
    <row r="186" spans="1:9" x14ac:dyDescent="0.3">
      <c r="A186" s="2" t="s">
        <v>341</v>
      </c>
      <c r="B186" s="2" t="s">
        <v>177</v>
      </c>
      <c r="C186" s="2" t="s">
        <v>266</v>
      </c>
      <c r="D186" s="2" t="s">
        <v>622</v>
      </c>
      <c r="E186" s="1">
        <f>IF(VLOOKUP(Table2[[#This Row],[Student ID]],Test[], 3,FALSE)="", "ABS", VLOOKUP(Table2[[#This Row],[Student ID]],Test[], 3,FALSE))</f>
        <v>15.833333333333332</v>
      </c>
      <c r="F186" s="2">
        <f>VLOOKUP(Table2[[#This Row],[Student ID]],Practical[],2,FALSE)</f>
        <v>9</v>
      </c>
      <c r="G186" s="2">
        <f>IF(VLOOKUP(Table2[[#This Row],[Student ID]],Exam[], 3,FALSE)=0, "ABS", VLOOKUP(Table2[[#This Row],[Student ID]],Exam[], 3,FALSE))</f>
        <v>38.4</v>
      </c>
      <c r="H186" s="3">
        <f>ROUNDUP(IF(AND(Table2[[#This Row],[Test (25%)]]="ABS", Table2[[#This Row],[Practical (15%)]]="ABS"),Table2[[#This Row],[Exam (60%)]], IF(AND(Table2[[#This Row],[Practical (15%)]]="ABS", Table2[[#This Row],[Exam (60%)]]="ABS"),Table2[[#This Row],[Test (25%)]], IF(AND(Table2[[#This Row],[Test (25%)]]="ABS", Table2[[#This Row],[Exam (60%)]]="ABS"),Table2[[#This Row],[Practical (15%)]], IF(Table2[[#This Row],[Test (25%)]]="ABS", Table2[[#This Row],[Practical (15%)]]+Table2[[#This Row],[Exam (60%)]], IF(Table2[[#This Row],[Practical (15%)]]="ABS", Table2[[#This Row],[Test (25%)]]+Table2[[#This Row],[Exam (60%)]], IF(Table2[[#This Row],[Exam (60%)]]="ABS", Table2[[#This Row],[Test (25%)]]+Table2[[#This Row],[Practical (15%)]], Table2[[#This Row],[Test (25%)]]+Table2[[#This Row],[Practical (15%)]]+Table2[[#This Row],[Exam (60%)]])))))), 0)</f>
        <v>64</v>
      </c>
      <c r="I186" s="2" t="str">
        <f>IF(Table2[[#This Row],[Exam (60%)]]="ABS", "I", VLOOKUP(Table2[[#This Row],[Total (100%)]],$K$3:$L$7,2,TRUE))</f>
        <v>B</v>
      </c>
    </row>
    <row r="187" spans="1:9" x14ac:dyDescent="0.3">
      <c r="A187" s="2" t="s">
        <v>274</v>
      </c>
      <c r="B187" s="2" t="s">
        <v>342</v>
      </c>
      <c r="C187" s="2" t="s">
        <v>266</v>
      </c>
      <c r="D187" s="2" t="s">
        <v>622</v>
      </c>
      <c r="E187" s="1" t="str">
        <f>IF(VLOOKUP(Table2[[#This Row],[Student ID]],Test[], 3,FALSE)="", "ABS", VLOOKUP(Table2[[#This Row],[Student ID]],Test[], 3,FALSE))</f>
        <v>ABS</v>
      </c>
      <c r="F187" s="2">
        <f>VLOOKUP(Table2[[#This Row],[Student ID]],Practical[],2,FALSE)</f>
        <v>0</v>
      </c>
      <c r="G187" s="2">
        <f>IF(VLOOKUP(Table2[[#This Row],[Student ID]],Exam[], 3,FALSE)=0, "ABS", VLOOKUP(Table2[[#This Row],[Student ID]],Exam[], 3,FALSE))</f>
        <v>18</v>
      </c>
      <c r="H187" s="3">
        <f>ROUNDUP(IF(AND(Table2[[#This Row],[Test (25%)]]="ABS", Table2[[#This Row],[Practical (15%)]]="ABS"),Table2[[#This Row],[Exam (60%)]], IF(AND(Table2[[#This Row],[Practical (15%)]]="ABS", Table2[[#This Row],[Exam (60%)]]="ABS"),Table2[[#This Row],[Test (25%)]], IF(AND(Table2[[#This Row],[Test (25%)]]="ABS", Table2[[#This Row],[Exam (60%)]]="ABS"),Table2[[#This Row],[Practical (15%)]], IF(Table2[[#This Row],[Test (25%)]]="ABS", Table2[[#This Row],[Practical (15%)]]+Table2[[#This Row],[Exam (60%)]], IF(Table2[[#This Row],[Practical (15%)]]="ABS", Table2[[#This Row],[Test (25%)]]+Table2[[#This Row],[Exam (60%)]], IF(Table2[[#This Row],[Exam (60%)]]="ABS", Table2[[#This Row],[Test (25%)]]+Table2[[#This Row],[Practical (15%)]], Table2[[#This Row],[Test (25%)]]+Table2[[#This Row],[Practical (15%)]]+Table2[[#This Row],[Exam (60%)]])))))), 0)</f>
        <v>18</v>
      </c>
      <c r="I187" s="2" t="str">
        <f>IF(Table2[[#This Row],[Exam (60%)]]="ABS", "I", VLOOKUP(Table2[[#This Row],[Total (100%)]],$K$3:$L$7,2,TRUE))</f>
        <v>F</v>
      </c>
    </row>
    <row r="188" spans="1:9" x14ac:dyDescent="0.3">
      <c r="A188" s="2" t="s">
        <v>343</v>
      </c>
      <c r="B188" s="2" t="s">
        <v>344</v>
      </c>
      <c r="C188" s="2" t="s">
        <v>266</v>
      </c>
      <c r="D188" s="2" t="s">
        <v>622</v>
      </c>
      <c r="E188" s="1">
        <f>IF(VLOOKUP(Table2[[#This Row],[Student ID]],Test[], 3,FALSE)="", "ABS", VLOOKUP(Table2[[#This Row],[Student ID]],Test[], 3,FALSE))</f>
        <v>20.833333333333336</v>
      </c>
      <c r="F188" s="2">
        <f>VLOOKUP(Table2[[#This Row],[Student ID]],Practical[],2,FALSE)</f>
        <v>10.5</v>
      </c>
      <c r="G188" s="2">
        <f>IF(VLOOKUP(Table2[[#This Row],[Student ID]],Exam[], 3,FALSE)=0, "ABS", VLOOKUP(Table2[[#This Row],[Student ID]],Exam[], 3,FALSE))</f>
        <v>39.6</v>
      </c>
      <c r="H188" s="3">
        <f>ROUNDUP(IF(AND(Table2[[#This Row],[Test (25%)]]="ABS", Table2[[#This Row],[Practical (15%)]]="ABS"),Table2[[#This Row],[Exam (60%)]], IF(AND(Table2[[#This Row],[Practical (15%)]]="ABS", Table2[[#This Row],[Exam (60%)]]="ABS"),Table2[[#This Row],[Test (25%)]], IF(AND(Table2[[#This Row],[Test (25%)]]="ABS", Table2[[#This Row],[Exam (60%)]]="ABS"),Table2[[#This Row],[Practical (15%)]], IF(Table2[[#This Row],[Test (25%)]]="ABS", Table2[[#This Row],[Practical (15%)]]+Table2[[#This Row],[Exam (60%)]], IF(Table2[[#This Row],[Practical (15%)]]="ABS", Table2[[#This Row],[Test (25%)]]+Table2[[#This Row],[Exam (60%)]], IF(Table2[[#This Row],[Exam (60%)]]="ABS", Table2[[#This Row],[Test (25%)]]+Table2[[#This Row],[Practical (15%)]], Table2[[#This Row],[Test (25%)]]+Table2[[#This Row],[Practical (15%)]]+Table2[[#This Row],[Exam (60%)]])))))), 0)</f>
        <v>71</v>
      </c>
      <c r="I188" s="2" t="str">
        <f>IF(Table2[[#This Row],[Exam (60%)]]="ABS", "I", VLOOKUP(Table2[[#This Row],[Total (100%)]],$K$3:$L$7,2,TRUE))</f>
        <v>A</v>
      </c>
    </row>
    <row r="189" spans="1:9" x14ac:dyDescent="0.3">
      <c r="A189" s="2" t="s">
        <v>345</v>
      </c>
      <c r="B189" s="2" t="s">
        <v>346</v>
      </c>
      <c r="C189" s="2" t="s">
        <v>266</v>
      </c>
      <c r="D189" s="2" t="s">
        <v>622</v>
      </c>
      <c r="E189" s="1">
        <f>IF(VLOOKUP(Table2[[#This Row],[Student ID]],Test[], 3,FALSE)="", "ABS", VLOOKUP(Table2[[#This Row],[Student ID]],Test[], 3,FALSE))</f>
        <v>17.5</v>
      </c>
      <c r="F189" s="2">
        <f>VLOOKUP(Table2[[#This Row],[Student ID]],Practical[],2,FALSE)</f>
        <v>10.5</v>
      </c>
      <c r="G189" s="2">
        <f>IF(VLOOKUP(Table2[[#This Row],[Student ID]],Exam[], 3,FALSE)=0, "ABS", VLOOKUP(Table2[[#This Row],[Student ID]],Exam[], 3,FALSE))</f>
        <v>42</v>
      </c>
      <c r="H189" s="3">
        <f>ROUNDUP(IF(AND(Table2[[#This Row],[Test (25%)]]="ABS", Table2[[#This Row],[Practical (15%)]]="ABS"),Table2[[#This Row],[Exam (60%)]], IF(AND(Table2[[#This Row],[Practical (15%)]]="ABS", Table2[[#This Row],[Exam (60%)]]="ABS"),Table2[[#This Row],[Test (25%)]], IF(AND(Table2[[#This Row],[Test (25%)]]="ABS", Table2[[#This Row],[Exam (60%)]]="ABS"),Table2[[#This Row],[Practical (15%)]], IF(Table2[[#This Row],[Test (25%)]]="ABS", Table2[[#This Row],[Practical (15%)]]+Table2[[#This Row],[Exam (60%)]], IF(Table2[[#This Row],[Practical (15%)]]="ABS", Table2[[#This Row],[Test (25%)]]+Table2[[#This Row],[Exam (60%)]], IF(Table2[[#This Row],[Exam (60%)]]="ABS", Table2[[#This Row],[Test (25%)]]+Table2[[#This Row],[Practical (15%)]], Table2[[#This Row],[Test (25%)]]+Table2[[#This Row],[Practical (15%)]]+Table2[[#This Row],[Exam (60%)]])))))), 0)</f>
        <v>70</v>
      </c>
      <c r="I189" s="2" t="str">
        <f>IF(Table2[[#This Row],[Exam (60%)]]="ABS", "I", VLOOKUP(Table2[[#This Row],[Total (100%)]],$K$3:$L$7,2,TRUE))</f>
        <v>A</v>
      </c>
    </row>
    <row r="190" spans="1:9" x14ac:dyDescent="0.3">
      <c r="A190" s="2" t="s">
        <v>347</v>
      </c>
      <c r="B190" s="2" t="s">
        <v>298</v>
      </c>
      <c r="C190" s="2" t="s">
        <v>266</v>
      </c>
      <c r="D190" s="2" t="s">
        <v>622</v>
      </c>
      <c r="E190" s="1">
        <f>IF(VLOOKUP(Table2[[#This Row],[Student ID]],Test[], 3,FALSE)="", "ABS", VLOOKUP(Table2[[#This Row],[Student ID]],Test[], 3,FALSE))</f>
        <v>16.666666666666664</v>
      </c>
      <c r="F190" s="2">
        <f>VLOOKUP(Table2[[#This Row],[Student ID]],Practical[],2,FALSE)</f>
        <v>0</v>
      </c>
      <c r="G190" s="2" t="str">
        <f>IF(VLOOKUP(Table2[[#This Row],[Student ID]],Exam[], 3,FALSE)=0, "ABS", VLOOKUP(Table2[[#This Row],[Student ID]],Exam[], 3,FALSE))</f>
        <v>ABS</v>
      </c>
      <c r="H190" s="3">
        <f>ROUNDUP(IF(AND(Table2[[#This Row],[Test (25%)]]="ABS", Table2[[#This Row],[Practical (15%)]]="ABS"),Table2[[#This Row],[Exam (60%)]], IF(AND(Table2[[#This Row],[Practical (15%)]]="ABS", Table2[[#This Row],[Exam (60%)]]="ABS"),Table2[[#This Row],[Test (25%)]], IF(AND(Table2[[#This Row],[Test (25%)]]="ABS", Table2[[#This Row],[Exam (60%)]]="ABS"),Table2[[#This Row],[Practical (15%)]], IF(Table2[[#This Row],[Test (25%)]]="ABS", Table2[[#This Row],[Practical (15%)]]+Table2[[#This Row],[Exam (60%)]], IF(Table2[[#This Row],[Practical (15%)]]="ABS", Table2[[#This Row],[Test (25%)]]+Table2[[#This Row],[Exam (60%)]], IF(Table2[[#This Row],[Exam (60%)]]="ABS", Table2[[#This Row],[Test (25%)]]+Table2[[#This Row],[Practical (15%)]], Table2[[#This Row],[Test (25%)]]+Table2[[#This Row],[Practical (15%)]]+Table2[[#This Row],[Exam (60%)]])))))), 0)</f>
        <v>17</v>
      </c>
      <c r="I190" s="2" t="str">
        <f>IF(Table2[[#This Row],[Exam (60%)]]="ABS", "I", VLOOKUP(Table2[[#This Row],[Total (100%)]],$K$3:$L$7,2,TRUE))</f>
        <v>I</v>
      </c>
    </row>
    <row r="191" spans="1:9" x14ac:dyDescent="0.3">
      <c r="A191" s="2" t="s">
        <v>348</v>
      </c>
      <c r="B191" s="2" t="s">
        <v>121</v>
      </c>
      <c r="C191" s="2" t="s">
        <v>266</v>
      </c>
      <c r="D191" s="2" t="s">
        <v>622</v>
      </c>
      <c r="E191" s="1">
        <f>IF(VLOOKUP(Table2[[#This Row],[Student ID]],Test[], 3,FALSE)="", "ABS", VLOOKUP(Table2[[#This Row],[Student ID]],Test[], 3,FALSE))</f>
        <v>15</v>
      </c>
      <c r="F191" s="2">
        <f>VLOOKUP(Table2[[#This Row],[Student ID]],Practical[],2,FALSE)</f>
        <v>9</v>
      </c>
      <c r="G191" s="2">
        <f>IF(VLOOKUP(Table2[[#This Row],[Student ID]],Exam[], 3,FALSE)=0, "ABS", VLOOKUP(Table2[[#This Row],[Student ID]],Exam[], 3,FALSE))</f>
        <v>38.4</v>
      </c>
      <c r="H191" s="3">
        <f>ROUNDUP(IF(AND(Table2[[#This Row],[Test (25%)]]="ABS", Table2[[#This Row],[Practical (15%)]]="ABS"),Table2[[#This Row],[Exam (60%)]], IF(AND(Table2[[#This Row],[Practical (15%)]]="ABS", Table2[[#This Row],[Exam (60%)]]="ABS"),Table2[[#This Row],[Test (25%)]], IF(AND(Table2[[#This Row],[Test (25%)]]="ABS", Table2[[#This Row],[Exam (60%)]]="ABS"),Table2[[#This Row],[Practical (15%)]], IF(Table2[[#This Row],[Test (25%)]]="ABS", Table2[[#This Row],[Practical (15%)]]+Table2[[#This Row],[Exam (60%)]], IF(Table2[[#This Row],[Practical (15%)]]="ABS", Table2[[#This Row],[Test (25%)]]+Table2[[#This Row],[Exam (60%)]], IF(Table2[[#This Row],[Exam (60%)]]="ABS", Table2[[#This Row],[Test (25%)]]+Table2[[#This Row],[Practical (15%)]], Table2[[#This Row],[Test (25%)]]+Table2[[#This Row],[Practical (15%)]]+Table2[[#This Row],[Exam (60%)]])))))), 0)</f>
        <v>63</v>
      </c>
      <c r="I191" s="2" t="str">
        <f>IF(Table2[[#This Row],[Exam (60%)]]="ABS", "I", VLOOKUP(Table2[[#This Row],[Total (100%)]],$K$3:$L$7,2,TRUE))</f>
        <v>B</v>
      </c>
    </row>
    <row r="192" spans="1:9" x14ac:dyDescent="0.3">
      <c r="A192" s="2" t="s">
        <v>349</v>
      </c>
      <c r="B192" s="2" t="s">
        <v>350</v>
      </c>
      <c r="C192" s="2" t="s">
        <v>266</v>
      </c>
      <c r="D192" s="2" t="s">
        <v>623</v>
      </c>
      <c r="E192" s="1">
        <f>IF(VLOOKUP(Table2[[#This Row],[Student ID]],Test[], 3,FALSE)="", "ABS", VLOOKUP(Table2[[#This Row],[Student ID]],Test[], 3,FALSE))</f>
        <v>14.166666666666666</v>
      </c>
      <c r="F192" s="2">
        <f>VLOOKUP(Table2[[#This Row],[Student ID]],Practical[],2,FALSE)</f>
        <v>11.25</v>
      </c>
      <c r="G192" s="2">
        <f>IF(VLOOKUP(Table2[[#This Row],[Student ID]],Exam[], 3,FALSE)=0, "ABS", VLOOKUP(Table2[[#This Row],[Student ID]],Exam[], 3,FALSE))</f>
        <v>39.6</v>
      </c>
      <c r="H192" s="3">
        <f>ROUNDUP(IF(AND(Table2[[#This Row],[Test (25%)]]="ABS", Table2[[#This Row],[Practical (15%)]]="ABS"),Table2[[#This Row],[Exam (60%)]], IF(AND(Table2[[#This Row],[Practical (15%)]]="ABS", Table2[[#This Row],[Exam (60%)]]="ABS"),Table2[[#This Row],[Test (25%)]], IF(AND(Table2[[#This Row],[Test (25%)]]="ABS", Table2[[#This Row],[Exam (60%)]]="ABS"),Table2[[#This Row],[Practical (15%)]], IF(Table2[[#This Row],[Test (25%)]]="ABS", Table2[[#This Row],[Practical (15%)]]+Table2[[#This Row],[Exam (60%)]], IF(Table2[[#This Row],[Practical (15%)]]="ABS", Table2[[#This Row],[Test (25%)]]+Table2[[#This Row],[Exam (60%)]], IF(Table2[[#This Row],[Exam (60%)]]="ABS", Table2[[#This Row],[Test (25%)]]+Table2[[#This Row],[Practical (15%)]], Table2[[#This Row],[Test (25%)]]+Table2[[#This Row],[Practical (15%)]]+Table2[[#This Row],[Exam (60%)]])))))), 0)</f>
        <v>66</v>
      </c>
      <c r="I192" s="2" t="str">
        <f>IF(Table2[[#This Row],[Exam (60%)]]="ABS", "I", VLOOKUP(Table2[[#This Row],[Total (100%)]],$K$3:$L$7,2,TRUE))</f>
        <v>B</v>
      </c>
    </row>
    <row r="193" spans="1:9" x14ac:dyDescent="0.3">
      <c r="A193" s="2" t="s">
        <v>351</v>
      </c>
      <c r="B193" s="2" t="s">
        <v>350</v>
      </c>
      <c r="C193" s="2" t="s">
        <v>266</v>
      </c>
      <c r="D193" s="2" t="s">
        <v>622</v>
      </c>
      <c r="E193" s="1">
        <f>IF(VLOOKUP(Table2[[#This Row],[Student ID]],Test[], 3,FALSE)="", "ABS", VLOOKUP(Table2[[#This Row],[Student ID]],Test[], 3,FALSE))</f>
        <v>18.333333333333332</v>
      </c>
      <c r="F193" s="2">
        <f>VLOOKUP(Table2[[#This Row],[Student ID]],Practical[],2,FALSE)</f>
        <v>0</v>
      </c>
      <c r="G193" s="2">
        <f>IF(VLOOKUP(Table2[[#This Row],[Student ID]],Exam[], 3,FALSE)=0, "ABS", VLOOKUP(Table2[[#This Row],[Student ID]],Exam[], 3,FALSE))</f>
        <v>40.800000000000004</v>
      </c>
      <c r="H193" s="3">
        <f>ROUNDUP(IF(AND(Table2[[#This Row],[Test (25%)]]="ABS", Table2[[#This Row],[Practical (15%)]]="ABS"),Table2[[#This Row],[Exam (60%)]], IF(AND(Table2[[#This Row],[Practical (15%)]]="ABS", Table2[[#This Row],[Exam (60%)]]="ABS"),Table2[[#This Row],[Test (25%)]], IF(AND(Table2[[#This Row],[Test (25%)]]="ABS", Table2[[#This Row],[Exam (60%)]]="ABS"),Table2[[#This Row],[Practical (15%)]], IF(Table2[[#This Row],[Test (25%)]]="ABS", Table2[[#This Row],[Practical (15%)]]+Table2[[#This Row],[Exam (60%)]], IF(Table2[[#This Row],[Practical (15%)]]="ABS", Table2[[#This Row],[Test (25%)]]+Table2[[#This Row],[Exam (60%)]], IF(Table2[[#This Row],[Exam (60%)]]="ABS", Table2[[#This Row],[Test (25%)]]+Table2[[#This Row],[Practical (15%)]], Table2[[#This Row],[Test (25%)]]+Table2[[#This Row],[Practical (15%)]]+Table2[[#This Row],[Exam (60%)]])))))), 0)</f>
        <v>60</v>
      </c>
      <c r="I193" s="2" t="str">
        <f>IF(Table2[[#This Row],[Exam (60%)]]="ABS", "I", VLOOKUP(Table2[[#This Row],[Total (100%)]],$K$3:$L$7,2,TRUE))</f>
        <v>B</v>
      </c>
    </row>
    <row r="194" spans="1:9" x14ac:dyDescent="0.3">
      <c r="A194" s="2" t="s">
        <v>352</v>
      </c>
      <c r="B194" s="2" t="s">
        <v>353</v>
      </c>
      <c r="C194" s="2" t="s">
        <v>266</v>
      </c>
      <c r="D194" s="2" t="s">
        <v>622</v>
      </c>
      <c r="E194" s="1">
        <f>IF(VLOOKUP(Table2[[#This Row],[Student ID]],Test[], 3,FALSE)="", "ABS", VLOOKUP(Table2[[#This Row],[Student ID]],Test[], 3,FALSE))</f>
        <v>15.833333333333332</v>
      </c>
      <c r="F194" s="2">
        <f>VLOOKUP(Table2[[#This Row],[Student ID]],Practical[],2,FALSE)</f>
        <v>10.5</v>
      </c>
      <c r="G194" s="2">
        <f>IF(VLOOKUP(Table2[[#This Row],[Student ID]],Exam[], 3,FALSE)=0, "ABS", VLOOKUP(Table2[[#This Row],[Student ID]],Exam[], 3,FALSE))</f>
        <v>40.800000000000004</v>
      </c>
      <c r="H194" s="3">
        <f>ROUNDUP(IF(AND(Table2[[#This Row],[Test (25%)]]="ABS", Table2[[#This Row],[Practical (15%)]]="ABS"),Table2[[#This Row],[Exam (60%)]], IF(AND(Table2[[#This Row],[Practical (15%)]]="ABS", Table2[[#This Row],[Exam (60%)]]="ABS"),Table2[[#This Row],[Test (25%)]], IF(AND(Table2[[#This Row],[Test (25%)]]="ABS", Table2[[#This Row],[Exam (60%)]]="ABS"),Table2[[#This Row],[Practical (15%)]], IF(Table2[[#This Row],[Test (25%)]]="ABS", Table2[[#This Row],[Practical (15%)]]+Table2[[#This Row],[Exam (60%)]], IF(Table2[[#This Row],[Practical (15%)]]="ABS", Table2[[#This Row],[Test (25%)]]+Table2[[#This Row],[Exam (60%)]], IF(Table2[[#This Row],[Exam (60%)]]="ABS", Table2[[#This Row],[Test (25%)]]+Table2[[#This Row],[Practical (15%)]], Table2[[#This Row],[Test (25%)]]+Table2[[#This Row],[Practical (15%)]]+Table2[[#This Row],[Exam (60%)]])))))), 0)</f>
        <v>68</v>
      </c>
      <c r="I194" s="2" t="str">
        <f>IF(Table2[[#This Row],[Exam (60%)]]="ABS", "I", VLOOKUP(Table2[[#This Row],[Total (100%)]],$K$3:$L$7,2,TRUE))</f>
        <v>B</v>
      </c>
    </row>
    <row r="195" spans="1:9" x14ac:dyDescent="0.3">
      <c r="A195" s="2" t="s">
        <v>354</v>
      </c>
      <c r="B195" s="2" t="s">
        <v>355</v>
      </c>
      <c r="C195" s="2" t="s">
        <v>266</v>
      </c>
      <c r="D195" s="2" t="s">
        <v>622</v>
      </c>
      <c r="E195" s="1">
        <f>IF(VLOOKUP(Table2[[#This Row],[Student ID]],Test[], 3,FALSE)="", "ABS", VLOOKUP(Table2[[#This Row],[Student ID]],Test[], 3,FALSE))</f>
        <v>15.833333333333332</v>
      </c>
      <c r="F195" s="2">
        <f>VLOOKUP(Table2[[#This Row],[Student ID]],Practical[],2,FALSE)</f>
        <v>0</v>
      </c>
      <c r="G195" s="2">
        <f>IF(VLOOKUP(Table2[[#This Row],[Student ID]],Exam[], 3,FALSE)=0, "ABS", VLOOKUP(Table2[[#This Row],[Student ID]],Exam[], 3,FALSE))</f>
        <v>49.199999999999996</v>
      </c>
      <c r="H195" s="3">
        <f>ROUNDUP(IF(AND(Table2[[#This Row],[Test (25%)]]="ABS", Table2[[#This Row],[Practical (15%)]]="ABS"),Table2[[#This Row],[Exam (60%)]], IF(AND(Table2[[#This Row],[Practical (15%)]]="ABS", Table2[[#This Row],[Exam (60%)]]="ABS"),Table2[[#This Row],[Test (25%)]], IF(AND(Table2[[#This Row],[Test (25%)]]="ABS", Table2[[#This Row],[Exam (60%)]]="ABS"),Table2[[#This Row],[Practical (15%)]], IF(Table2[[#This Row],[Test (25%)]]="ABS", Table2[[#This Row],[Practical (15%)]]+Table2[[#This Row],[Exam (60%)]], IF(Table2[[#This Row],[Practical (15%)]]="ABS", Table2[[#This Row],[Test (25%)]]+Table2[[#This Row],[Exam (60%)]], IF(Table2[[#This Row],[Exam (60%)]]="ABS", Table2[[#This Row],[Test (25%)]]+Table2[[#This Row],[Practical (15%)]], Table2[[#This Row],[Test (25%)]]+Table2[[#This Row],[Practical (15%)]]+Table2[[#This Row],[Exam (60%)]])))))), 0)</f>
        <v>66</v>
      </c>
      <c r="I195" s="2" t="str">
        <f>IF(Table2[[#This Row],[Exam (60%)]]="ABS", "I", VLOOKUP(Table2[[#This Row],[Total (100%)]],$K$3:$L$7,2,TRUE))</f>
        <v>B</v>
      </c>
    </row>
    <row r="196" spans="1:9" x14ac:dyDescent="0.3">
      <c r="A196" s="2" t="s">
        <v>356</v>
      </c>
      <c r="B196" s="2" t="s">
        <v>357</v>
      </c>
      <c r="C196" s="2" t="s">
        <v>266</v>
      </c>
      <c r="D196" s="2" t="s">
        <v>622</v>
      </c>
      <c r="E196" s="1">
        <f>IF(VLOOKUP(Table2[[#This Row],[Student ID]],Test[], 3,FALSE)="", "ABS", VLOOKUP(Table2[[#This Row],[Student ID]],Test[], 3,FALSE))</f>
        <v>17.5</v>
      </c>
      <c r="F196" s="2">
        <f>VLOOKUP(Table2[[#This Row],[Student ID]],Practical[],2,FALSE)</f>
        <v>10.5</v>
      </c>
      <c r="G196" s="2">
        <f>IF(VLOOKUP(Table2[[#This Row],[Student ID]],Exam[], 3,FALSE)=0, "ABS", VLOOKUP(Table2[[#This Row],[Student ID]],Exam[], 3,FALSE))</f>
        <v>33.6</v>
      </c>
      <c r="H196" s="3">
        <f>ROUNDUP(IF(AND(Table2[[#This Row],[Test (25%)]]="ABS", Table2[[#This Row],[Practical (15%)]]="ABS"),Table2[[#This Row],[Exam (60%)]], IF(AND(Table2[[#This Row],[Practical (15%)]]="ABS", Table2[[#This Row],[Exam (60%)]]="ABS"),Table2[[#This Row],[Test (25%)]], IF(AND(Table2[[#This Row],[Test (25%)]]="ABS", Table2[[#This Row],[Exam (60%)]]="ABS"),Table2[[#This Row],[Practical (15%)]], IF(Table2[[#This Row],[Test (25%)]]="ABS", Table2[[#This Row],[Practical (15%)]]+Table2[[#This Row],[Exam (60%)]], IF(Table2[[#This Row],[Practical (15%)]]="ABS", Table2[[#This Row],[Test (25%)]]+Table2[[#This Row],[Exam (60%)]], IF(Table2[[#This Row],[Exam (60%)]]="ABS", Table2[[#This Row],[Test (25%)]]+Table2[[#This Row],[Practical (15%)]], Table2[[#This Row],[Test (25%)]]+Table2[[#This Row],[Practical (15%)]]+Table2[[#This Row],[Exam (60%)]])))))), 0)</f>
        <v>62</v>
      </c>
      <c r="I196" s="2" t="str">
        <f>IF(Table2[[#This Row],[Exam (60%)]]="ABS", "I", VLOOKUP(Table2[[#This Row],[Total (100%)]],$K$3:$L$7,2,TRUE))</f>
        <v>B</v>
      </c>
    </row>
    <row r="197" spans="1:9" x14ac:dyDescent="0.3">
      <c r="A197" s="2" t="s">
        <v>358</v>
      </c>
      <c r="B197" s="2" t="s">
        <v>110</v>
      </c>
      <c r="C197" s="2" t="s">
        <v>266</v>
      </c>
      <c r="D197" s="2" t="s">
        <v>623</v>
      </c>
      <c r="E197" s="1">
        <f>IF(VLOOKUP(Table2[[#This Row],[Student ID]],Test[], 3,FALSE)="", "ABS", VLOOKUP(Table2[[#This Row],[Student ID]],Test[], 3,FALSE))</f>
        <v>14.166666666666666</v>
      </c>
      <c r="F197" s="2">
        <f>VLOOKUP(Table2[[#This Row],[Student ID]],Practical[],2,FALSE)</f>
        <v>10.5</v>
      </c>
      <c r="G197" s="2">
        <f>IF(VLOOKUP(Table2[[#This Row],[Student ID]],Exam[], 3,FALSE)=0, "ABS", VLOOKUP(Table2[[#This Row],[Student ID]],Exam[], 3,FALSE))</f>
        <v>39.6</v>
      </c>
      <c r="H197" s="3">
        <f>ROUNDUP(IF(AND(Table2[[#This Row],[Test (25%)]]="ABS", Table2[[#This Row],[Practical (15%)]]="ABS"),Table2[[#This Row],[Exam (60%)]], IF(AND(Table2[[#This Row],[Practical (15%)]]="ABS", Table2[[#This Row],[Exam (60%)]]="ABS"),Table2[[#This Row],[Test (25%)]], IF(AND(Table2[[#This Row],[Test (25%)]]="ABS", Table2[[#This Row],[Exam (60%)]]="ABS"),Table2[[#This Row],[Practical (15%)]], IF(Table2[[#This Row],[Test (25%)]]="ABS", Table2[[#This Row],[Practical (15%)]]+Table2[[#This Row],[Exam (60%)]], IF(Table2[[#This Row],[Practical (15%)]]="ABS", Table2[[#This Row],[Test (25%)]]+Table2[[#This Row],[Exam (60%)]], IF(Table2[[#This Row],[Exam (60%)]]="ABS", Table2[[#This Row],[Test (25%)]]+Table2[[#This Row],[Practical (15%)]], Table2[[#This Row],[Test (25%)]]+Table2[[#This Row],[Practical (15%)]]+Table2[[#This Row],[Exam (60%)]])))))), 0)</f>
        <v>65</v>
      </c>
      <c r="I197" s="2" t="str">
        <f>IF(Table2[[#This Row],[Exam (60%)]]="ABS", "I", VLOOKUP(Table2[[#This Row],[Total (100%)]],$K$3:$L$7,2,TRUE))</f>
        <v>B</v>
      </c>
    </row>
    <row r="198" spans="1:9" x14ac:dyDescent="0.3">
      <c r="A198" s="2" t="s">
        <v>359</v>
      </c>
      <c r="B198" s="2" t="s">
        <v>360</v>
      </c>
      <c r="C198" s="2" t="s">
        <v>266</v>
      </c>
      <c r="D198" s="2" t="s">
        <v>622</v>
      </c>
      <c r="E198" s="1">
        <f>IF(VLOOKUP(Table2[[#This Row],[Student ID]],Test[], 3,FALSE)="", "ABS", VLOOKUP(Table2[[#This Row],[Student ID]],Test[], 3,FALSE))</f>
        <v>15</v>
      </c>
      <c r="F198" s="2">
        <f>VLOOKUP(Table2[[#This Row],[Student ID]],Practical[],2,FALSE)</f>
        <v>11.25</v>
      </c>
      <c r="G198" s="2">
        <f>IF(VLOOKUP(Table2[[#This Row],[Student ID]],Exam[], 3,FALSE)=0, "ABS", VLOOKUP(Table2[[#This Row],[Student ID]],Exam[], 3,FALSE))</f>
        <v>36</v>
      </c>
      <c r="H198" s="3">
        <f>ROUNDUP(IF(AND(Table2[[#This Row],[Test (25%)]]="ABS", Table2[[#This Row],[Practical (15%)]]="ABS"),Table2[[#This Row],[Exam (60%)]], IF(AND(Table2[[#This Row],[Practical (15%)]]="ABS", Table2[[#This Row],[Exam (60%)]]="ABS"),Table2[[#This Row],[Test (25%)]], IF(AND(Table2[[#This Row],[Test (25%)]]="ABS", Table2[[#This Row],[Exam (60%)]]="ABS"),Table2[[#This Row],[Practical (15%)]], IF(Table2[[#This Row],[Test (25%)]]="ABS", Table2[[#This Row],[Practical (15%)]]+Table2[[#This Row],[Exam (60%)]], IF(Table2[[#This Row],[Practical (15%)]]="ABS", Table2[[#This Row],[Test (25%)]]+Table2[[#This Row],[Exam (60%)]], IF(Table2[[#This Row],[Exam (60%)]]="ABS", Table2[[#This Row],[Test (25%)]]+Table2[[#This Row],[Practical (15%)]], Table2[[#This Row],[Test (25%)]]+Table2[[#This Row],[Practical (15%)]]+Table2[[#This Row],[Exam (60%)]])))))), 0)</f>
        <v>63</v>
      </c>
      <c r="I198" s="2" t="str">
        <f>IF(Table2[[#This Row],[Exam (60%)]]="ABS", "I", VLOOKUP(Table2[[#This Row],[Total (100%)]],$K$3:$L$7,2,TRUE))</f>
        <v>B</v>
      </c>
    </row>
    <row r="199" spans="1:9" x14ac:dyDescent="0.3">
      <c r="A199" s="2" t="s">
        <v>361</v>
      </c>
      <c r="B199" s="2" t="s">
        <v>362</v>
      </c>
      <c r="C199" s="2" t="s">
        <v>363</v>
      </c>
      <c r="D199" s="2" t="s">
        <v>622</v>
      </c>
      <c r="E199" s="1">
        <f>IF(VLOOKUP(Table2[[#This Row],[Student ID]],Test[], 3,FALSE)="", "ABS", VLOOKUP(Table2[[#This Row],[Student ID]],Test[], 3,FALSE))</f>
        <v>12.5</v>
      </c>
      <c r="F199" s="2">
        <f>VLOOKUP(Table2[[#This Row],[Student ID]],Practical[],2,FALSE)</f>
        <v>0</v>
      </c>
      <c r="G199" s="2">
        <f>IF(VLOOKUP(Table2[[#This Row],[Student ID]],Exam[], 3,FALSE)=0, "ABS", VLOOKUP(Table2[[#This Row],[Student ID]],Exam[], 3,FALSE))</f>
        <v>33.6</v>
      </c>
      <c r="H199" s="3">
        <f>ROUNDUP(IF(AND(Table2[[#This Row],[Test (25%)]]="ABS", Table2[[#This Row],[Practical (15%)]]="ABS"),Table2[[#This Row],[Exam (60%)]], IF(AND(Table2[[#This Row],[Practical (15%)]]="ABS", Table2[[#This Row],[Exam (60%)]]="ABS"),Table2[[#This Row],[Test (25%)]], IF(AND(Table2[[#This Row],[Test (25%)]]="ABS", Table2[[#This Row],[Exam (60%)]]="ABS"),Table2[[#This Row],[Practical (15%)]], IF(Table2[[#This Row],[Test (25%)]]="ABS", Table2[[#This Row],[Practical (15%)]]+Table2[[#This Row],[Exam (60%)]], IF(Table2[[#This Row],[Practical (15%)]]="ABS", Table2[[#This Row],[Test (25%)]]+Table2[[#This Row],[Exam (60%)]], IF(Table2[[#This Row],[Exam (60%)]]="ABS", Table2[[#This Row],[Test (25%)]]+Table2[[#This Row],[Practical (15%)]], Table2[[#This Row],[Test (25%)]]+Table2[[#This Row],[Practical (15%)]]+Table2[[#This Row],[Exam (60%)]])))))), 0)</f>
        <v>47</v>
      </c>
      <c r="I199" s="2" t="str">
        <f>IF(Table2[[#This Row],[Exam (60%)]]="ABS", "I", VLOOKUP(Table2[[#This Row],[Total (100%)]],$K$3:$L$7,2,TRUE))</f>
        <v>D</v>
      </c>
    </row>
    <row r="200" spans="1:9" x14ac:dyDescent="0.3">
      <c r="A200" s="2" t="s">
        <v>364</v>
      </c>
      <c r="B200" s="2" t="s">
        <v>15</v>
      </c>
      <c r="C200" s="2" t="s">
        <v>363</v>
      </c>
      <c r="D200" s="2" t="s">
        <v>622</v>
      </c>
      <c r="E200" s="1">
        <f>IF(VLOOKUP(Table2[[#This Row],[Student ID]],Test[], 3,FALSE)="", "ABS", VLOOKUP(Table2[[#This Row],[Student ID]],Test[], 3,FALSE))</f>
        <v>5.833333333333333</v>
      </c>
      <c r="F200" s="2">
        <f>VLOOKUP(Table2[[#This Row],[Student ID]],Practical[],2,FALSE)</f>
        <v>0</v>
      </c>
      <c r="G200" s="2">
        <f>IF(VLOOKUP(Table2[[#This Row],[Student ID]],Exam[], 3,FALSE)=0, "ABS", VLOOKUP(Table2[[#This Row],[Student ID]],Exam[], 3,FALSE))</f>
        <v>21.599999999999998</v>
      </c>
      <c r="H200" s="3">
        <f>ROUNDUP(IF(AND(Table2[[#This Row],[Test (25%)]]="ABS", Table2[[#This Row],[Practical (15%)]]="ABS"),Table2[[#This Row],[Exam (60%)]], IF(AND(Table2[[#This Row],[Practical (15%)]]="ABS", Table2[[#This Row],[Exam (60%)]]="ABS"),Table2[[#This Row],[Test (25%)]], IF(AND(Table2[[#This Row],[Test (25%)]]="ABS", Table2[[#This Row],[Exam (60%)]]="ABS"),Table2[[#This Row],[Practical (15%)]], IF(Table2[[#This Row],[Test (25%)]]="ABS", Table2[[#This Row],[Practical (15%)]]+Table2[[#This Row],[Exam (60%)]], IF(Table2[[#This Row],[Practical (15%)]]="ABS", Table2[[#This Row],[Test (25%)]]+Table2[[#This Row],[Exam (60%)]], IF(Table2[[#This Row],[Exam (60%)]]="ABS", Table2[[#This Row],[Test (25%)]]+Table2[[#This Row],[Practical (15%)]], Table2[[#This Row],[Test (25%)]]+Table2[[#This Row],[Practical (15%)]]+Table2[[#This Row],[Exam (60%)]])))))), 0)</f>
        <v>28</v>
      </c>
      <c r="I200" s="2" t="str">
        <f>IF(Table2[[#This Row],[Exam (60%)]]="ABS", "I", VLOOKUP(Table2[[#This Row],[Total (100%)]],$K$3:$L$7,2,TRUE))</f>
        <v>F</v>
      </c>
    </row>
    <row r="201" spans="1:9" x14ac:dyDescent="0.3">
      <c r="A201" s="2" t="s">
        <v>365</v>
      </c>
      <c r="B201" s="2" t="s">
        <v>366</v>
      </c>
      <c r="C201" s="2" t="s">
        <v>363</v>
      </c>
      <c r="D201" s="2" t="s">
        <v>622</v>
      </c>
      <c r="E201" s="1" t="str">
        <f>IF(VLOOKUP(Table2[[#This Row],[Student ID]],Test[], 3,FALSE)="", "ABS", VLOOKUP(Table2[[#This Row],[Student ID]],Test[], 3,FALSE))</f>
        <v>ABS</v>
      </c>
      <c r="F201" s="2">
        <f>VLOOKUP(Table2[[#This Row],[Student ID]],Practical[],2,FALSE)</f>
        <v>0</v>
      </c>
      <c r="G201" s="2">
        <f>IF(VLOOKUP(Table2[[#This Row],[Student ID]],Exam[], 3,FALSE)=0, "ABS", VLOOKUP(Table2[[#This Row],[Student ID]],Exam[], 3,FALSE))</f>
        <v>21.599999999999998</v>
      </c>
      <c r="H201" s="3">
        <f>ROUNDUP(IF(AND(Table2[[#This Row],[Test (25%)]]="ABS", Table2[[#This Row],[Practical (15%)]]="ABS"),Table2[[#This Row],[Exam (60%)]], IF(AND(Table2[[#This Row],[Practical (15%)]]="ABS", Table2[[#This Row],[Exam (60%)]]="ABS"),Table2[[#This Row],[Test (25%)]], IF(AND(Table2[[#This Row],[Test (25%)]]="ABS", Table2[[#This Row],[Exam (60%)]]="ABS"),Table2[[#This Row],[Practical (15%)]], IF(Table2[[#This Row],[Test (25%)]]="ABS", Table2[[#This Row],[Practical (15%)]]+Table2[[#This Row],[Exam (60%)]], IF(Table2[[#This Row],[Practical (15%)]]="ABS", Table2[[#This Row],[Test (25%)]]+Table2[[#This Row],[Exam (60%)]], IF(Table2[[#This Row],[Exam (60%)]]="ABS", Table2[[#This Row],[Test (25%)]]+Table2[[#This Row],[Practical (15%)]], Table2[[#This Row],[Test (25%)]]+Table2[[#This Row],[Practical (15%)]]+Table2[[#This Row],[Exam (60%)]])))))), 0)</f>
        <v>22</v>
      </c>
      <c r="I201" s="2" t="str">
        <f>IF(Table2[[#This Row],[Exam (60%)]]="ABS", "I", VLOOKUP(Table2[[#This Row],[Total (100%)]],$K$3:$L$7,2,TRUE))</f>
        <v>F</v>
      </c>
    </row>
    <row r="202" spans="1:9" x14ac:dyDescent="0.3">
      <c r="A202" s="2" t="s">
        <v>367</v>
      </c>
      <c r="B202" s="2" t="s">
        <v>368</v>
      </c>
      <c r="C202" s="2" t="s">
        <v>363</v>
      </c>
      <c r="D202" s="2" t="s">
        <v>622</v>
      </c>
      <c r="E202" s="1">
        <f>IF(VLOOKUP(Table2[[#This Row],[Student ID]],Test[], 3,FALSE)="", "ABS", VLOOKUP(Table2[[#This Row],[Student ID]],Test[], 3,FALSE))</f>
        <v>11.666666666666666</v>
      </c>
      <c r="F202" s="2">
        <f>VLOOKUP(Table2[[#This Row],[Student ID]],Practical[],2,FALSE)</f>
        <v>0</v>
      </c>
      <c r="G202" s="2">
        <f>IF(VLOOKUP(Table2[[#This Row],[Student ID]],Exam[], 3,FALSE)=0, "ABS", VLOOKUP(Table2[[#This Row],[Student ID]],Exam[], 3,FALSE))</f>
        <v>31.200000000000003</v>
      </c>
      <c r="H202" s="3">
        <f>ROUNDUP(IF(AND(Table2[[#This Row],[Test (25%)]]="ABS", Table2[[#This Row],[Practical (15%)]]="ABS"),Table2[[#This Row],[Exam (60%)]], IF(AND(Table2[[#This Row],[Practical (15%)]]="ABS", Table2[[#This Row],[Exam (60%)]]="ABS"),Table2[[#This Row],[Test (25%)]], IF(AND(Table2[[#This Row],[Test (25%)]]="ABS", Table2[[#This Row],[Exam (60%)]]="ABS"),Table2[[#This Row],[Practical (15%)]], IF(Table2[[#This Row],[Test (25%)]]="ABS", Table2[[#This Row],[Practical (15%)]]+Table2[[#This Row],[Exam (60%)]], IF(Table2[[#This Row],[Practical (15%)]]="ABS", Table2[[#This Row],[Test (25%)]]+Table2[[#This Row],[Exam (60%)]], IF(Table2[[#This Row],[Exam (60%)]]="ABS", Table2[[#This Row],[Test (25%)]]+Table2[[#This Row],[Practical (15%)]], Table2[[#This Row],[Test (25%)]]+Table2[[#This Row],[Practical (15%)]]+Table2[[#This Row],[Exam (60%)]])))))), 0)</f>
        <v>43</v>
      </c>
      <c r="I202" s="2" t="str">
        <f>IF(Table2[[#This Row],[Exam (60%)]]="ABS", "I", VLOOKUP(Table2[[#This Row],[Total (100%)]],$K$3:$L$7,2,TRUE))</f>
        <v>F</v>
      </c>
    </row>
    <row r="203" spans="1:9" x14ac:dyDescent="0.3">
      <c r="A203" s="2" t="s">
        <v>369</v>
      </c>
      <c r="B203" s="2" t="s">
        <v>179</v>
      </c>
      <c r="C203" s="2" t="s">
        <v>363</v>
      </c>
      <c r="D203" s="2" t="s">
        <v>622</v>
      </c>
      <c r="E203" s="1">
        <f>IF(VLOOKUP(Table2[[#This Row],[Student ID]],Test[], 3,FALSE)="", "ABS", VLOOKUP(Table2[[#This Row],[Student ID]],Test[], 3,FALSE))</f>
        <v>10.833333333333334</v>
      </c>
      <c r="F203" s="2">
        <f>VLOOKUP(Table2[[#This Row],[Student ID]],Practical[],2,FALSE)</f>
        <v>0</v>
      </c>
      <c r="G203" s="2">
        <f>IF(VLOOKUP(Table2[[#This Row],[Student ID]],Exam[], 3,FALSE)=0, "ABS", VLOOKUP(Table2[[#This Row],[Student ID]],Exam[], 3,FALSE))</f>
        <v>42</v>
      </c>
      <c r="H203" s="3">
        <f>ROUNDUP(IF(AND(Table2[[#This Row],[Test (25%)]]="ABS", Table2[[#This Row],[Practical (15%)]]="ABS"),Table2[[#This Row],[Exam (60%)]], IF(AND(Table2[[#This Row],[Practical (15%)]]="ABS", Table2[[#This Row],[Exam (60%)]]="ABS"),Table2[[#This Row],[Test (25%)]], IF(AND(Table2[[#This Row],[Test (25%)]]="ABS", Table2[[#This Row],[Exam (60%)]]="ABS"),Table2[[#This Row],[Practical (15%)]], IF(Table2[[#This Row],[Test (25%)]]="ABS", Table2[[#This Row],[Practical (15%)]]+Table2[[#This Row],[Exam (60%)]], IF(Table2[[#This Row],[Practical (15%)]]="ABS", Table2[[#This Row],[Test (25%)]]+Table2[[#This Row],[Exam (60%)]], IF(Table2[[#This Row],[Exam (60%)]]="ABS", Table2[[#This Row],[Test (25%)]]+Table2[[#This Row],[Practical (15%)]], Table2[[#This Row],[Test (25%)]]+Table2[[#This Row],[Practical (15%)]]+Table2[[#This Row],[Exam (60%)]])))))), 0)</f>
        <v>53</v>
      </c>
      <c r="I203" s="2" t="str">
        <f>IF(Table2[[#This Row],[Exam (60%)]]="ABS", "I", VLOOKUP(Table2[[#This Row],[Total (100%)]],$K$3:$L$7,2,TRUE))</f>
        <v>C</v>
      </c>
    </row>
    <row r="204" spans="1:9" x14ac:dyDescent="0.3">
      <c r="A204" s="2" t="s">
        <v>370</v>
      </c>
      <c r="B204" s="2" t="s">
        <v>371</v>
      </c>
      <c r="C204" s="2" t="s">
        <v>363</v>
      </c>
      <c r="D204" s="2" t="s">
        <v>622</v>
      </c>
      <c r="E204" s="1" t="str">
        <f>IF(VLOOKUP(Table2[[#This Row],[Student ID]],Test[], 3,FALSE)="", "ABS", VLOOKUP(Table2[[#This Row],[Student ID]],Test[], 3,FALSE))</f>
        <v>ABS</v>
      </c>
      <c r="F204" s="2">
        <f>VLOOKUP(Table2[[#This Row],[Student ID]],Practical[],2,FALSE)</f>
        <v>0</v>
      </c>
      <c r="G204" s="2">
        <f>IF(VLOOKUP(Table2[[#This Row],[Student ID]],Exam[], 3,FALSE)=0, "ABS", VLOOKUP(Table2[[#This Row],[Student ID]],Exam[], 3,FALSE))</f>
        <v>44.4</v>
      </c>
      <c r="H204" s="3">
        <f>ROUNDUP(IF(AND(Table2[[#This Row],[Test (25%)]]="ABS", Table2[[#This Row],[Practical (15%)]]="ABS"),Table2[[#This Row],[Exam (60%)]], IF(AND(Table2[[#This Row],[Practical (15%)]]="ABS", Table2[[#This Row],[Exam (60%)]]="ABS"),Table2[[#This Row],[Test (25%)]], IF(AND(Table2[[#This Row],[Test (25%)]]="ABS", Table2[[#This Row],[Exam (60%)]]="ABS"),Table2[[#This Row],[Practical (15%)]], IF(Table2[[#This Row],[Test (25%)]]="ABS", Table2[[#This Row],[Practical (15%)]]+Table2[[#This Row],[Exam (60%)]], IF(Table2[[#This Row],[Practical (15%)]]="ABS", Table2[[#This Row],[Test (25%)]]+Table2[[#This Row],[Exam (60%)]], IF(Table2[[#This Row],[Exam (60%)]]="ABS", Table2[[#This Row],[Test (25%)]]+Table2[[#This Row],[Practical (15%)]], Table2[[#This Row],[Test (25%)]]+Table2[[#This Row],[Practical (15%)]]+Table2[[#This Row],[Exam (60%)]])))))), 0)</f>
        <v>45</v>
      </c>
      <c r="I204" s="2" t="str">
        <f>IF(Table2[[#This Row],[Exam (60%)]]="ABS", "I", VLOOKUP(Table2[[#This Row],[Total (100%)]],$K$3:$L$7,2,TRUE))</f>
        <v>D</v>
      </c>
    </row>
    <row r="205" spans="1:9" x14ac:dyDescent="0.3">
      <c r="A205" s="2" t="s">
        <v>372</v>
      </c>
      <c r="B205" s="2" t="s">
        <v>236</v>
      </c>
      <c r="C205" s="2" t="s">
        <v>363</v>
      </c>
      <c r="D205" s="2" t="s">
        <v>622</v>
      </c>
      <c r="E205" s="1">
        <f>IF(VLOOKUP(Table2[[#This Row],[Student ID]],Test[], 3,FALSE)="", "ABS", VLOOKUP(Table2[[#This Row],[Student ID]],Test[], 3,FALSE))</f>
        <v>15</v>
      </c>
      <c r="F205" s="2">
        <f>VLOOKUP(Table2[[#This Row],[Student ID]],Practical[],2,FALSE)</f>
        <v>0</v>
      </c>
      <c r="G205" s="2">
        <f>IF(VLOOKUP(Table2[[#This Row],[Student ID]],Exam[], 3,FALSE)=0, "ABS", VLOOKUP(Table2[[#This Row],[Student ID]],Exam[], 3,FALSE))</f>
        <v>33.6</v>
      </c>
      <c r="H205" s="3">
        <f>ROUNDUP(IF(AND(Table2[[#This Row],[Test (25%)]]="ABS", Table2[[#This Row],[Practical (15%)]]="ABS"),Table2[[#This Row],[Exam (60%)]], IF(AND(Table2[[#This Row],[Practical (15%)]]="ABS", Table2[[#This Row],[Exam (60%)]]="ABS"),Table2[[#This Row],[Test (25%)]], IF(AND(Table2[[#This Row],[Test (25%)]]="ABS", Table2[[#This Row],[Exam (60%)]]="ABS"),Table2[[#This Row],[Practical (15%)]], IF(Table2[[#This Row],[Test (25%)]]="ABS", Table2[[#This Row],[Practical (15%)]]+Table2[[#This Row],[Exam (60%)]], IF(Table2[[#This Row],[Practical (15%)]]="ABS", Table2[[#This Row],[Test (25%)]]+Table2[[#This Row],[Exam (60%)]], IF(Table2[[#This Row],[Exam (60%)]]="ABS", Table2[[#This Row],[Test (25%)]]+Table2[[#This Row],[Practical (15%)]], Table2[[#This Row],[Test (25%)]]+Table2[[#This Row],[Practical (15%)]]+Table2[[#This Row],[Exam (60%)]])))))), 0)</f>
        <v>49</v>
      </c>
      <c r="I205" s="2" t="str">
        <f>IF(Table2[[#This Row],[Exam (60%)]]="ABS", "I", VLOOKUP(Table2[[#This Row],[Total (100%)]],$K$3:$L$7,2,TRUE))</f>
        <v>D</v>
      </c>
    </row>
    <row r="206" spans="1:9" x14ac:dyDescent="0.3">
      <c r="A206" s="2" t="s">
        <v>373</v>
      </c>
      <c r="B206" s="2" t="s">
        <v>374</v>
      </c>
      <c r="C206" s="2" t="s">
        <v>363</v>
      </c>
      <c r="D206" s="2" t="s">
        <v>622</v>
      </c>
      <c r="E206" s="1">
        <f>IF(VLOOKUP(Table2[[#This Row],[Student ID]],Test[], 3,FALSE)="", "ABS", VLOOKUP(Table2[[#This Row],[Student ID]],Test[], 3,FALSE))</f>
        <v>15</v>
      </c>
      <c r="F206" s="2">
        <f>VLOOKUP(Table2[[#This Row],[Student ID]],Practical[],2,FALSE)</f>
        <v>0</v>
      </c>
      <c r="G206" s="2">
        <f>IF(VLOOKUP(Table2[[#This Row],[Student ID]],Exam[], 3,FALSE)=0, "ABS", VLOOKUP(Table2[[#This Row],[Student ID]],Exam[], 3,FALSE))</f>
        <v>37.200000000000003</v>
      </c>
      <c r="H206" s="3">
        <f>ROUNDUP(IF(AND(Table2[[#This Row],[Test (25%)]]="ABS", Table2[[#This Row],[Practical (15%)]]="ABS"),Table2[[#This Row],[Exam (60%)]], IF(AND(Table2[[#This Row],[Practical (15%)]]="ABS", Table2[[#This Row],[Exam (60%)]]="ABS"),Table2[[#This Row],[Test (25%)]], IF(AND(Table2[[#This Row],[Test (25%)]]="ABS", Table2[[#This Row],[Exam (60%)]]="ABS"),Table2[[#This Row],[Practical (15%)]], IF(Table2[[#This Row],[Test (25%)]]="ABS", Table2[[#This Row],[Practical (15%)]]+Table2[[#This Row],[Exam (60%)]], IF(Table2[[#This Row],[Practical (15%)]]="ABS", Table2[[#This Row],[Test (25%)]]+Table2[[#This Row],[Exam (60%)]], IF(Table2[[#This Row],[Exam (60%)]]="ABS", Table2[[#This Row],[Test (25%)]]+Table2[[#This Row],[Practical (15%)]], Table2[[#This Row],[Test (25%)]]+Table2[[#This Row],[Practical (15%)]]+Table2[[#This Row],[Exam (60%)]])))))), 0)</f>
        <v>53</v>
      </c>
      <c r="I206" s="2" t="str">
        <f>IF(Table2[[#This Row],[Exam (60%)]]="ABS", "I", VLOOKUP(Table2[[#This Row],[Total (100%)]],$K$3:$L$7,2,TRUE))</f>
        <v>C</v>
      </c>
    </row>
    <row r="207" spans="1:9" x14ac:dyDescent="0.3">
      <c r="A207" s="2" t="s">
        <v>375</v>
      </c>
      <c r="B207" s="2" t="s">
        <v>376</v>
      </c>
      <c r="C207" s="2" t="s">
        <v>363</v>
      </c>
      <c r="D207" s="2" t="s">
        <v>622</v>
      </c>
      <c r="E207" s="1">
        <f>IF(VLOOKUP(Table2[[#This Row],[Student ID]],Test[], 3,FALSE)="", "ABS", VLOOKUP(Table2[[#This Row],[Student ID]],Test[], 3,FALSE))</f>
        <v>9.1666666666666661</v>
      </c>
      <c r="F207" s="2">
        <f>VLOOKUP(Table2[[#This Row],[Student ID]],Practical[],2,FALSE)</f>
        <v>0</v>
      </c>
      <c r="G207" s="2">
        <f>IF(VLOOKUP(Table2[[#This Row],[Student ID]],Exam[], 3,FALSE)=0, "ABS", VLOOKUP(Table2[[#This Row],[Student ID]],Exam[], 3,FALSE))</f>
        <v>21.599999999999998</v>
      </c>
      <c r="H207" s="3">
        <f>ROUNDUP(IF(AND(Table2[[#This Row],[Test (25%)]]="ABS", Table2[[#This Row],[Practical (15%)]]="ABS"),Table2[[#This Row],[Exam (60%)]], IF(AND(Table2[[#This Row],[Practical (15%)]]="ABS", Table2[[#This Row],[Exam (60%)]]="ABS"),Table2[[#This Row],[Test (25%)]], IF(AND(Table2[[#This Row],[Test (25%)]]="ABS", Table2[[#This Row],[Exam (60%)]]="ABS"),Table2[[#This Row],[Practical (15%)]], IF(Table2[[#This Row],[Test (25%)]]="ABS", Table2[[#This Row],[Practical (15%)]]+Table2[[#This Row],[Exam (60%)]], IF(Table2[[#This Row],[Practical (15%)]]="ABS", Table2[[#This Row],[Test (25%)]]+Table2[[#This Row],[Exam (60%)]], IF(Table2[[#This Row],[Exam (60%)]]="ABS", Table2[[#This Row],[Test (25%)]]+Table2[[#This Row],[Practical (15%)]], Table2[[#This Row],[Test (25%)]]+Table2[[#This Row],[Practical (15%)]]+Table2[[#This Row],[Exam (60%)]])))))), 0)</f>
        <v>31</v>
      </c>
      <c r="I207" s="2" t="str">
        <f>IF(Table2[[#This Row],[Exam (60%)]]="ABS", "I", VLOOKUP(Table2[[#This Row],[Total (100%)]],$K$3:$L$7,2,TRUE))</f>
        <v>F</v>
      </c>
    </row>
    <row r="208" spans="1:9" x14ac:dyDescent="0.3">
      <c r="A208" s="2" t="s">
        <v>377</v>
      </c>
      <c r="B208" s="2" t="s">
        <v>378</v>
      </c>
      <c r="C208" s="2" t="s">
        <v>363</v>
      </c>
      <c r="D208" s="2" t="s">
        <v>622</v>
      </c>
      <c r="E208" s="1">
        <f>IF(VLOOKUP(Table2[[#This Row],[Student ID]],Test[], 3,FALSE)="", "ABS", VLOOKUP(Table2[[#This Row],[Student ID]],Test[], 3,FALSE))</f>
        <v>8.3333333333333321</v>
      </c>
      <c r="F208" s="2">
        <f>VLOOKUP(Table2[[#This Row],[Student ID]],Practical[],2,FALSE)</f>
        <v>0</v>
      </c>
      <c r="G208" s="2">
        <f>IF(VLOOKUP(Table2[[#This Row],[Student ID]],Exam[], 3,FALSE)=0, "ABS", VLOOKUP(Table2[[#This Row],[Student ID]],Exam[], 3,FALSE))</f>
        <v>30</v>
      </c>
      <c r="H208" s="3">
        <f>ROUNDUP(IF(AND(Table2[[#This Row],[Test (25%)]]="ABS", Table2[[#This Row],[Practical (15%)]]="ABS"),Table2[[#This Row],[Exam (60%)]], IF(AND(Table2[[#This Row],[Practical (15%)]]="ABS", Table2[[#This Row],[Exam (60%)]]="ABS"),Table2[[#This Row],[Test (25%)]], IF(AND(Table2[[#This Row],[Test (25%)]]="ABS", Table2[[#This Row],[Exam (60%)]]="ABS"),Table2[[#This Row],[Practical (15%)]], IF(Table2[[#This Row],[Test (25%)]]="ABS", Table2[[#This Row],[Practical (15%)]]+Table2[[#This Row],[Exam (60%)]], IF(Table2[[#This Row],[Practical (15%)]]="ABS", Table2[[#This Row],[Test (25%)]]+Table2[[#This Row],[Exam (60%)]], IF(Table2[[#This Row],[Exam (60%)]]="ABS", Table2[[#This Row],[Test (25%)]]+Table2[[#This Row],[Practical (15%)]], Table2[[#This Row],[Test (25%)]]+Table2[[#This Row],[Practical (15%)]]+Table2[[#This Row],[Exam (60%)]])))))), 0)</f>
        <v>39</v>
      </c>
      <c r="I208" s="2" t="str">
        <f>IF(Table2[[#This Row],[Exam (60%)]]="ABS", "I", VLOOKUP(Table2[[#This Row],[Total (100%)]],$K$3:$L$7,2,TRUE))</f>
        <v>F</v>
      </c>
    </row>
    <row r="209" spans="1:9" x14ac:dyDescent="0.3">
      <c r="A209" s="2" t="s">
        <v>379</v>
      </c>
      <c r="B209" s="2" t="s">
        <v>380</v>
      </c>
      <c r="C209" s="2" t="s">
        <v>363</v>
      </c>
      <c r="D209" s="2" t="s">
        <v>622</v>
      </c>
      <c r="E209" s="1">
        <f>IF(VLOOKUP(Table2[[#This Row],[Student ID]],Test[], 3,FALSE)="", "ABS", VLOOKUP(Table2[[#This Row],[Student ID]],Test[], 3,FALSE))</f>
        <v>14.166666666666666</v>
      </c>
      <c r="F209" s="2">
        <f>VLOOKUP(Table2[[#This Row],[Student ID]],Practical[],2,FALSE)</f>
        <v>0</v>
      </c>
      <c r="G209" s="2">
        <f>IF(VLOOKUP(Table2[[#This Row],[Student ID]],Exam[], 3,FALSE)=0, "ABS", VLOOKUP(Table2[[#This Row],[Student ID]],Exam[], 3,FALSE))</f>
        <v>31.200000000000003</v>
      </c>
      <c r="H209" s="3">
        <f>ROUNDUP(IF(AND(Table2[[#This Row],[Test (25%)]]="ABS", Table2[[#This Row],[Practical (15%)]]="ABS"),Table2[[#This Row],[Exam (60%)]], IF(AND(Table2[[#This Row],[Practical (15%)]]="ABS", Table2[[#This Row],[Exam (60%)]]="ABS"),Table2[[#This Row],[Test (25%)]], IF(AND(Table2[[#This Row],[Test (25%)]]="ABS", Table2[[#This Row],[Exam (60%)]]="ABS"),Table2[[#This Row],[Practical (15%)]], IF(Table2[[#This Row],[Test (25%)]]="ABS", Table2[[#This Row],[Practical (15%)]]+Table2[[#This Row],[Exam (60%)]], IF(Table2[[#This Row],[Practical (15%)]]="ABS", Table2[[#This Row],[Test (25%)]]+Table2[[#This Row],[Exam (60%)]], IF(Table2[[#This Row],[Exam (60%)]]="ABS", Table2[[#This Row],[Test (25%)]]+Table2[[#This Row],[Practical (15%)]], Table2[[#This Row],[Test (25%)]]+Table2[[#This Row],[Practical (15%)]]+Table2[[#This Row],[Exam (60%)]])))))), 0)</f>
        <v>46</v>
      </c>
      <c r="I209" s="2" t="str">
        <f>IF(Table2[[#This Row],[Exam (60%)]]="ABS", "I", VLOOKUP(Table2[[#This Row],[Total (100%)]],$K$3:$L$7,2,TRUE))</f>
        <v>D</v>
      </c>
    </row>
    <row r="210" spans="1:9" x14ac:dyDescent="0.3">
      <c r="A210" s="2" t="s">
        <v>381</v>
      </c>
      <c r="B210" s="2" t="s">
        <v>382</v>
      </c>
      <c r="C210" s="2" t="s">
        <v>363</v>
      </c>
      <c r="D210" s="2" t="s">
        <v>622</v>
      </c>
      <c r="E210" s="1">
        <f>IF(VLOOKUP(Table2[[#This Row],[Student ID]],Test[], 3,FALSE)="", "ABS", VLOOKUP(Table2[[#This Row],[Student ID]],Test[], 3,FALSE))</f>
        <v>4.1666666666666661</v>
      </c>
      <c r="F210" s="2">
        <f>VLOOKUP(Table2[[#This Row],[Student ID]],Practical[],2,FALSE)</f>
        <v>0</v>
      </c>
      <c r="G210" s="2">
        <f>IF(VLOOKUP(Table2[[#This Row],[Student ID]],Exam[], 3,FALSE)=0, "ABS", VLOOKUP(Table2[[#This Row],[Student ID]],Exam[], 3,FALSE))</f>
        <v>21.599999999999998</v>
      </c>
      <c r="H210" s="3">
        <f>ROUNDUP(IF(AND(Table2[[#This Row],[Test (25%)]]="ABS", Table2[[#This Row],[Practical (15%)]]="ABS"),Table2[[#This Row],[Exam (60%)]], IF(AND(Table2[[#This Row],[Practical (15%)]]="ABS", Table2[[#This Row],[Exam (60%)]]="ABS"),Table2[[#This Row],[Test (25%)]], IF(AND(Table2[[#This Row],[Test (25%)]]="ABS", Table2[[#This Row],[Exam (60%)]]="ABS"),Table2[[#This Row],[Practical (15%)]], IF(Table2[[#This Row],[Test (25%)]]="ABS", Table2[[#This Row],[Practical (15%)]]+Table2[[#This Row],[Exam (60%)]], IF(Table2[[#This Row],[Practical (15%)]]="ABS", Table2[[#This Row],[Test (25%)]]+Table2[[#This Row],[Exam (60%)]], IF(Table2[[#This Row],[Exam (60%)]]="ABS", Table2[[#This Row],[Test (25%)]]+Table2[[#This Row],[Practical (15%)]], Table2[[#This Row],[Test (25%)]]+Table2[[#This Row],[Practical (15%)]]+Table2[[#This Row],[Exam (60%)]])))))), 0)</f>
        <v>26</v>
      </c>
      <c r="I210" s="2" t="str">
        <f>IF(Table2[[#This Row],[Exam (60%)]]="ABS", "I", VLOOKUP(Table2[[#This Row],[Total (100%)]],$K$3:$L$7,2,TRUE))</f>
        <v>F</v>
      </c>
    </row>
    <row r="211" spans="1:9" x14ac:dyDescent="0.3">
      <c r="A211" s="2" t="s">
        <v>383</v>
      </c>
      <c r="B211" s="2" t="s">
        <v>382</v>
      </c>
      <c r="C211" s="2" t="s">
        <v>363</v>
      </c>
      <c r="D211" s="2" t="s">
        <v>622</v>
      </c>
      <c r="E211" s="1">
        <f>IF(VLOOKUP(Table2[[#This Row],[Student ID]],Test[], 3,FALSE)="", "ABS", VLOOKUP(Table2[[#This Row],[Student ID]],Test[], 3,FALSE))</f>
        <v>12.5</v>
      </c>
      <c r="F211" s="2">
        <f>VLOOKUP(Table2[[#This Row],[Student ID]],Practical[],2,FALSE)</f>
        <v>0</v>
      </c>
      <c r="G211" s="2">
        <f>IF(VLOOKUP(Table2[[#This Row],[Student ID]],Exam[], 3,FALSE)=0, "ABS", VLOOKUP(Table2[[#This Row],[Student ID]],Exam[], 3,FALSE))</f>
        <v>32.400000000000006</v>
      </c>
      <c r="H211" s="3">
        <f>ROUNDUP(IF(AND(Table2[[#This Row],[Test (25%)]]="ABS", Table2[[#This Row],[Practical (15%)]]="ABS"),Table2[[#This Row],[Exam (60%)]], IF(AND(Table2[[#This Row],[Practical (15%)]]="ABS", Table2[[#This Row],[Exam (60%)]]="ABS"),Table2[[#This Row],[Test (25%)]], IF(AND(Table2[[#This Row],[Test (25%)]]="ABS", Table2[[#This Row],[Exam (60%)]]="ABS"),Table2[[#This Row],[Practical (15%)]], IF(Table2[[#This Row],[Test (25%)]]="ABS", Table2[[#This Row],[Practical (15%)]]+Table2[[#This Row],[Exam (60%)]], IF(Table2[[#This Row],[Practical (15%)]]="ABS", Table2[[#This Row],[Test (25%)]]+Table2[[#This Row],[Exam (60%)]], IF(Table2[[#This Row],[Exam (60%)]]="ABS", Table2[[#This Row],[Test (25%)]]+Table2[[#This Row],[Practical (15%)]], Table2[[#This Row],[Test (25%)]]+Table2[[#This Row],[Practical (15%)]]+Table2[[#This Row],[Exam (60%)]])))))), 0)</f>
        <v>45</v>
      </c>
      <c r="I211" s="2" t="str">
        <f>IF(Table2[[#This Row],[Exam (60%)]]="ABS", "I", VLOOKUP(Table2[[#This Row],[Total (100%)]],$K$3:$L$7,2,TRUE))</f>
        <v>D</v>
      </c>
    </row>
    <row r="212" spans="1:9" x14ac:dyDescent="0.3">
      <c r="A212" s="2" t="s">
        <v>384</v>
      </c>
      <c r="B212" s="2" t="s">
        <v>385</v>
      </c>
      <c r="C212" s="2" t="s">
        <v>363</v>
      </c>
      <c r="D212" s="2" t="s">
        <v>622</v>
      </c>
      <c r="E212" s="1">
        <f>IF(VLOOKUP(Table2[[#This Row],[Student ID]],Test[], 3,FALSE)="", "ABS", VLOOKUP(Table2[[#This Row],[Student ID]],Test[], 3,FALSE))</f>
        <v>10</v>
      </c>
      <c r="F212" s="2">
        <f>VLOOKUP(Table2[[#This Row],[Student ID]],Practical[],2,FALSE)</f>
        <v>11.25</v>
      </c>
      <c r="G212" s="2">
        <f>IF(VLOOKUP(Table2[[#This Row],[Student ID]],Exam[], 3,FALSE)=0, "ABS", VLOOKUP(Table2[[#This Row],[Student ID]],Exam[], 3,FALSE))</f>
        <v>31.200000000000003</v>
      </c>
      <c r="H212" s="3">
        <f>ROUNDUP(IF(AND(Table2[[#This Row],[Test (25%)]]="ABS", Table2[[#This Row],[Practical (15%)]]="ABS"),Table2[[#This Row],[Exam (60%)]], IF(AND(Table2[[#This Row],[Practical (15%)]]="ABS", Table2[[#This Row],[Exam (60%)]]="ABS"),Table2[[#This Row],[Test (25%)]], IF(AND(Table2[[#This Row],[Test (25%)]]="ABS", Table2[[#This Row],[Exam (60%)]]="ABS"),Table2[[#This Row],[Practical (15%)]], IF(Table2[[#This Row],[Test (25%)]]="ABS", Table2[[#This Row],[Practical (15%)]]+Table2[[#This Row],[Exam (60%)]], IF(Table2[[#This Row],[Practical (15%)]]="ABS", Table2[[#This Row],[Test (25%)]]+Table2[[#This Row],[Exam (60%)]], IF(Table2[[#This Row],[Exam (60%)]]="ABS", Table2[[#This Row],[Test (25%)]]+Table2[[#This Row],[Practical (15%)]], Table2[[#This Row],[Test (25%)]]+Table2[[#This Row],[Practical (15%)]]+Table2[[#This Row],[Exam (60%)]])))))), 0)</f>
        <v>53</v>
      </c>
      <c r="I212" s="2" t="str">
        <f>IF(Table2[[#This Row],[Exam (60%)]]="ABS", "I", VLOOKUP(Table2[[#This Row],[Total (100%)]],$K$3:$L$7,2,TRUE))</f>
        <v>C</v>
      </c>
    </row>
    <row r="213" spans="1:9" x14ac:dyDescent="0.3">
      <c r="A213" s="2" t="s">
        <v>386</v>
      </c>
      <c r="B213" s="2" t="s">
        <v>387</v>
      </c>
      <c r="C213" s="2" t="s">
        <v>363</v>
      </c>
      <c r="D213" s="2" t="s">
        <v>622</v>
      </c>
      <c r="E213" s="1">
        <f>IF(VLOOKUP(Table2[[#This Row],[Student ID]],Test[], 3,FALSE)="", "ABS", VLOOKUP(Table2[[#This Row],[Student ID]],Test[], 3,FALSE))</f>
        <v>8.3333333333333321</v>
      </c>
      <c r="F213" s="2">
        <f>VLOOKUP(Table2[[#This Row],[Student ID]],Practical[],2,FALSE)</f>
        <v>9.75</v>
      </c>
      <c r="G213" s="2">
        <f>IF(VLOOKUP(Table2[[#This Row],[Student ID]],Exam[], 3,FALSE)=0, "ABS", VLOOKUP(Table2[[#This Row],[Student ID]],Exam[], 3,FALSE))</f>
        <v>19.2</v>
      </c>
      <c r="H213" s="3">
        <f>ROUNDUP(IF(AND(Table2[[#This Row],[Test (25%)]]="ABS", Table2[[#This Row],[Practical (15%)]]="ABS"),Table2[[#This Row],[Exam (60%)]], IF(AND(Table2[[#This Row],[Practical (15%)]]="ABS", Table2[[#This Row],[Exam (60%)]]="ABS"),Table2[[#This Row],[Test (25%)]], IF(AND(Table2[[#This Row],[Test (25%)]]="ABS", Table2[[#This Row],[Exam (60%)]]="ABS"),Table2[[#This Row],[Practical (15%)]], IF(Table2[[#This Row],[Test (25%)]]="ABS", Table2[[#This Row],[Practical (15%)]]+Table2[[#This Row],[Exam (60%)]], IF(Table2[[#This Row],[Practical (15%)]]="ABS", Table2[[#This Row],[Test (25%)]]+Table2[[#This Row],[Exam (60%)]], IF(Table2[[#This Row],[Exam (60%)]]="ABS", Table2[[#This Row],[Test (25%)]]+Table2[[#This Row],[Practical (15%)]], Table2[[#This Row],[Test (25%)]]+Table2[[#This Row],[Practical (15%)]]+Table2[[#This Row],[Exam (60%)]])))))), 0)</f>
        <v>38</v>
      </c>
      <c r="I213" s="2" t="str">
        <f>IF(Table2[[#This Row],[Exam (60%)]]="ABS", "I", VLOOKUP(Table2[[#This Row],[Total (100%)]],$K$3:$L$7,2,TRUE))</f>
        <v>F</v>
      </c>
    </row>
    <row r="214" spans="1:9" x14ac:dyDescent="0.3">
      <c r="A214" s="2" t="s">
        <v>388</v>
      </c>
      <c r="B214" s="2" t="s">
        <v>389</v>
      </c>
      <c r="C214" s="2" t="s">
        <v>363</v>
      </c>
      <c r="D214" s="2" t="s">
        <v>622</v>
      </c>
      <c r="E214" s="1">
        <f>IF(VLOOKUP(Table2[[#This Row],[Student ID]],Test[], 3,FALSE)="", "ABS", VLOOKUP(Table2[[#This Row],[Student ID]],Test[], 3,FALSE))</f>
        <v>11.666666666666666</v>
      </c>
      <c r="F214" s="2">
        <f>VLOOKUP(Table2[[#This Row],[Student ID]],Practical[],2,FALSE)</f>
        <v>0</v>
      </c>
      <c r="G214" s="2">
        <f>IF(VLOOKUP(Table2[[#This Row],[Student ID]],Exam[], 3,FALSE)=0, "ABS", VLOOKUP(Table2[[#This Row],[Student ID]],Exam[], 3,FALSE))</f>
        <v>24</v>
      </c>
      <c r="H214" s="3">
        <f>ROUNDUP(IF(AND(Table2[[#This Row],[Test (25%)]]="ABS", Table2[[#This Row],[Practical (15%)]]="ABS"),Table2[[#This Row],[Exam (60%)]], IF(AND(Table2[[#This Row],[Practical (15%)]]="ABS", Table2[[#This Row],[Exam (60%)]]="ABS"),Table2[[#This Row],[Test (25%)]], IF(AND(Table2[[#This Row],[Test (25%)]]="ABS", Table2[[#This Row],[Exam (60%)]]="ABS"),Table2[[#This Row],[Practical (15%)]], IF(Table2[[#This Row],[Test (25%)]]="ABS", Table2[[#This Row],[Practical (15%)]]+Table2[[#This Row],[Exam (60%)]], IF(Table2[[#This Row],[Practical (15%)]]="ABS", Table2[[#This Row],[Test (25%)]]+Table2[[#This Row],[Exam (60%)]], IF(Table2[[#This Row],[Exam (60%)]]="ABS", Table2[[#This Row],[Test (25%)]]+Table2[[#This Row],[Practical (15%)]], Table2[[#This Row],[Test (25%)]]+Table2[[#This Row],[Practical (15%)]]+Table2[[#This Row],[Exam (60%)]])))))), 0)</f>
        <v>36</v>
      </c>
      <c r="I214" s="2" t="str">
        <f>IF(Table2[[#This Row],[Exam (60%)]]="ABS", "I", VLOOKUP(Table2[[#This Row],[Total (100%)]],$K$3:$L$7,2,TRUE))</f>
        <v>F</v>
      </c>
    </row>
    <row r="215" spans="1:9" x14ac:dyDescent="0.3">
      <c r="A215" s="2" t="s">
        <v>390</v>
      </c>
      <c r="B215" s="2" t="s">
        <v>391</v>
      </c>
      <c r="C215" s="2" t="s">
        <v>363</v>
      </c>
      <c r="D215" s="2" t="s">
        <v>622</v>
      </c>
      <c r="E215" s="1">
        <f>IF(VLOOKUP(Table2[[#This Row],[Student ID]],Test[], 3,FALSE)="", "ABS", VLOOKUP(Table2[[#This Row],[Student ID]],Test[], 3,FALSE))</f>
        <v>13.333333333333334</v>
      </c>
      <c r="F215" s="2">
        <f>VLOOKUP(Table2[[#This Row],[Student ID]],Practical[],2,FALSE)</f>
        <v>0</v>
      </c>
      <c r="G215" s="2">
        <f>IF(VLOOKUP(Table2[[#This Row],[Student ID]],Exam[], 3,FALSE)=0, "ABS", VLOOKUP(Table2[[#This Row],[Student ID]],Exam[], 3,FALSE))</f>
        <v>33.6</v>
      </c>
      <c r="H215" s="3">
        <f>ROUNDUP(IF(AND(Table2[[#This Row],[Test (25%)]]="ABS", Table2[[#This Row],[Practical (15%)]]="ABS"),Table2[[#This Row],[Exam (60%)]], IF(AND(Table2[[#This Row],[Practical (15%)]]="ABS", Table2[[#This Row],[Exam (60%)]]="ABS"),Table2[[#This Row],[Test (25%)]], IF(AND(Table2[[#This Row],[Test (25%)]]="ABS", Table2[[#This Row],[Exam (60%)]]="ABS"),Table2[[#This Row],[Practical (15%)]], IF(Table2[[#This Row],[Test (25%)]]="ABS", Table2[[#This Row],[Practical (15%)]]+Table2[[#This Row],[Exam (60%)]], IF(Table2[[#This Row],[Practical (15%)]]="ABS", Table2[[#This Row],[Test (25%)]]+Table2[[#This Row],[Exam (60%)]], IF(Table2[[#This Row],[Exam (60%)]]="ABS", Table2[[#This Row],[Test (25%)]]+Table2[[#This Row],[Practical (15%)]], Table2[[#This Row],[Test (25%)]]+Table2[[#This Row],[Practical (15%)]]+Table2[[#This Row],[Exam (60%)]])))))), 0)</f>
        <v>47</v>
      </c>
      <c r="I215" s="2" t="str">
        <f>IF(Table2[[#This Row],[Exam (60%)]]="ABS", "I", VLOOKUP(Table2[[#This Row],[Total (100%)]],$K$3:$L$7,2,TRUE))</f>
        <v>D</v>
      </c>
    </row>
    <row r="216" spans="1:9" x14ac:dyDescent="0.3">
      <c r="A216" s="2" t="s">
        <v>392</v>
      </c>
      <c r="B216" s="2" t="s">
        <v>393</v>
      </c>
      <c r="C216" s="2" t="s">
        <v>363</v>
      </c>
      <c r="D216" s="2" t="s">
        <v>622</v>
      </c>
      <c r="E216" s="1">
        <f>IF(VLOOKUP(Table2[[#This Row],[Student ID]],Test[], 3,FALSE)="", "ABS", VLOOKUP(Table2[[#This Row],[Student ID]],Test[], 3,FALSE))</f>
        <v>15</v>
      </c>
      <c r="F216" s="2">
        <f>VLOOKUP(Table2[[#This Row],[Student ID]],Practical[],2,FALSE)</f>
        <v>10.5</v>
      </c>
      <c r="G216" s="2">
        <f>IF(VLOOKUP(Table2[[#This Row],[Student ID]],Exam[], 3,FALSE)=0, "ABS", VLOOKUP(Table2[[#This Row],[Student ID]],Exam[], 3,FALSE))</f>
        <v>24</v>
      </c>
      <c r="H216" s="3">
        <f>ROUNDUP(IF(AND(Table2[[#This Row],[Test (25%)]]="ABS", Table2[[#This Row],[Practical (15%)]]="ABS"),Table2[[#This Row],[Exam (60%)]], IF(AND(Table2[[#This Row],[Practical (15%)]]="ABS", Table2[[#This Row],[Exam (60%)]]="ABS"),Table2[[#This Row],[Test (25%)]], IF(AND(Table2[[#This Row],[Test (25%)]]="ABS", Table2[[#This Row],[Exam (60%)]]="ABS"),Table2[[#This Row],[Practical (15%)]], IF(Table2[[#This Row],[Test (25%)]]="ABS", Table2[[#This Row],[Practical (15%)]]+Table2[[#This Row],[Exam (60%)]], IF(Table2[[#This Row],[Practical (15%)]]="ABS", Table2[[#This Row],[Test (25%)]]+Table2[[#This Row],[Exam (60%)]], IF(Table2[[#This Row],[Exam (60%)]]="ABS", Table2[[#This Row],[Test (25%)]]+Table2[[#This Row],[Practical (15%)]], Table2[[#This Row],[Test (25%)]]+Table2[[#This Row],[Practical (15%)]]+Table2[[#This Row],[Exam (60%)]])))))), 0)</f>
        <v>50</v>
      </c>
      <c r="I216" s="2" t="str">
        <f>IF(Table2[[#This Row],[Exam (60%)]]="ABS", "I", VLOOKUP(Table2[[#This Row],[Total (100%)]],$K$3:$L$7,2,TRUE))</f>
        <v>C</v>
      </c>
    </row>
    <row r="217" spans="1:9" x14ac:dyDescent="0.3">
      <c r="A217" s="2" t="s">
        <v>394</v>
      </c>
      <c r="B217" s="2" t="s">
        <v>395</v>
      </c>
      <c r="C217" s="2" t="s">
        <v>363</v>
      </c>
      <c r="D217" s="2" t="s">
        <v>622</v>
      </c>
      <c r="E217" s="1">
        <f>IF(VLOOKUP(Table2[[#This Row],[Student ID]],Test[], 3,FALSE)="", "ABS", VLOOKUP(Table2[[#This Row],[Student ID]],Test[], 3,FALSE))</f>
        <v>13.333333333333334</v>
      </c>
      <c r="F217" s="2">
        <f>VLOOKUP(Table2[[#This Row],[Student ID]],Practical[],2,FALSE)</f>
        <v>0</v>
      </c>
      <c r="G217" s="2">
        <f>IF(VLOOKUP(Table2[[#This Row],[Student ID]],Exam[], 3,FALSE)=0, "ABS", VLOOKUP(Table2[[#This Row],[Student ID]],Exam[], 3,FALSE))</f>
        <v>40.800000000000004</v>
      </c>
      <c r="H217" s="3">
        <f>ROUNDUP(IF(AND(Table2[[#This Row],[Test (25%)]]="ABS", Table2[[#This Row],[Practical (15%)]]="ABS"),Table2[[#This Row],[Exam (60%)]], IF(AND(Table2[[#This Row],[Practical (15%)]]="ABS", Table2[[#This Row],[Exam (60%)]]="ABS"),Table2[[#This Row],[Test (25%)]], IF(AND(Table2[[#This Row],[Test (25%)]]="ABS", Table2[[#This Row],[Exam (60%)]]="ABS"),Table2[[#This Row],[Practical (15%)]], IF(Table2[[#This Row],[Test (25%)]]="ABS", Table2[[#This Row],[Practical (15%)]]+Table2[[#This Row],[Exam (60%)]], IF(Table2[[#This Row],[Practical (15%)]]="ABS", Table2[[#This Row],[Test (25%)]]+Table2[[#This Row],[Exam (60%)]], IF(Table2[[#This Row],[Exam (60%)]]="ABS", Table2[[#This Row],[Test (25%)]]+Table2[[#This Row],[Practical (15%)]], Table2[[#This Row],[Test (25%)]]+Table2[[#This Row],[Practical (15%)]]+Table2[[#This Row],[Exam (60%)]])))))), 0)</f>
        <v>55</v>
      </c>
      <c r="I217" s="2" t="str">
        <f>IF(Table2[[#This Row],[Exam (60%)]]="ABS", "I", VLOOKUP(Table2[[#This Row],[Total (100%)]],$K$3:$L$7,2,TRUE))</f>
        <v>C</v>
      </c>
    </row>
    <row r="218" spans="1:9" x14ac:dyDescent="0.3">
      <c r="A218" s="2" t="s">
        <v>396</v>
      </c>
      <c r="B218" s="2" t="s">
        <v>397</v>
      </c>
      <c r="C218" s="2" t="s">
        <v>363</v>
      </c>
      <c r="D218" s="2" t="s">
        <v>622</v>
      </c>
      <c r="E218" s="1">
        <f>IF(VLOOKUP(Table2[[#This Row],[Student ID]],Test[], 3,FALSE)="", "ABS", VLOOKUP(Table2[[#This Row],[Student ID]],Test[], 3,FALSE))</f>
        <v>8.3333333333333321</v>
      </c>
      <c r="F218" s="2">
        <f>VLOOKUP(Table2[[#This Row],[Student ID]],Practical[],2,FALSE)</f>
        <v>0</v>
      </c>
      <c r="G218" s="2">
        <f>IF(VLOOKUP(Table2[[#This Row],[Student ID]],Exam[], 3,FALSE)=0, "ABS", VLOOKUP(Table2[[#This Row],[Student ID]],Exam[], 3,FALSE))</f>
        <v>22.8</v>
      </c>
      <c r="H218" s="3">
        <f>ROUNDUP(IF(AND(Table2[[#This Row],[Test (25%)]]="ABS", Table2[[#This Row],[Practical (15%)]]="ABS"),Table2[[#This Row],[Exam (60%)]], IF(AND(Table2[[#This Row],[Practical (15%)]]="ABS", Table2[[#This Row],[Exam (60%)]]="ABS"),Table2[[#This Row],[Test (25%)]], IF(AND(Table2[[#This Row],[Test (25%)]]="ABS", Table2[[#This Row],[Exam (60%)]]="ABS"),Table2[[#This Row],[Practical (15%)]], IF(Table2[[#This Row],[Test (25%)]]="ABS", Table2[[#This Row],[Practical (15%)]]+Table2[[#This Row],[Exam (60%)]], IF(Table2[[#This Row],[Practical (15%)]]="ABS", Table2[[#This Row],[Test (25%)]]+Table2[[#This Row],[Exam (60%)]], IF(Table2[[#This Row],[Exam (60%)]]="ABS", Table2[[#This Row],[Test (25%)]]+Table2[[#This Row],[Practical (15%)]], Table2[[#This Row],[Test (25%)]]+Table2[[#This Row],[Practical (15%)]]+Table2[[#This Row],[Exam (60%)]])))))), 0)</f>
        <v>32</v>
      </c>
      <c r="I218" s="2" t="str">
        <f>IF(Table2[[#This Row],[Exam (60%)]]="ABS", "I", VLOOKUP(Table2[[#This Row],[Total (100%)]],$K$3:$L$7,2,TRUE))</f>
        <v>F</v>
      </c>
    </row>
    <row r="219" spans="1:9" x14ac:dyDescent="0.3">
      <c r="A219" s="2" t="s">
        <v>398</v>
      </c>
      <c r="B219" s="2" t="s">
        <v>399</v>
      </c>
      <c r="C219" s="2" t="s">
        <v>363</v>
      </c>
      <c r="D219" s="2" t="s">
        <v>622</v>
      </c>
      <c r="E219" s="1" t="str">
        <f>IF(VLOOKUP(Table2[[#This Row],[Student ID]],Test[], 3,FALSE)="", "ABS", VLOOKUP(Table2[[#This Row],[Student ID]],Test[], 3,FALSE))</f>
        <v>ABS</v>
      </c>
      <c r="F219" s="2">
        <f>VLOOKUP(Table2[[#This Row],[Student ID]],Practical[],2,FALSE)</f>
        <v>0</v>
      </c>
      <c r="G219" s="2">
        <f>IF(VLOOKUP(Table2[[#This Row],[Student ID]],Exam[], 3,FALSE)=0, "ABS", VLOOKUP(Table2[[#This Row],[Student ID]],Exam[], 3,FALSE))</f>
        <v>32.400000000000006</v>
      </c>
      <c r="H219" s="3">
        <f>ROUNDUP(IF(AND(Table2[[#This Row],[Test (25%)]]="ABS", Table2[[#This Row],[Practical (15%)]]="ABS"),Table2[[#This Row],[Exam (60%)]], IF(AND(Table2[[#This Row],[Practical (15%)]]="ABS", Table2[[#This Row],[Exam (60%)]]="ABS"),Table2[[#This Row],[Test (25%)]], IF(AND(Table2[[#This Row],[Test (25%)]]="ABS", Table2[[#This Row],[Exam (60%)]]="ABS"),Table2[[#This Row],[Practical (15%)]], IF(Table2[[#This Row],[Test (25%)]]="ABS", Table2[[#This Row],[Practical (15%)]]+Table2[[#This Row],[Exam (60%)]], IF(Table2[[#This Row],[Practical (15%)]]="ABS", Table2[[#This Row],[Test (25%)]]+Table2[[#This Row],[Exam (60%)]], IF(Table2[[#This Row],[Exam (60%)]]="ABS", Table2[[#This Row],[Test (25%)]]+Table2[[#This Row],[Practical (15%)]], Table2[[#This Row],[Test (25%)]]+Table2[[#This Row],[Practical (15%)]]+Table2[[#This Row],[Exam (60%)]])))))), 0)</f>
        <v>33</v>
      </c>
      <c r="I219" s="2" t="str">
        <f>IF(Table2[[#This Row],[Exam (60%)]]="ABS", "I", VLOOKUP(Table2[[#This Row],[Total (100%)]],$K$3:$L$7,2,TRUE))</f>
        <v>F</v>
      </c>
    </row>
    <row r="220" spans="1:9" x14ac:dyDescent="0.3">
      <c r="A220" s="2" t="s">
        <v>396</v>
      </c>
      <c r="B220" s="2" t="s">
        <v>135</v>
      </c>
      <c r="C220" s="2" t="s">
        <v>363</v>
      </c>
      <c r="D220" s="2" t="s">
        <v>622</v>
      </c>
      <c r="E220" s="1">
        <f>IF(VLOOKUP(Table2[[#This Row],[Student ID]],Test[], 3,FALSE)="", "ABS", VLOOKUP(Table2[[#This Row],[Student ID]],Test[], 3,FALSE))</f>
        <v>8.3333333333333321</v>
      </c>
      <c r="F220" s="2">
        <f>VLOOKUP(Table2[[#This Row],[Student ID]],Practical[],2,FALSE)</f>
        <v>0</v>
      </c>
      <c r="G220" s="2">
        <f>IF(VLOOKUP(Table2[[#This Row],[Student ID]],Exam[], 3,FALSE)=0, "ABS", VLOOKUP(Table2[[#This Row],[Student ID]],Exam[], 3,FALSE))</f>
        <v>22.8</v>
      </c>
      <c r="H220" s="3">
        <f>ROUNDUP(IF(AND(Table2[[#This Row],[Test (25%)]]="ABS", Table2[[#This Row],[Practical (15%)]]="ABS"),Table2[[#This Row],[Exam (60%)]], IF(AND(Table2[[#This Row],[Practical (15%)]]="ABS", Table2[[#This Row],[Exam (60%)]]="ABS"),Table2[[#This Row],[Test (25%)]], IF(AND(Table2[[#This Row],[Test (25%)]]="ABS", Table2[[#This Row],[Exam (60%)]]="ABS"),Table2[[#This Row],[Practical (15%)]], IF(Table2[[#This Row],[Test (25%)]]="ABS", Table2[[#This Row],[Practical (15%)]]+Table2[[#This Row],[Exam (60%)]], IF(Table2[[#This Row],[Practical (15%)]]="ABS", Table2[[#This Row],[Test (25%)]]+Table2[[#This Row],[Exam (60%)]], IF(Table2[[#This Row],[Exam (60%)]]="ABS", Table2[[#This Row],[Test (25%)]]+Table2[[#This Row],[Practical (15%)]], Table2[[#This Row],[Test (25%)]]+Table2[[#This Row],[Practical (15%)]]+Table2[[#This Row],[Exam (60%)]])))))), 0)</f>
        <v>32</v>
      </c>
      <c r="I220" s="2" t="str">
        <f>IF(Table2[[#This Row],[Exam (60%)]]="ABS", "I", VLOOKUP(Table2[[#This Row],[Total (100%)]],$K$3:$L$7,2,TRUE))</f>
        <v>F</v>
      </c>
    </row>
    <row r="221" spans="1:9" x14ac:dyDescent="0.3">
      <c r="A221" s="2" t="s">
        <v>400</v>
      </c>
      <c r="B221" s="2" t="s">
        <v>401</v>
      </c>
      <c r="C221" s="2" t="s">
        <v>363</v>
      </c>
      <c r="D221" s="2" t="s">
        <v>622</v>
      </c>
      <c r="E221" s="1">
        <f>IF(VLOOKUP(Table2[[#This Row],[Student ID]],Test[], 3,FALSE)="", "ABS", VLOOKUP(Table2[[#This Row],[Student ID]],Test[], 3,FALSE))</f>
        <v>15</v>
      </c>
      <c r="F221" s="2">
        <f>VLOOKUP(Table2[[#This Row],[Student ID]],Practical[],2,FALSE)</f>
        <v>11.25</v>
      </c>
      <c r="G221" s="2">
        <f>IF(VLOOKUP(Table2[[#This Row],[Student ID]],Exam[], 3,FALSE)=0, "ABS", VLOOKUP(Table2[[#This Row],[Student ID]],Exam[], 3,FALSE))</f>
        <v>32.400000000000006</v>
      </c>
      <c r="H221" s="3">
        <f>ROUNDUP(IF(AND(Table2[[#This Row],[Test (25%)]]="ABS", Table2[[#This Row],[Practical (15%)]]="ABS"),Table2[[#This Row],[Exam (60%)]], IF(AND(Table2[[#This Row],[Practical (15%)]]="ABS", Table2[[#This Row],[Exam (60%)]]="ABS"),Table2[[#This Row],[Test (25%)]], IF(AND(Table2[[#This Row],[Test (25%)]]="ABS", Table2[[#This Row],[Exam (60%)]]="ABS"),Table2[[#This Row],[Practical (15%)]], IF(Table2[[#This Row],[Test (25%)]]="ABS", Table2[[#This Row],[Practical (15%)]]+Table2[[#This Row],[Exam (60%)]], IF(Table2[[#This Row],[Practical (15%)]]="ABS", Table2[[#This Row],[Test (25%)]]+Table2[[#This Row],[Exam (60%)]], IF(Table2[[#This Row],[Exam (60%)]]="ABS", Table2[[#This Row],[Test (25%)]]+Table2[[#This Row],[Practical (15%)]], Table2[[#This Row],[Test (25%)]]+Table2[[#This Row],[Practical (15%)]]+Table2[[#This Row],[Exam (60%)]])))))), 0)</f>
        <v>59</v>
      </c>
      <c r="I221" s="2" t="str">
        <f>IF(Table2[[#This Row],[Exam (60%)]]="ABS", "I", VLOOKUP(Table2[[#This Row],[Total (100%)]],$K$3:$L$7,2,TRUE))</f>
        <v>C</v>
      </c>
    </row>
    <row r="222" spans="1:9" x14ac:dyDescent="0.3">
      <c r="A222" s="2" t="s">
        <v>364</v>
      </c>
      <c r="B222" s="2" t="s">
        <v>402</v>
      </c>
      <c r="C222" s="2" t="s">
        <v>363</v>
      </c>
      <c r="D222" s="2" t="s">
        <v>622</v>
      </c>
      <c r="E222" s="1">
        <f>IF(VLOOKUP(Table2[[#This Row],[Student ID]],Test[], 3,FALSE)="", "ABS", VLOOKUP(Table2[[#This Row],[Student ID]],Test[], 3,FALSE))</f>
        <v>5.833333333333333</v>
      </c>
      <c r="F222" s="2">
        <f>VLOOKUP(Table2[[#This Row],[Student ID]],Practical[],2,FALSE)</f>
        <v>0</v>
      </c>
      <c r="G222" s="2">
        <f>IF(VLOOKUP(Table2[[#This Row],[Student ID]],Exam[], 3,FALSE)=0, "ABS", VLOOKUP(Table2[[#This Row],[Student ID]],Exam[], 3,FALSE))</f>
        <v>21.599999999999998</v>
      </c>
      <c r="H222" s="3">
        <f>ROUNDUP(IF(AND(Table2[[#This Row],[Test (25%)]]="ABS", Table2[[#This Row],[Practical (15%)]]="ABS"),Table2[[#This Row],[Exam (60%)]], IF(AND(Table2[[#This Row],[Practical (15%)]]="ABS", Table2[[#This Row],[Exam (60%)]]="ABS"),Table2[[#This Row],[Test (25%)]], IF(AND(Table2[[#This Row],[Test (25%)]]="ABS", Table2[[#This Row],[Exam (60%)]]="ABS"),Table2[[#This Row],[Practical (15%)]], IF(Table2[[#This Row],[Test (25%)]]="ABS", Table2[[#This Row],[Practical (15%)]]+Table2[[#This Row],[Exam (60%)]], IF(Table2[[#This Row],[Practical (15%)]]="ABS", Table2[[#This Row],[Test (25%)]]+Table2[[#This Row],[Exam (60%)]], IF(Table2[[#This Row],[Exam (60%)]]="ABS", Table2[[#This Row],[Test (25%)]]+Table2[[#This Row],[Practical (15%)]], Table2[[#This Row],[Test (25%)]]+Table2[[#This Row],[Practical (15%)]]+Table2[[#This Row],[Exam (60%)]])))))), 0)</f>
        <v>28</v>
      </c>
      <c r="I222" s="2" t="str">
        <f>IF(Table2[[#This Row],[Exam (60%)]]="ABS", "I", VLOOKUP(Table2[[#This Row],[Total (100%)]],$K$3:$L$7,2,TRUE))</f>
        <v>F</v>
      </c>
    </row>
    <row r="223" spans="1:9" x14ac:dyDescent="0.3">
      <c r="A223" s="2" t="s">
        <v>403</v>
      </c>
      <c r="B223" s="2" t="s">
        <v>404</v>
      </c>
      <c r="C223" s="2" t="s">
        <v>363</v>
      </c>
      <c r="D223" s="2" t="s">
        <v>623</v>
      </c>
      <c r="E223" s="1">
        <f>IF(VLOOKUP(Table2[[#This Row],[Student ID]],Test[], 3,FALSE)="", "ABS", VLOOKUP(Table2[[#This Row],[Student ID]],Test[], 3,FALSE))</f>
        <v>17.5</v>
      </c>
      <c r="F223" s="2">
        <f>VLOOKUP(Table2[[#This Row],[Student ID]],Practical[],2,FALSE)</f>
        <v>11.25</v>
      </c>
      <c r="G223" s="2">
        <f>IF(VLOOKUP(Table2[[#This Row],[Student ID]],Exam[], 3,FALSE)=0, "ABS", VLOOKUP(Table2[[#This Row],[Student ID]],Exam[], 3,FALSE))</f>
        <v>48</v>
      </c>
      <c r="H223" s="3">
        <f>ROUNDUP(IF(AND(Table2[[#This Row],[Test (25%)]]="ABS", Table2[[#This Row],[Practical (15%)]]="ABS"),Table2[[#This Row],[Exam (60%)]], IF(AND(Table2[[#This Row],[Practical (15%)]]="ABS", Table2[[#This Row],[Exam (60%)]]="ABS"),Table2[[#This Row],[Test (25%)]], IF(AND(Table2[[#This Row],[Test (25%)]]="ABS", Table2[[#This Row],[Exam (60%)]]="ABS"),Table2[[#This Row],[Practical (15%)]], IF(Table2[[#This Row],[Test (25%)]]="ABS", Table2[[#This Row],[Practical (15%)]]+Table2[[#This Row],[Exam (60%)]], IF(Table2[[#This Row],[Practical (15%)]]="ABS", Table2[[#This Row],[Test (25%)]]+Table2[[#This Row],[Exam (60%)]], IF(Table2[[#This Row],[Exam (60%)]]="ABS", Table2[[#This Row],[Test (25%)]]+Table2[[#This Row],[Practical (15%)]], Table2[[#This Row],[Test (25%)]]+Table2[[#This Row],[Practical (15%)]]+Table2[[#This Row],[Exam (60%)]])))))), 0)</f>
        <v>77</v>
      </c>
      <c r="I223" s="2" t="str">
        <f>IF(Table2[[#This Row],[Exam (60%)]]="ABS", "I", VLOOKUP(Table2[[#This Row],[Total (100%)]],$K$3:$L$7,2,TRUE))</f>
        <v>A</v>
      </c>
    </row>
    <row r="224" spans="1:9" x14ac:dyDescent="0.3">
      <c r="A224" s="2" t="s">
        <v>405</v>
      </c>
      <c r="B224" s="2" t="s">
        <v>406</v>
      </c>
      <c r="C224" s="2" t="s">
        <v>363</v>
      </c>
      <c r="D224" s="2" t="s">
        <v>622</v>
      </c>
      <c r="E224" s="1">
        <f>IF(VLOOKUP(Table2[[#This Row],[Student ID]],Test[], 3,FALSE)="", "ABS", VLOOKUP(Table2[[#This Row],[Student ID]],Test[], 3,FALSE))</f>
        <v>9.1666666666666661</v>
      </c>
      <c r="F224" s="2">
        <f>VLOOKUP(Table2[[#This Row],[Student ID]],Practical[],2,FALSE)</f>
        <v>0</v>
      </c>
      <c r="G224" s="2">
        <f>IF(VLOOKUP(Table2[[#This Row],[Student ID]],Exam[], 3,FALSE)=0, "ABS", VLOOKUP(Table2[[#This Row],[Student ID]],Exam[], 3,FALSE))</f>
        <v>22.8</v>
      </c>
      <c r="H224" s="3">
        <f>ROUNDUP(IF(AND(Table2[[#This Row],[Test (25%)]]="ABS", Table2[[#This Row],[Practical (15%)]]="ABS"),Table2[[#This Row],[Exam (60%)]], IF(AND(Table2[[#This Row],[Practical (15%)]]="ABS", Table2[[#This Row],[Exam (60%)]]="ABS"),Table2[[#This Row],[Test (25%)]], IF(AND(Table2[[#This Row],[Test (25%)]]="ABS", Table2[[#This Row],[Exam (60%)]]="ABS"),Table2[[#This Row],[Practical (15%)]], IF(Table2[[#This Row],[Test (25%)]]="ABS", Table2[[#This Row],[Practical (15%)]]+Table2[[#This Row],[Exam (60%)]], IF(Table2[[#This Row],[Practical (15%)]]="ABS", Table2[[#This Row],[Test (25%)]]+Table2[[#This Row],[Exam (60%)]], IF(Table2[[#This Row],[Exam (60%)]]="ABS", Table2[[#This Row],[Test (25%)]]+Table2[[#This Row],[Practical (15%)]], Table2[[#This Row],[Test (25%)]]+Table2[[#This Row],[Practical (15%)]]+Table2[[#This Row],[Exam (60%)]])))))), 0)</f>
        <v>32</v>
      </c>
      <c r="I224" s="2" t="str">
        <f>IF(Table2[[#This Row],[Exam (60%)]]="ABS", "I", VLOOKUP(Table2[[#This Row],[Total (100%)]],$K$3:$L$7,2,TRUE))</f>
        <v>F</v>
      </c>
    </row>
    <row r="225" spans="1:9" x14ac:dyDescent="0.3">
      <c r="A225" s="2" t="s">
        <v>407</v>
      </c>
      <c r="B225" s="2" t="s">
        <v>160</v>
      </c>
      <c r="C225" s="2" t="s">
        <v>363</v>
      </c>
      <c r="D225" s="2" t="s">
        <v>623</v>
      </c>
      <c r="E225" s="1">
        <f>IF(VLOOKUP(Table2[[#This Row],[Student ID]],Test[], 3,FALSE)="", "ABS", VLOOKUP(Table2[[#This Row],[Student ID]],Test[], 3,FALSE))</f>
        <v>10.833333333333334</v>
      </c>
      <c r="F225" s="2">
        <f>VLOOKUP(Table2[[#This Row],[Student ID]],Practical[],2,FALSE)</f>
        <v>13.5</v>
      </c>
      <c r="G225" s="2">
        <f>IF(VLOOKUP(Table2[[#This Row],[Student ID]],Exam[], 3,FALSE)=0, "ABS", VLOOKUP(Table2[[#This Row],[Student ID]],Exam[], 3,FALSE))</f>
        <v>37.200000000000003</v>
      </c>
      <c r="H225" s="3">
        <f>ROUNDUP(IF(AND(Table2[[#This Row],[Test (25%)]]="ABS", Table2[[#This Row],[Practical (15%)]]="ABS"),Table2[[#This Row],[Exam (60%)]], IF(AND(Table2[[#This Row],[Practical (15%)]]="ABS", Table2[[#This Row],[Exam (60%)]]="ABS"),Table2[[#This Row],[Test (25%)]], IF(AND(Table2[[#This Row],[Test (25%)]]="ABS", Table2[[#This Row],[Exam (60%)]]="ABS"),Table2[[#This Row],[Practical (15%)]], IF(Table2[[#This Row],[Test (25%)]]="ABS", Table2[[#This Row],[Practical (15%)]]+Table2[[#This Row],[Exam (60%)]], IF(Table2[[#This Row],[Practical (15%)]]="ABS", Table2[[#This Row],[Test (25%)]]+Table2[[#This Row],[Exam (60%)]], IF(Table2[[#This Row],[Exam (60%)]]="ABS", Table2[[#This Row],[Test (25%)]]+Table2[[#This Row],[Practical (15%)]], Table2[[#This Row],[Test (25%)]]+Table2[[#This Row],[Practical (15%)]]+Table2[[#This Row],[Exam (60%)]])))))), 0)</f>
        <v>62</v>
      </c>
      <c r="I225" s="2" t="str">
        <f>IF(Table2[[#This Row],[Exam (60%)]]="ABS", "I", VLOOKUP(Table2[[#This Row],[Total (100%)]],$K$3:$L$7,2,TRUE))</f>
        <v>B</v>
      </c>
    </row>
    <row r="226" spans="1:9" x14ac:dyDescent="0.3">
      <c r="A226" s="2" t="s">
        <v>408</v>
      </c>
      <c r="B226" s="2" t="s">
        <v>160</v>
      </c>
      <c r="C226" s="2" t="s">
        <v>363</v>
      </c>
      <c r="D226" s="2" t="s">
        <v>622</v>
      </c>
      <c r="E226" s="1">
        <f>IF(VLOOKUP(Table2[[#This Row],[Student ID]],Test[], 3,FALSE)="", "ABS", VLOOKUP(Table2[[#This Row],[Student ID]],Test[], 3,FALSE))</f>
        <v>17.5</v>
      </c>
      <c r="F226" s="2">
        <f>VLOOKUP(Table2[[#This Row],[Student ID]],Practical[],2,FALSE)</f>
        <v>10.5</v>
      </c>
      <c r="G226" s="2">
        <f>IF(VLOOKUP(Table2[[#This Row],[Student ID]],Exam[], 3,FALSE)=0, "ABS", VLOOKUP(Table2[[#This Row],[Student ID]],Exam[], 3,FALSE))</f>
        <v>43.199999999999996</v>
      </c>
      <c r="H226" s="3">
        <f>ROUNDUP(IF(AND(Table2[[#This Row],[Test (25%)]]="ABS", Table2[[#This Row],[Practical (15%)]]="ABS"),Table2[[#This Row],[Exam (60%)]], IF(AND(Table2[[#This Row],[Practical (15%)]]="ABS", Table2[[#This Row],[Exam (60%)]]="ABS"),Table2[[#This Row],[Test (25%)]], IF(AND(Table2[[#This Row],[Test (25%)]]="ABS", Table2[[#This Row],[Exam (60%)]]="ABS"),Table2[[#This Row],[Practical (15%)]], IF(Table2[[#This Row],[Test (25%)]]="ABS", Table2[[#This Row],[Practical (15%)]]+Table2[[#This Row],[Exam (60%)]], IF(Table2[[#This Row],[Practical (15%)]]="ABS", Table2[[#This Row],[Test (25%)]]+Table2[[#This Row],[Exam (60%)]], IF(Table2[[#This Row],[Exam (60%)]]="ABS", Table2[[#This Row],[Test (25%)]]+Table2[[#This Row],[Practical (15%)]], Table2[[#This Row],[Test (25%)]]+Table2[[#This Row],[Practical (15%)]]+Table2[[#This Row],[Exam (60%)]])))))), 0)</f>
        <v>72</v>
      </c>
      <c r="I226" s="2" t="str">
        <f>IF(Table2[[#This Row],[Exam (60%)]]="ABS", "I", VLOOKUP(Table2[[#This Row],[Total (100%)]],$K$3:$L$7,2,TRUE))</f>
        <v>A</v>
      </c>
    </row>
    <row r="227" spans="1:9" x14ac:dyDescent="0.3">
      <c r="A227" s="2" t="s">
        <v>409</v>
      </c>
      <c r="B227" s="2" t="s">
        <v>410</v>
      </c>
      <c r="C227" s="2" t="s">
        <v>363</v>
      </c>
      <c r="D227" s="2" t="s">
        <v>622</v>
      </c>
      <c r="E227" s="1">
        <f>IF(VLOOKUP(Table2[[#This Row],[Student ID]],Test[], 3,FALSE)="", "ABS", VLOOKUP(Table2[[#This Row],[Student ID]],Test[], 3,FALSE))</f>
        <v>12.5</v>
      </c>
      <c r="F227" s="2">
        <f>VLOOKUP(Table2[[#This Row],[Student ID]],Practical[],2,FALSE)</f>
        <v>10.5</v>
      </c>
      <c r="G227" s="2">
        <f>IF(VLOOKUP(Table2[[#This Row],[Student ID]],Exam[], 3,FALSE)=0, "ABS", VLOOKUP(Table2[[#This Row],[Student ID]],Exam[], 3,FALSE))</f>
        <v>38.4</v>
      </c>
      <c r="H227" s="3">
        <f>ROUNDUP(IF(AND(Table2[[#This Row],[Test (25%)]]="ABS", Table2[[#This Row],[Practical (15%)]]="ABS"),Table2[[#This Row],[Exam (60%)]], IF(AND(Table2[[#This Row],[Practical (15%)]]="ABS", Table2[[#This Row],[Exam (60%)]]="ABS"),Table2[[#This Row],[Test (25%)]], IF(AND(Table2[[#This Row],[Test (25%)]]="ABS", Table2[[#This Row],[Exam (60%)]]="ABS"),Table2[[#This Row],[Practical (15%)]], IF(Table2[[#This Row],[Test (25%)]]="ABS", Table2[[#This Row],[Practical (15%)]]+Table2[[#This Row],[Exam (60%)]], IF(Table2[[#This Row],[Practical (15%)]]="ABS", Table2[[#This Row],[Test (25%)]]+Table2[[#This Row],[Exam (60%)]], IF(Table2[[#This Row],[Exam (60%)]]="ABS", Table2[[#This Row],[Test (25%)]]+Table2[[#This Row],[Practical (15%)]], Table2[[#This Row],[Test (25%)]]+Table2[[#This Row],[Practical (15%)]]+Table2[[#This Row],[Exam (60%)]])))))), 0)</f>
        <v>62</v>
      </c>
      <c r="I227" s="2" t="str">
        <f>IF(Table2[[#This Row],[Exam (60%)]]="ABS", "I", VLOOKUP(Table2[[#This Row],[Total (100%)]],$K$3:$L$7,2,TRUE))</f>
        <v>B</v>
      </c>
    </row>
    <row r="228" spans="1:9" x14ac:dyDescent="0.3">
      <c r="A228" s="2" t="s">
        <v>411</v>
      </c>
      <c r="B228" s="2" t="s">
        <v>160</v>
      </c>
      <c r="C228" s="2" t="s">
        <v>363</v>
      </c>
      <c r="D228" s="2" t="s">
        <v>622</v>
      </c>
      <c r="E228" s="1">
        <f>IF(VLOOKUP(Table2[[#This Row],[Student ID]],Test[], 3,FALSE)="", "ABS", VLOOKUP(Table2[[#This Row],[Student ID]],Test[], 3,FALSE))</f>
        <v>14.166666666666666</v>
      </c>
      <c r="F228" s="2">
        <f>VLOOKUP(Table2[[#This Row],[Student ID]],Practical[],2,FALSE)</f>
        <v>9</v>
      </c>
      <c r="G228" s="2">
        <f>IF(VLOOKUP(Table2[[#This Row],[Student ID]],Exam[], 3,FALSE)=0, "ABS", VLOOKUP(Table2[[#This Row],[Student ID]],Exam[], 3,FALSE))</f>
        <v>36</v>
      </c>
      <c r="H228" s="3">
        <f>ROUNDUP(IF(AND(Table2[[#This Row],[Test (25%)]]="ABS", Table2[[#This Row],[Practical (15%)]]="ABS"),Table2[[#This Row],[Exam (60%)]], IF(AND(Table2[[#This Row],[Practical (15%)]]="ABS", Table2[[#This Row],[Exam (60%)]]="ABS"),Table2[[#This Row],[Test (25%)]], IF(AND(Table2[[#This Row],[Test (25%)]]="ABS", Table2[[#This Row],[Exam (60%)]]="ABS"),Table2[[#This Row],[Practical (15%)]], IF(Table2[[#This Row],[Test (25%)]]="ABS", Table2[[#This Row],[Practical (15%)]]+Table2[[#This Row],[Exam (60%)]], IF(Table2[[#This Row],[Practical (15%)]]="ABS", Table2[[#This Row],[Test (25%)]]+Table2[[#This Row],[Exam (60%)]], IF(Table2[[#This Row],[Exam (60%)]]="ABS", Table2[[#This Row],[Test (25%)]]+Table2[[#This Row],[Practical (15%)]], Table2[[#This Row],[Test (25%)]]+Table2[[#This Row],[Practical (15%)]]+Table2[[#This Row],[Exam (60%)]])))))), 0)</f>
        <v>60</v>
      </c>
      <c r="I228" s="2" t="str">
        <f>IF(Table2[[#This Row],[Exam (60%)]]="ABS", "I", VLOOKUP(Table2[[#This Row],[Total (100%)]],$K$3:$L$7,2,TRUE))</f>
        <v>B</v>
      </c>
    </row>
    <row r="229" spans="1:9" x14ac:dyDescent="0.3">
      <c r="A229" s="2" t="s">
        <v>412</v>
      </c>
      <c r="B229" s="2" t="s">
        <v>11</v>
      </c>
      <c r="C229" s="2" t="s">
        <v>363</v>
      </c>
      <c r="D229" s="2" t="s">
        <v>622</v>
      </c>
      <c r="E229" s="1">
        <f>IF(VLOOKUP(Table2[[#This Row],[Student ID]],Test[], 3,FALSE)="", "ABS", VLOOKUP(Table2[[#This Row],[Student ID]],Test[], 3,FALSE))</f>
        <v>19.166666666666668</v>
      </c>
      <c r="F229" s="2">
        <f>VLOOKUP(Table2[[#This Row],[Student ID]],Practical[],2,FALSE)</f>
        <v>9.75</v>
      </c>
      <c r="G229" s="2">
        <f>IF(VLOOKUP(Table2[[#This Row],[Student ID]],Exam[], 3,FALSE)=0, "ABS", VLOOKUP(Table2[[#This Row],[Student ID]],Exam[], 3,FALSE))</f>
        <v>43.199999999999996</v>
      </c>
      <c r="H229" s="3">
        <f>ROUNDUP(IF(AND(Table2[[#This Row],[Test (25%)]]="ABS", Table2[[#This Row],[Practical (15%)]]="ABS"),Table2[[#This Row],[Exam (60%)]], IF(AND(Table2[[#This Row],[Practical (15%)]]="ABS", Table2[[#This Row],[Exam (60%)]]="ABS"),Table2[[#This Row],[Test (25%)]], IF(AND(Table2[[#This Row],[Test (25%)]]="ABS", Table2[[#This Row],[Exam (60%)]]="ABS"),Table2[[#This Row],[Practical (15%)]], IF(Table2[[#This Row],[Test (25%)]]="ABS", Table2[[#This Row],[Practical (15%)]]+Table2[[#This Row],[Exam (60%)]], IF(Table2[[#This Row],[Practical (15%)]]="ABS", Table2[[#This Row],[Test (25%)]]+Table2[[#This Row],[Exam (60%)]], IF(Table2[[#This Row],[Exam (60%)]]="ABS", Table2[[#This Row],[Test (25%)]]+Table2[[#This Row],[Practical (15%)]], Table2[[#This Row],[Test (25%)]]+Table2[[#This Row],[Practical (15%)]]+Table2[[#This Row],[Exam (60%)]])))))), 0)</f>
        <v>73</v>
      </c>
      <c r="I229" s="2" t="str">
        <f>IF(Table2[[#This Row],[Exam (60%)]]="ABS", "I", VLOOKUP(Table2[[#This Row],[Total (100%)]],$K$3:$L$7,2,TRUE))</f>
        <v>A</v>
      </c>
    </row>
    <row r="230" spans="1:9" x14ac:dyDescent="0.3">
      <c r="A230" s="2" t="s">
        <v>413</v>
      </c>
      <c r="B230" s="2" t="s">
        <v>414</v>
      </c>
      <c r="C230" s="2" t="s">
        <v>363</v>
      </c>
      <c r="D230" s="2" t="s">
        <v>622</v>
      </c>
      <c r="E230" s="1">
        <f>IF(VLOOKUP(Table2[[#This Row],[Student ID]],Test[], 3,FALSE)="", "ABS", VLOOKUP(Table2[[#This Row],[Student ID]],Test[], 3,FALSE))</f>
        <v>7.5</v>
      </c>
      <c r="F230" s="2">
        <f>VLOOKUP(Table2[[#This Row],[Student ID]],Practical[],2,FALSE)</f>
        <v>9.75</v>
      </c>
      <c r="G230" s="2">
        <f>IF(VLOOKUP(Table2[[#This Row],[Student ID]],Exam[], 3,FALSE)=0, "ABS", VLOOKUP(Table2[[#This Row],[Student ID]],Exam[], 3,FALSE))</f>
        <v>38.4</v>
      </c>
      <c r="H230" s="3">
        <f>ROUNDUP(IF(AND(Table2[[#This Row],[Test (25%)]]="ABS", Table2[[#This Row],[Practical (15%)]]="ABS"),Table2[[#This Row],[Exam (60%)]], IF(AND(Table2[[#This Row],[Practical (15%)]]="ABS", Table2[[#This Row],[Exam (60%)]]="ABS"),Table2[[#This Row],[Test (25%)]], IF(AND(Table2[[#This Row],[Test (25%)]]="ABS", Table2[[#This Row],[Exam (60%)]]="ABS"),Table2[[#This Row],[Practical (15%)]], IF(Table2[[#This Row],[Test (25%)]]="ABS", Table2[[#This Row],[Practical (15%)]]+Table2[[#This Row],[Exam (60%)]], IF(Table2[[#This Row],[Practical (15%)]]="ABS", Table2[[#This Row],[Test (25%)]]+Table2[[#This Row],[Exam (60%)]], IF(Table2[[#This Row],[Exam (60%)]]="ABS", Table2[[#This Row],[Test (25%)]]+Table2[[#This Row],[Practical (15%)]], Table2[[#This Row],[Test (25%)]]+Table2[[#This Row],[Practical (15%)]]+Table2[[#This Row],[Exam (60%)]])))))), 0)</f>
        <v>56</v>
      </c>
      <c r="I230" s="2" t="str">
        <f>IF(Table2[[#This Row],[Exam (60%)]]="ABS", "I", VLOOKUP(Table2[[#This Row],[Total (100%)]],$K$3:$L$7,2,TRUE))</f>
        <v>C</v>
      </c>
    </row>
    <row r="231" spans="1:9" x14ac:dyDescent="0.3">
      <c r="A231" s="2" t="s">
        <v>415</v>
      </c>
      <c r="B231" s="2" t="s">
        <v>19</v>
      </c>
      <c r="C231" s="2" t="s">
        <v>363</v>
      </c>
      <c r="D231" s="2" t="s">
        <v>622</v>
      </c>
      <c r="E231" s="1">
        <f>IF(VLOOKUP(Table2[[#This Row],[Student ID]],Test[], 3,FALSE)="", "ABS", VLOOKUP(Table2[[#This Row],[Student ID]],Test[], 3,FALSE))</f>
        <v>16.666666666666664</v>
      </c>
      <c r="F231" s="2">
        <f>VLOOKUP(Table2[[#This Row],[Student ID]],Practical[],2,FALSE)</f>
        <v>12</v>
      </c>
      <c r="G231" s="2">
        <f>IF(VLOOKUP(Table2[[#This Row],[Student ID]],Exam[], 3,FALSE)=0, "ABS", VLOOKUP(Table2[[#This Row],[Student ID]],Exam[], 3,FALSE))</f>
        <v>45.6</v>
      </c>
      <c r="H231" s="3">
        <f>ROUNDUP(IF(AND(Table2[[#This Row],[Test (25%)]]="ABS", Table2[[#This Row],[Practical (15%)]]="ABS"),Table2[[#This Row],[Exam (60%)]], IF(AND(Table2[[#This Row],[Practical (15%)]]="ABS", Table2[[#This Row],[Exam (60%)]]="ABS"),Table2[[#This Row],[Test (25%)]], IF(AND(Table2[[#This Row],[Test (25%)]]="ABS", Table2[[#This Row],[Exam (60%)]]="ABS"),Table2[[#This Row],[Practical (15%)]], IF(Table2[[#This Row],[Test (25%)]]="ABS", Table2[[#This Row],[Practical (15%)]]+Table2[[#This Row],[Exam (60%)]], IF(Table2[[#This Row],[Practical (15%)]]="ABS", Table2[[#This Row],[Test (25%)]]+Table2[[#This Row],[Exam (60%)]], IF(Table2[[#This Row],[Exam (60%)]]="ABS", Table2[[#This Row],[Test (25%)]]+Table2[[#This Row],[Practical (15%)]], Table2[[#This Row],[Test (25%)]]+Table2[[#This Row],[Practical (15%)]]+Table2[[#This Row],[Exam (60%)]])))))), 0)</f>
        <v>75</v>
      </c>
      <c r="I231" s="2" t="str">
        <f>IF(Table2[[#This Row],[Exam (60%)]]="ABS", "I", VLOOKUP(Table2[[#This Row],[Total (100%)]],$K$3:$L$7,2,TRUE))</f>
        <v>A</v>
      </c>
    </row>
    <row r="232" spans="1:9" x14ac:dyDescent="0.3">
      <c r="A232" s="2" t="s">
        <v>416</v>
      </c>
      <c r="B232" s="2" t="s">
        <v>164</v>
      </c>
      <c r="C232" s="2" t="s">
        <v>363</v>
      </c>
      <c r="D232" s="2" t="s">
        <v>622</v>
      </c>
      <c r="E232" s="1">
        <f>IF(VLOOKUP(Table2[[#This Row],[Student ID]],Test[], 3,FALSE)="", "ABS", VLOOKUP(Table2[[#This Row],[Student ID]],Test[], 3,FALSE))</f>
        <v>17.5</v>
      </c>
      <c r="F232" s="2">
        <f>VLOOKUP(Table2[[#This Row],[Student ID]],Practical[],2,FALSE)</f>
        <v>12</v>
      </c>
      <c r="G232" s="2">
        <f>IF(VLOOKUP(Table2[[#This Row],[Student ID]],Exam[], 3,FALSE)=0, "ABS", VLOOKUP(Table2[[#This Row],[Student ID]],Exam[], 3,FALSE))</f>
        <v>31.200000000000003</v>
      </c>
      <c r="H232" s="3">
        <f>ROUNDUP(IF(AND(Table2[[#This Row],[Test (25%)]]="ABS", Table2[[#This Row],[Practical (15%)]]="ABS"),Table2[[#This Row],[Exam (60%)]], IF(AND(Table2[[#This Row],[Practical (15%)]]="ABS", Table2[[#This Row],[Exam (60%)]]="ABS"),Table2[[#This Row],[Test (25%)]], IF(AND(Table2[[#This Row],[Test (25%)]]="ABS", Table2[[#This Row],[Exam (60%)]]="ABS"),Table2[[#This Row],[Practical (15%)]], IF(Table2[[#This Row],[Test (25%)]]="ABS", Table2[[#This Row],[Practical (15%)]]+Table2[[#This Row],[Exam (60%)]], IF(Table2[[#This Row],[Practical (15%)]]="ABS", Table2[[#This Row],[Test (25%)]]+Table2[[#This Row],[Exam (60%)]], IF(Table2[[#This Row],[Exam (60%)]]="ABS", Table2[[#This Row],[Test (25%)]]+Table2[[#This Row],[Practical (15%)]], Table2[[#This Row],[Test (25%)]]+Table2[[#This Row],[Practical (15%)]]+Table2[[#This Row],[Exam (60%)]])))))), 0)</f>
        <v>61</v>
      </c>
      <c r="I232" s="2" t="str">
        <f>IF(Table2[[#This Row],[Exam (60%)]]="ABS", "I", VLOOKUP(Table2[[#This Row],[Total (100%)]],$K$3:$L$7,2,TRUE))</f>
        <v>B</v>
      </c>
    </row>
    <row r="233" spans="1:9" x14ac:dyDescent="0.3">
      <c r="A233" s="2" t="s">
        <v>417</v>
      </c>
      <c r="B233" s="2" t="s">
        <v>418</v>
      </c>
      <c r="C233" s="2" t="s">
        <v>363</v>
      </c>
      <c r="D233" s="2" t="s">
        <v>623</v>
      </c>
      <c r="E233" s="1">
        <f>IF(VLOOKUP(Table2[[#This Row],[Student ID]],Test[], 3,FALSE)="", "ABS", VLOOKUP(Table2[[#This Row],[Student ID]],Test[], 3,FALSE))</f>
        <v>12.5</v>
      </c>
      <c r="F233" s="2">
        <f>VLOOKUP(Table2[[#This Row],[Student ID]],Practical[],2,FALSE)</f>
        <v>12</v>
      </c>
      <c r="G233" s="2">
        <f>IF(VLOOKUP(Table2[[#This Row],[Student ID]],Exam[], 3,FALSE)=0, "ABS", VLOOKUP(Table2[[#This Row],[Student ID]],Exam[], 3,FALSE))</f>
        <v>40.800000000000004</v>
      </c>
      <c r="H233" s="3">
        <f>ROUNDUP(IF(AND(Table2[[#This Row],[Test (25%)]]="ABS", Table2[[#This Row],[Practical (15%)]]="ABS"),Table2[[#This Row],[Exam (60%)]], IF(AND(Table2[[#This Row],[Practical (15%)]]="ABS", Table2[[#This Row],[Exam (60%)]]="ABS"),Table2[[#This Row],[Test (25%)]], IF(AND(Table2[[#This Row],[Test (25%)]]="ABS", Table2[[#This Row],[Exam (60%)]]="ABS"),Table2[[#This Row],[Practical (15%)]], IF(Table2[[#This Row],[Test (25%)]]="ABS", Table2[[#This Row],[Practical (15%)]]+Table2[[#This Row],[Exam (60%)]], IF(Table2[[#This Row],[Practical (15%)]]="ABS", Table2[[#This Row],[Test (25%)]]+Table2[[#This Row],[Exam (60%)]], IF(Table2[[#This Row],[Exam (60%)]]="ABS", Table2[[#This Row],[Test (25%)]]+Table2[[#This Row],[Practical (15%)]], Table2[[#This Row],[Test (25%)]]+Table2[[#This Row],[Practical (15%)]]+Table2[[#This Row],[Exam (60%)]])))))), 0)</f>
        <v>66</v>
      </c>
      <c r="I233" s="2" t="str">
        <f>IF(Table2[[#This Row],[Exam (60%)]]="ABS", "I", VLOOKUP(Table2[[#This Row],[Total (100%)]],$K$3:$L$7,2,TRUE))</f>
        <v>B</v>
      </c>
    </row>
    <row r="234" spans="1:9" x14ac:dyDescent="0.3">
      <c r="A234" s="2" t="s">
        <v>419</v>
      </c>
      <c r="B234" s="2" t="s">
        <v>420</v>
      </c>
      <c r="C234" s="2" t="s">
        <v>363</v>
      </c>
      <c r="D234" s="2" t="s">
        <v>622</v>
      </c>
      <c r="E234" s="1">
        <f>IF(VLOOKUP(Table2[[#This Row],[Student ID]],Test[], 3,FALSE)="", "ABS", VLOOKUP(Table2[[#This Row],[Student ID]],Test[], 3,FALSE))</f>
        <v>15.833333333333332</v>
      </c>
      <c r="F234" s="2">
        <f>VLOOKUP(Table2[[#This Row],[Student ID]],Practical[],2,FALSE)</f>
        <v>12</v>
      </c>
      <c r="G234" s="2">
        <f>IF(VLOOKUP(Table2[[#This Row],[Student ID]],Exam[], 3,FALSE)=0, "ABS", VLOOKUP(Table2[[#This Row],[Student ID]],Exam[], 3,FALSE))</f>
        <v>38.4</v>
      </c>
      <c r="H234" s="3">
        <f>ROUNDUP(IF(AND(Table2[[#This Row],[Test (25%)]]="ABS", Table2[[#This Row],[Practical (15%)]]="ABS"),Table2[[#This Row],[Exam (60%)]], IF(AND(Table2[[#This Row],[Practical (15%)]]="ABS", Table2[[#This Row],[Exam (60%)]]="ABS"),Table2[[#This Row],[Test (25%)]], IF(AND(Table2[[#This Row],[Test (25%)]]="ABS", Table2[[#This Row],[Exam (60%)]]="ABS"),Table2[[#This Row],[Practical (15%)]], IF(Table2[[#This Row],[Test (25%)]]="ABS", Table2[[#This Row],[Practical (15%)]]+Table2[[#This Row],[Exam (60%)]], IF(Table2[[#This Row],[Practical (15%)]]="ABS", Table2[[#This Row],[Test (25%)]]+Table2[[#This Row],[Exam (60%)]], IF(Table2[[#This Row],[Exam (60%)]]="ABS", Table2[[#This Row],[Test (25%)]]+Table2[[#This Row],[Practical (15%)]], Table2[[#This Row],[Test (25%)]]+Table2[[#This Row],[Practical (15%)]]+Table2[[#This Row],[Exam (60%)]])))))), 0)</f>
        <v>67</v>
      </c>
      <c r="I234" s="2" t="str">
        <f>IF(Table2[[#This Row],[Exam (60%)]]="ABS", "I", VLOOKUP(Table2[[#This Row],[Total (100%)]],$K$3:$L$7,2,TRUE))</f>
        <v>B</v>
      </c>
    </row>
    <row r="235" spans="1:9" x14ac:dyDescent="0.3">
      <c r="A235" s="2" t="s">
        <v>421</v>
      </c>
      <c r="B235" s="2" t="s">
        <v>422</v>
      </c>
      <c r="C235" s="2" t="s">
        <v>363</v>
      </c>
      <c r="D235" s="2" t="s">
        <v>622</v>
      </c>
      <c r="E235" s="1">
        <f>IF(VLOOKUP(Table2[[#This Row],[Student ID]],Test[], 3,FALSE)="", "ABS", VLOOKUP(Table2[[#This Row],[Student ID]],Test[], 3,FALSE))</f>
        <v>13.333333333333334</v>
      </c>
      <c r="F235" s="2">
        <f>VLOOKUP(Table2[[#This Row],[Student ID]],Practical[],2,FALSE)</f>
        <v>10.5</v>
      </c>
      <c r="G235" s="2">
        <f>IF(VLOOKUP(Table2[[#This Row],[Student ID]],Exam[], 3,FALSE)=0, "ABS", VLOOKUP(Table2[[#This Row],[Student ID]],Exam[], 3,FALSE))</f>
        <v>28.799999999999997</v>
      </c>
      <c r="H235" s="3">
        <f>ROUNDUP(IF(AND(Table2[[#This Row],[Test (25%)]]="ABS", Table2[[#This Row],[Practical (15%)]]="ABS"),Table2[[#This Row],[Exam (60%)]], IF(AND(Table2[[#This Row],[Practical (15%)]]="ABS", Table2[[#This Row],[Exam (60%)]]="ABS"),Table2[[#This Row],[Test (25%)]], IF(AND(Table2[[#This Row],[Test (25%)]]="ABS", Table2[[#This Row],[Exam (60%)]]="ABS"),Table2[[#This Row],[Practical (15%)]], IF(Table2[[#This Row],[Test (25%)]]="ABS", Table2[[#This Row],[Practical (15%)]]+Table2[[#This Row],[Exam (60%)]], IF(Table2[[#This Row],[Practical (15%)]]="ABS", Table2[[#This Row],[Test (25%)]]+Table2[[#This Row],[Exam (60%)]], IF(Table2[[#This Row],[Exam (60%)]]="ABS", Table2[[#This Row],[Test (25%)]]+Table2[[#This Row],[Practical (15%)]], Table2[[#This Row],[Test (25%)]]+Table2[[#This Row],[Practical (15%)]]+Table2[[#This Row],[Exam (60%)]])))))), 0)</f>
        <v>53</v>
      </c>
      <c r="I235" s="2" t="str">
        <f>IF(Table2[[#This Row],[Exam (60%)]]="ABS", "I", VLOOKUP(Table2[[#This Row],[Total (100%)]],$K$3:$L$7,2,TRUE))</f>
        <v>C</v>
      </c>
    </row>
    <row r="236" spans="1:9" x14ac:dyDescent="0.3">
      <c r="A236" s="2" t="s">
        <v>423</v>
      </c>
      <c r="B236" s="2" t="s">
        <v>424</v>
      </c>
      <c r="C236" s="2" t="s">
        <v>363</v>
      </c>
      <c r="D236" s="2" t="s">
        <v>622</v>
      </c>
      <c r="E236" s="1">
        <f>IF(VLOOKUP(Table2[[#This Row],[Student ID]],Test[], 3,FALSE)="", "ABS", VLOOKUP(Table2[[#This Row],[Student ID]],Test[], 3,FALSE))</f>
        <v>16.666666666666664</v>
      </c>
      <c r="F236" s="2">
        <f>VLOOKUP(Table2[[#This Row],[Student ID]],Practical[],2,FALSE)</f>
        <v>11.25</v>
      </c>
      <c r="G236" s="2">
        <f>IF(VLOOKUP(Table2[[#This Row],[Student ID]],Exam[], 3,FALSE)=0, "ABS", VLOOKUP(Table2[[#This Row],[Student ID]],Exam[], 3,FALSE))</f>
        <v>38.4</v>
      </c>
      <c r="H236" s="3">
        <f>ROUNDUP(IF(AND(Table2[[#This Row],[Test (25%)]]="ABS", Table2[[#This Row],[Practical (15%)]]="ABS"),Table2[[#This Row],[Exam (60%)]], IF(AND(Table2[[#This Row],[Practical (15%)]]="ABS", Table2[[#This Row],[Exam (60%)]]="ABS"),Table2[[#This Row],[Test (25%)]], IF(AND(Table2[[#This Row],[Test (25%)]]="ABS", Table2[[#This Row],[Exam (60%)]]="ABS"),Table2[[#This Row],[Practical (15%)]], IF(Table2[[#This Row],[Test (25%)]]="ABS", Table2[[#This Row],[Practical (15%)]]+Table2[[#This Row],[Exam (60%)]], IF(Table2[[#This Row],[Practical (15%)]]="ABS", Table2[[#This Row],[Test (25%)]]+Table2[[#This Row],[Exam (60%)]], IF(Table2[[#This Row],[Exam (60%)]]="ABS", Table2[[#This Row],[Test (25%)]]+Table2[[#This Row],[Practical (15%)]], Table2[[#This Row],[Test (25%)]]+Table2[[#This Row],[Practical (15%)]]+Table2[[#This Row],[Exam (60%)]])))))), 0)</f>
        <v>67</v>
      </c>
      <c r="I236" s="2" t="str">
        <f>IF(Table2[[#This Row],[Exam (60%)]]="ABS", "I", VLOOKUP(Table2[[#This Row],[Total (100%)]],$K$3:$L$7,2,TRUE))</f>
        <v>B</v>
      </c>
    </row>
    <row r="237" spans="1:9" x14ac:dyDescent="0.3">
      <c r="A237" s="2" t="s">
        <v>425</v>
      </c>
      <c r="B237" s="2" t="s">
        <v>32</v>
      </c>
      <c r="C237" s="2" t="s">
        <v>363</v>
      </c>
      <c r="D237" s="2" t="s">
        <v>622</v>
      </c>
      <c r="E237" s="1">
        <f>IF(VLOOKUP(Table2[[#This Row],[Student ID]],Test[], 3,FALSE)="", "ABS", VLOOKUP(Table2[[#This Row],[Student ID]],Test[], 3,FALSE))</f>
        <v>19.166666666666668</v>
      </c>
      <c r="F237" s="2">
        <f>VLOOKUP(Table2[[#This Row],[Student ID]],Practical[],2,FALSE)</f>
        <v>9</v>
      </c>
      <c r="G237" s="2">
        <f>IF(VLOOKUP(Table2[[#This Row],[Student ID]],Exam[], 3,FALSE)=0, "ABS", VLOOKUP(Table2[[#This Row],[Student ID]],Exam[], 3,FALSE))</f>
        <v>45.6</v>
      </c>
      <c r="H237" s="3">
        <f>ROUNDUP(IF(AND(Table2[[#This Row],[Test (25%)]]="ABS", Table2[[#This Row],[Practical (15%)]]="ABS"),Table2[[#This Row],[Exam (60%)]], IF(AND(Table2[[#This Row],[Practical (15%)]]="ABS", Table2[[#This Row],[Exam (60%)]]="ABS"),Table2[[#This Row],[Test (25%)]], IF(AND(Table2[[#This Row],[Test (25%)]]="ABS", Table2[[#This Row],[Exam (60%)]]="ABS"),Table2[[#This Row],[Practical (15%)]], IF(Table2[[#This Row],[Test (25%)]]="ABS", Table2[[#This Row],[Practical (15%)]]+Table2[[#This Row],[Exam (60%)]], IF(Table2[[#This Row],[Practical (15%)]]="ABS", Table2[[#This Row],[Test (25%)]]+Table2[[#This Row],[Exam (60%)]], IF(Table2[[#This Row],[Exam (60%)]]="ABS", Table2[[#This Row],[Test (25%)]]+Table2[[#This Row],[Practical (15%)]], Table2[[#This Row],[Test (25%)]]+Table2[[#This Row],[Practical (15%)]]+Table2[[#This Row],[Exam (60%)]])))))), 0)</f>
        <v>74</v>
      </c>
      <c r="I237" s="2" t="str">
        <f>IF(Table2[[#This Row],[Exam (60%)]]="ABS", "I", VLOOKUP(Table2[[#This Row],[Total (100%)]],$K$3:$L$7,2,TRUE))</f>
        <v>A</v>
      </c>
    </row>
    <row r="238" spans="1:9" x14ac:dyDescent="0.3">
      <c r="A238" s="2" t="s">
        <v>426</v>
      </c>
      <c r="B238" s="2" t="s">
        <v>427</v>
      </c>
      <c r="C238" s="2" t="s">
        <v>363</v>
      </c>
      <c r="D238" s="2" t="s">
        <v>622</v>
      </c>
      <c r="E238" s="1">
        <f>IF(VLOOKUP(Table2[[#This Row],[Student ID]],Test[], 3,FALSE)="", "ABS", VLOOKUP(Table2[[#This Row],[Student ID]],Test[], 3,FALSE))</f>
        <v>15</v>
      </c>
      <c r="F238" s="2">
        <f>VLOOKUP(Table2[[#This Row],[Student ID]],Practical[],2,FALSE)</f>
        <v>9</v>
      </c>
      <c r="G238" s="2">
        <f>IF(VLOOKUP(Table2[[#This Row],[Student ID]],Exam[], 3,FALSE)=0, "ABS", VLOOKUP(Table2[[#This Row],[Student ID]],Exam[], 3,FALSE))</f>
        <v>38.4</v>
      </c>
      <c r="H238" s="3">
        <f>ROUNDUP(IF(AND(Table2[[#This Row],[Test (25%)]]="ABS", Table2[[#This Row],[Practical (15%)]]="ABS"),Table2[[#This Row],[Exam (60%)]], IF(AND(Table2[[#This Row],[Practical (15%)]]="ABS", Table2[[#This Row],[Exam (60%)]]="ABS"),Table2[[#This Row],[Test (25%)]], IF(AND(Table2[[#This Row],[Test (25%)]]="ABS", Table2[[#This Row],[Exam (60%)]]="ABS"),Table2[[#This Row],[Practical (15%)]], IF(Table2[[#This Row],[Test (25%)]]="ABS", Table2[[#This Row],[Practical (15%)]]+Table2[[#This Row],[Exam (60%)]], IF(Table2[[#This Row],[Practical (15%)]]="ABS", Table2[[#This Row],[Test (25%)]]+Table2[[#This Row],[Exam (60%)]], IF(Table2[[#This Row],[Exam (60%)]]="ABS", Table2[[#This Row],[Test (25%)]]+Table2[[#This Row],[Practical (15%)]], Table2[[#This Row],[Test (25%)]]+Table2[[#This Row],[Practical (15%)]]+Table2[[#This Row],[Exam (60%)]])))))), 0)</f>
        <v>63</v>
      </c>
      <c r="I238" s="2" t="str">
        <f>IF(Table2[[#This Row],[Exam (60%)]]="ABS", "I", VLOOKUP(Table2[[#This Row],[Total (100%)]],$K$3:$L$7,2,TRUE))</f>
        <v>B</v>
      </c>
    </row>
    <row r="239" spans="1:9" x14ac:dyDescent="0.3">
      <c r="A239" s="2" t="s">
        <v>428</v>
      </c>
      <c r="B239" s="2" t="s">
        <v>429</v>
      </c>
      <c r="C239" s="2" t="s">
        <v>363</v>
      </c>
      <c r="D239" s="2" t="s">
        <v>622</v>
      </c>
      <c r="E239" s="1">
        <f>IF(VLOOKUP(Table2[[#This Row],[Student ID]],Test[], 3,FALSE)="", "ABS", VLOOKUP(Table2[[#This Row],[Student ID]],Test[], 3,FALSE))</f>
        <v>16.666666666666664</v>
      </c>
      <c r="F239" s="2">
        <f>VLOOKUP(Table2[[#This Row],[Student ID]],Practical[],2,FALSE)</f>
        <v>9.75</v>
      </c>
      <c r="G239" s="2">
        <f>IF(VLOOKUP(Table2[[#This Row],[Student ID]],Exam[], 3,FALSE)=0, "ABS", VLOOKUP(Table2[[#This Row],[Student ID]],Exam[], 3,FALSE))</f>
        <v>40.800000000000004</v>
      </c>
      <c r="H239" s="3">
        <f>ROUNDUP(IF(AND(Table2[[#This Row],[Test (25%)]]="ABS", Table2[[#This Row],[Practical (15%)]]="ABS"),Table2[[#This Row],[Exam (60%)]], IF(AND(Table2[[#This Row],[Practical (15%)]]="ABS", Table2[[#This Row],[Exam (60%)]]="ABS"),Table2[[#This Row],[Test (25%)]], IF(AND(Table2[[#This Row],[Test (25%)]]="ABS", Table2[[#This Row],[Exam (60%)]]="ABS"),Table2[[#This Row],[Practical (15%)]], IF(Table2[[#This Row],[Test (25%)]]="ABS", Table2[[#This Row],[Practical (15%)]]+Table2[[#This Row],[Exam (60%)]], IF(Table2[[#This Row],[Practical (15%)]]="ABS", Table2[[#This Row],[Test (25%)]]+Table2[[#This Row],[Exam (60%)]], IF(Table2[[#This Row],[Exam (60%)]]="ABS", Table2[[#This Row],[Test (25%)]]+Table2[[#This Row],[Practical (15%)]], Table2[[#This Row],[Test (25%)]]+Table2[[#This Row],[Practical (15%)]]+Table2[[#This Row],[Exam (60%)]])))))), 0)</f>
        <v>68</v>
      </c>
      <c r="I239" s="2" t="str">
        <f>IF(Table2[[#This Row],[Exam (60%)]]="ABS", "I", VLOOKUP(Table2[[#This Row],[Total (100%)]],$K$3:$L$7,2,TRUE))</f>
        <v>B</v>
      </c>
    </row>
    <row r="240" spans="1:9" x14ac:dyDescent="0.3">
      <c r="A240" s="2" t="s">
        <v>430</v>
      </c>
      <c r="B240" s="2" t="s">
        <v>429</v>
      </c>
      <c r="C240" s="2" t="s">
        <v>363</v>
      </c>
      <c r="D240" s="2" t="s">
        <v>622</v>
      </c>
      <c r="E240" s="1">
        <f>IF(VLOOKUP(Table2[[#This Row],[Student ID]],Test[], 3,FALSE)="", "ABS", VLOOKUP(Table2[[#This Row],[Student ID]],Test[], 3,FALSE))</f>
        <v>15</v>
      </c>
      <c r="F240" s="2">
        <f>VLOOKUP(Table2[[#This Row],[Student ID]],Practical[],2,FALSE)</f>
        <v>10.5</v>
      </c>
      <c r="G240" s="2">
        <f>IF(VLOOKUP(Table2[[#This Row],[Student ID]],Exam[], 3,FALSE)=0, "ABS", VLOOKUP(Table2[[#This Row],[Student ID]],Exam[], 3,FALSE))</f>
        <v>45.6</v>
      </c>
      <c r="H240" s="3">
        <f>ROUNDUP(IF(AND(Table2[[#This Row],[Test (25%)]]="ABS", Table2[[#This Row],[Practical (15%)]]="ABS"),Table2[[#This Row],[Exam (60%)]], IF(AND(Table2[[#This Row],[Practical (15%)]]="ABS", Table2[[#This Row],[Exam (60%)]]="ABS"),Table2[[#This Row],[Test (25%)]], IF(AND(Table2[[#This Row],[Test (25%)]]="ABS", Table2[[#This Row],[Exam (60%)]]="ABS"),Table2[[#This Row],[Practical (15%)]], IF(Table2[[#This Row],[Test (25%)]]="ABS", Table2[[#This Row],[Practical (15%)]]+Table2[[#This Row],[Exam (60%)]], IF(Table2[[#This Row],[Practical (15%)]]="ABS", Table2[[#This Row],[Test (25%)]]+Table2[[#This Row],[Exam (60%)]], IF(Table2[[#This Row],[Exam (60%)]]="ABS", Table2[[#This Row],[Test (25%)]]+Table2[[#This Row],[Practical (15%)]], Table2[[#This Row],[Test (25%)]]+Table2[[#This Row],[Practical (15%)]]+Table2[[#This Row],[Exam (60%)]])))))), 0)</f>
        <v>72</v>
      </c>
      <c r="I240" s="2" t="str">
        <f>IF(Table2[[#This Row],[Exam (60%)]]="ABS", "I", VLOOKUP(Table2[[#This Row],[Total (100%)]],$K$3:$L$7,2,TRUE))</f>
        <v>A</v>
      </c>
    </row>
    <row r="241" spans="1:9" x14ac:dyDescent="0.3">
      <c r="A241" s="2" t="s">
        <v>365</v>
      </c>
      <c r="B241" s="2" t="s">
        <v>431</v>
      </c>
      <c r="C241" s="2" t="s">
        <v>363</v>
      </c>
      <c r="D241" s="2" t="s">
        <v>622</v>
      </c>
      <c r="E241" s="1" t="str">
        <f>IF(VLOOKUP(Table2[[#This Row],[Student ID]],Test[], 3,FALSE)="", "ABS", VLOOKUP(Table2[[#This Row],[Student ID]],Test[], 3,FALSE))</f>
        <v>ABS</v>
      </c>
      <c r="F241" s="2">
        <f>VLOOKUP(Table2[[#This Row],[Student ID]],Practical[],2,FALSE)</f>
        <v>0</v>
      </c>
      <c r="G241" s="2">
        <f>IF(VLOOKUP(Table2[[#This Row],[Student ID]],Exam[], 3,FALSE)=0, "ABS", VLOOKUP(Table2[[#This Row],[Student ID]],Exam[], 3,FALSE))</f>
        <v>21.599999999999998</v>
      </c>
      <c r="H241" s="3">
        <f>ROUNDUP(IF(AND(Table2[[#This Row],[Test (25%)]]="ABS", Table2[[#This Row],[Practical (15%)]]="ABS"),Table2[[#This Row],[Exam (60%)]], IF(AND(Table2[[#This Row],[Practical (15%)]]="ABS", Table2[[#This Row],[Exam (60%)]]="ABS"),Table2[[#This Row],[Test (25%)]], IF(AND(Table2[[#This Row],[Test (25%)]]="ABS", Table2[[#This Row],[Exam (60%)]]="ABS"),Table2[[#This Row],[Practical (15%)]], IF(Table2[[#This Row],[Test (25%)]]="ABS", Table2[[#This Row],[Practical (15%)]]+Table2[[#This Row],[Exam (60%)]], IF(Table2[[#This Row],[Practical (15%)]]="ABS", Table2[[#This Row],[Test (25%)]]+Table2[[#This Row],[Exam (60%)]], IF(Table2[[#This Row],[Exam (60%)]]="ABS", Table2[[#This Row],[Test (25%)]]+Table2[[#This Row],[Practical (15%)]], Table2[[#This Row],[Test (25%)]]+Table2[[#This Row],[Practical (15%)]]+Table2[[#This Row],[Exam (60%)]])))))), 0)</f>
        <v>22</v>
      </c>
      <c r="I241" s="2" t="str">
        <f>IF(Table2[[#This Row],[Exam (60%)]]="ABS", "I", VLOOKUP(Table2[[#This Row],[Total (100%)]],$K$3:$L$7,2,TRUE))</f>
        <v>F</v>
      </c>
    </row>
    <row r="242" spans="1:9" x14ac:dyDescent="0.3">
      <c r="A242" s="2" t="s">
        <v>432</v>
      </c>
      <c r="B242" s="2" t="s">
        <v>48</v>
      </c>
      <c r="C242" s="2" t="s">
        <v>363</v>
      </c>
      <c r="D242" s="2" t="s">
        <v>622</v>
      </c>
      <c r="E242" s="1">
        <f>IF(VLOOKUP(Table2[[#This Row],[Student ID]],Test[], 3,FALSE)="", "ABS", VLOOKUP(Table2[[#This Row],[Student ID]],Test[], 3,FALSE))</f>
        <v>20</v>
      </c>
      <c r="F242" s="2">
        <f>VLOOKUP(Table2[[#This Row],[Student ID]],Practical[],2,FALSE)</f>
        <v>13.5</v>
      </c>
      <c r="G242" s="2">
        <f>IF(VLOOKUP(Table2[[#This Row],[Student ID]],Exam[], 3,FALSE)=0, "ABS", VLOOKUP(Table2[[#This Row],[Student ID]],Exam[], 3,FALSE))</f>
        <v>36</v>
      </c>
      <c r="H242" s="3">
        <f>ROUNDUP(IF(AND(Table2[[#This Row],[Test (25%)]]="ABS", Table2[[#This Row],[Practical (15%)]]="ABS"),Table2[[#This Row],[Exam (60%)]], IF(AND(Table2[[#This Row],[Practical (15%)]]="ABS", Table2[[#This Row],[Exam (60%)]]="ABS"),Table2[[#This Row],[Test (25%)]], IF(AND(Table2[[#This Row],[Test (25%)]]="ABS", Table2[[#This Row],[Exam (60%)]]="ABS"),Table2[[#This Row],[Practical (15%)]], IF(Table2[[#This Row],[Test (25%)]]="ABS", Table2[[#This Row],[Practical (15%)]]+Table2[[#This Row],[Exam (60%)]], IF(Table2[[#This Row],[Practical (15%)]]="ABS", Table2[[#This Row],[Test (25%)]]+Table2[[#This Row],[Exam (60%)]], IF(Table2[[#This Row],[Exam (60%)]]="ABS", Table2[[#This Row],[Test (25%)]]+Table2[[#This Row],[Practical (15%)]], Table2[[#This Row],[Test (25%)]]+Table2[[#This Row],[Practical (15%)]]+Table2[[#This Row],[Exam (60%)]])))))), 0)</f>
        <v>70</v>
      </c>
      <c r="I242" s="2" t="str">
        <f>IF(Table2[[#This Row],[Exam (60%)]]="ABS", "I", VLOOKUP(Table2[[#This Row],[Total (100%)]],$K$3:$L$7,2,TRUE))</f>
        <v>A</v>
      </c>
    </row>
    <row r="243" spans="1:9" x14ac:dyDescent="0.3">
      <c r="A243" s="2" t="s">
        <v>433</v>
      </c>
      <c r="B243" s="2" t="s">
        <v>434</v>
      </c>
      <c r="C243" s="2" t="s">
        <v>363</v>
      </c>
      <c r="D243" s="2" t="s">
        <v>623</v>
      </c>
      <c r="E243" s="1">
        <f>IF(VLOOKUP(Table2[[#This Row],[Student ID]],Test[], 3,FALSE)="", "ABS", VLOOKUP(Table2[[#This Row],[Student ID]],Test[], 3,FALSE))</f>
        <v>20</v>
      </c>
      <c r="F243" s="2">
        <f>VLOOKUP(Table2[[#This Row],[Student ID]],Practical[],2,FALSE)</f>
        <v>12</v>
      </c>
      <c r="G243" s="2">
        <f>IF(VLOOKUP(Table2[[#This Row],[Student ID]],Exam[], 3,FALSE)=0, "ABS", VLOOKUP(Table2[[#This Row],[Student ID]],Exam[], 3,FALSE))</f>
        <v>36</v>
      </c>
      <c r="H243" s="3">
        <f>ROUNDUP(IF(AND(Table2[[#This Row],[Test (25%)]]="ABS", Table2[[#This Row],[Practical (15%)]]="ABS"),Table2[[#This Row],[Exam (60%)]], IF(AND(Table2[[#This Row],[Practical (15%)]]="ABS", Table2[[#This Row],[Exam (60%)]]="ABS"),Table2[[#This Row],[Test (25%)]], IF(AND(Table2[[#This Row],[Test (25%)]]="ABS", Table2[[#This Row],[Exam (60%)]]="ABS"),Table2[[#This Row],[Practical (15%)]], IF(Table2[[#This Row],[Test (25%)]]="ABS", Table2[[#This Row],[Practical (15%)]]+Table2[[#This Row],[Exam (60%)]], IF(Table2[[#This Row],[Practical (15%)]]="ABS", Table2[[#This Row],[Test (25%)]]+Table2[[#This Row],[Exam (60%)]], IF(Table2[[#This Row],[Exam (60%)]]="ABS", Table2[[#This Row],[Test (25%)]]+Table2[[#This Row],[Practical (15%)]], Table2[[#This Row],[Test (25%)]]+Table2[[#This Row],[Practical (15%)]]+Table2[[#This Row],[Exam (60%)]])))))), 0)</f>
        <v>68</v>
      </c>
      <c r="I243" s="2" t="str">
        <f>IF(Table2[[#This Row],[Exam (60%)]]="ABS", "I", VLOOKUP(Table2[[#This Row],[Total (100%)]],$K$3:$L$7,2,TRUE))</f>
        <v>B</v>
      </c>
    </row>
    <row r="244" spans="1:9" x14ac:dyDescent="0.3">
      <c r="A244" s="2" t="s">
        <v>435</v>
      </c>
      <c r="B244" s="2" t="s">
        <v>436</v>
      </c>
      <c r="C244" s="2" t="s">
        <v>363</v>
      </c>
      <c r="D244" s="2" t="s">
        <v>623</v>
      </c>
      <c r="E244" s="1">
        <f>IF(VLOOKUP(Table2[[#This Row],[Student ID]],Test[], 3,FALSE)="", "ABS", VLOOKUP(Table2[[#This Row],[Student ID]],Test[], 3,FALSE))</f>
        <v>18.333333333333332</v>
      </c>
      <c r="F244" s="2">
        <f>VLOOKUP(Table2[[#This Row],[Student ID]],Practical[],2,FALSE)</f>
        <v>9</v>
      </c>
      <c r="G244" s="2">
        <f>IF(VLOOKUP(Table2[[#This Row],[Student ID]],Exam[], 3,FALSE)=0, "ABS", VLOOKUP(Table2[[#This Row],[Student ID]],Exam[], 3,FALSE))</f>
        <v>40.800000000000004</v>
      </c>
      <c r="H244" s="3">
        <f>ROUNDUP(IF(AND(Table2[[#This Row],[Test (25%)]]="ABS", Table2[[#This Row],[Practical (15%)]]="ABS"),Table2[[#This Row],[Exam (60%)]], IF(AND(Table2[[#This Row],[Practical (15%)]]="ABS", Table2[[#This Row],[Exam (60%)]]="ABS"),Table2[[#This Row],[Test (25%)]], IF(AND(Table2[[#This Row],[Test (25%)]]="ABS", Table2[[#This Row],[Exam (60%)]]="ABS"),Table2[[#This Row],[Practical (15%)]], IF(Table2[[#This Row],[Test (25%)]]="ABS", Table2[[#This Row],[Practical (15%)]]+Table2[[#This Row],[Exam (60%)]], IF(Table2[[#This Row],[Practical (15%)]]="ABS", Table2[[#This Row],[Test (25%)]]+Table2[[#This Row],[Exam (60%)]], IF(Table2[[#This Row],[Exam (60%)]]="ABS", Table2[[#This Row],[Test (25%)]]+Table2[[#This Row],[Practical (15%)]], Table2[[#This Row],[Test (25%)]]+Table2[[#This Row],[Practical (15%)]]+Table2[[#This Row],[Exam (60%)]])))))), 0)</f>
        <v>69</v>
      </c>
      <c r="I244" s="2" t="str">
        <f>IF(Table2[[#This Row],[Exam (60%)]]="ABS", "I", VLOOKUP(Table2[[#This Row],[Total (100%)]],$K$3:$L$7,2,TRUE))</f>
        <v>B</v>
      </c>
    </row>
    <row r="245" spans="1:9" x14ac:dyDescent="0.3">
      <c r="A245" s="2" t="s">
        <v>437</v>
      </c>
      <c r="B245" s="2" t="s">
        <v>438</v>
      </c>
      <c r="C245" s="2" t="s">
        <v>363</v>
      </c>
      <c r="D245" s="2" t="s">
        <v>623</v>
      </c>
      <c r="E245" s="1">
        <f>IF(VLOOKUP(Table2[[#This Row],[Student ID]],Test[], 3,FALSE)="", "ABS", VLOOKUP(Table2[[#This Row],[Student ID]],Test[], 3,FALSE))</f>
        <v>12.5</v>
      </c>
      <c r="F245" s="2">
        <f>VLOOKUP(Table2[[#This Row],[Student ID]],Practical[],2,FALSE)</f>
        <v>10.5</v>
      </c>
      <c r="G245" s="2">
        <f>IF(VLOOKUP(Table2[[#This Row],[Student ID]],Exam[], 3,FALSE)=0, "ABS", VLOOKUP(Table2[[#This Row],[Student ID]],Exam[], 3,FALSE))</f>
        <v>38.4</v>
      </c>
      <c r="H245" s="3">
        <f>ROUNDUP(IF(AND(Table2[[#This Row],[Test (25%)]]="ABS", Table2[[#This Row],[Practical (15%)]]="ABS"),Table2[[#This Row],[Exam (60%)]], IF(AND(Table2[[#This Row],[Practical (15%)]]="ABS", Table2[[#This Row],[Exam (60%)]]="ABS"),Table2[[#This Row],[Test (25%)]], IF(AND(Table2[[#This Row],[Test (25%)]]="ABS", Table2[[#This Row],[Exam (60%)]]="ABS"),Table2[[#This Row],[Practical (15%)]], IF(Table2[[#This Row],[Test (25%)]]="ABS", Table2[[#This Row],[Practical (15%)]]+Table2[[#This Row],[Exam (60%)]], IF(Table2[[#This Row],[Practical (15%)]]="ABS", Table2[[#This Row],[Test (25%)]]+Table2[[#This Row],[Exam (60%)]], IF(Table2[[#This Row],[Exam (60%)]]="ABS", Table2[[#This Row],[Test (25%)]]+Table2[[#This Row],[Practical (15%)]], Table2[[#This Row],[Test (25%)]]+Table2[[#This Row],[Practical (15%)]]+Table2[[#This Row],[Exam (60%)]])))))), 0)</f>
        <v>62</v>
      </c>
      <c r="I245" s="2" t="str">
        <f>IF(Table2[[#This Row],[Exam (60%)]]="ABS", "I", VLOOKUP(Table2[[#This Row],[Total (100%)]],$K$3:$L$7,2,TRUE))</f>
        <v>B</v>
      </c>
    </row>
    <row r="246" spans="1:9" x14ac:dyDescent="0.3">
      <c r="A246" s="2" t="s">
        <v>439</v>
      </c>
      <c r="B246" s="2" t="s">
        <v>440</v>
      </c>
      <c r="C246" s="2" t="s">
        <v>363</v>
      </c>
      <c r="D246" s="2" t="s">
        <v>622</v>
      </c>
      <c r="E246" s="1">
        <f>IF(VLOOKUP(Table2[[#This Row],[Student ID]],Test[], 3,FALSE)="", "ABS", VLOOKUP(Table2[[#This Row],[Student ID]],Test[], 3,FALSE))</f>
        <v>10</v>
      </c>
      <c r="F246" s="2">
        <f>VLOOKUP(Table2[[#This Row],[Student ID]],Practical[],2,FALSE)</f>
        <v>12.75</v>
      </c>
      <c r="G246" s="2">
        <f>IF(VLOOKUP(Table2[[#This Row],[Student ID]],Exam[], 3,FALSE)=0, "ABS", VLOOKUP(Table2[[#This Row],[Student ID]],Exam[], 3,FALSE))</f>
        <v>38.4</v>
      </c>
      <c r="H246" s="3">
        <f>ROUNDUP(IF(AND(Table2[[#This Row],[Test (25%)]]="ABS", Table2[[#This Row],[Practical (15%)]]="ABS"),Table2[[#This Row],[Exam (60%)]], IF(AND(Table2[[#This Row],[Practical (15%)]]="ABS", Table2[[#This Row],[Exam (60%)]]="ABS"),Table2[[#This Row],[Test (25%)]], IF(AND(Table2[[#This Row],[Test (25%)]]="ABS", Table2[[#This Row],[Exam (60%)]]="ABS"),Table2[[#This Row],[Practical (15%)]], IF(Table2[[#This Row],[Test (25%)]]="ABS", Table2[[#This Row],[Practical (15%)]]+Table2[[#This Row],[Exam (60%)]], IF(Table2[[#This Row],[Practical (15%)]]="ABS", Table2[[#This Row],[Test (25%)]]+Table2[[#This Row],[Exam (60%)]], IF(Table2[[#This Row],[Exam (60%)]]="ABS", Table2[[#This Row],[Test (25%)]]+Table2[[#This Row],[Practical (15%)]], Table2[[#This Row],[Test (25%)]]+Table2[[#This Row],[Practical (15%)]]+Table2[[#This Row],[Exam (60%)]])))))), 0)</f>
        <v>62</v>
      </c>
      <c r="I246" s="2" t="str">
        <f>IF(Table2[[#This Row],[Exam (60%)]]="ABS", "I", VLOOKUP(Table2[[#This Row],[Total (100%)]],$K$3:$L$7,2,TRUE))</f>
        <v>B</v>
      </c>
    </row>
    <row r="247" spans="1:9" x14ac:dyDescent="0.3">
      <c r="A247" s="2" t="s">
        <v>441</v>
      </c>
      <c r="B247" s="2" t="s">
        <v>442</v>
      </c>
      <c r="C247" s="2" t="s">
        <v>363</v>
      </c>
      <c r="D247" s="2" t="s">
        <v>622</v>
      </c>
      <c r="E247" s="1">
        <f>IF(VLOOKUP(Table2[[#This Row],[Student ID]],Test[], 3,FALSE)="", "ABS", VLOOKUP(Table2[[#This Row],[Student ID]],Test[], 3,FALSE))</f>
        <v>16.666666666666664</v>
      </c>
      <c r="F247" s="2">
        <f>VLOOKUP(Table2[[#This Row],[Student ID]],Practical[],2,FALSE)</f>
        <v>12</v>
      </c>
      <c r="G247" s="2">
        <f>IF(VLOOKUP(Table2[[#This Row],[Student ID]],Exam[], 3,FALSE)=0, "ABS", VLOOKUP(Table2[[#This Row],[Student ID]],Exam[], 3,FALSE))</f>
        <v>39.6</v>
      </c>
      <c r="H247" s="3">
        <f>ROUNDUP(IF(AND(Table2[[#This Row],[Test (25%)]]="ABS", Table2[[#This Row],[Practical (15%)]]="ABS"),Table2[[#This Row],[Exam (60%)]], IF(AND(Table2[[#This Row],[Practical (15%)]]="ABS", Table2[[#This Row],[Exam (60%)]]="ABS"),Table2[[#This Row],[Test (25%)]], IF(AND(Table2[[#This Row],[Test (25%)]]="ABS", Table2[[#This Row],[Exam (60%)]]="ABS"),Table2[[#This Row],[Practical (15%)]], IF(Table2[[#This Row],[Test (25%)]]="ABS", Table2[[#This Row],[Practical (15%)]]+Table2[[#This Row],[Exam (60%)]], IF(Table2[[#This Row],[Practical (15%)]]="ABS", Table2[[#This Row],[Test (25%)]]+Table2[[#This Row],[Exam (60%)]], IF(Table2[[#This Row],[Exam (60%)]]="ABS", Table2[[#This Row],[Test (25%)]]+Table2[[#This Row],[Practical (15%)]], Table2[[#This Row],[Test (25%)]]+Table2[[#This Row],[Practical (15%)]]+Table2[[#This Row],[Exam (60%)]])))))), 0)</f>
        <v>69</v>
      </c>
      <c r="I247" s="2" t="str">
        <f>IF(Table2[[#This Row],[Exam (60%)]]="ABS", "I", VLOOKUP(Table2[[#This Row],[Total (100%)]],$K$3:$L$7,2,TRUE))</f>
        <v>B</v>
      </c>
    </row>
    <row r="248" spans="1:9" x14ac:dyDescent="0.3">
      <c r="A248" s="2" t="s">
        <v>443</v>
      </c>
      <c r="B248" s="2" t="s">
        <v>444</v>
      </c>
      <c r="C248" s="2" t="s">
        <v>363</v>
      </c>
      <c r="D248" s="2" t="s">
        <v>622</v>
      </c>
      <c r="E248" s="1">
        <f>IF(VLOOKUP(Table2[[#This Row],[Student ID]],Test[], 3,FALSE)="", "ABS", VLOOKUP(Table2[[#This Row],[Student ID]],Test[], 3,FALSE))</f>
        <v>14.166666666666666</v>
      </c>
      <c r="F248" s="2">
        <f>VLOOKUP(Table2[[#This Row],[Student ID]],Practical[],2,FALSE)</f>
        <v>11.25</v>
      </c>
      <c r="G248" s="2">
        <f>IF(VLOOKUP(Table2[[#This Row],[Student ID]],Exam[], 3,FALSE)=0, "ABS", VLOOKUP(Table2[[#This Row],[Student ID]],Exam[], 3,FALSE))</f>
        <v>43.199999999999996</v>
      </c>
      <c r="H248" s="3">
        <f>ROUNDUP(IF(AND(Table2[[#This Row],[Test (25%)]]="ABS", Table2[[#This Row],[Practical (15%)]]="ABS"),Table2[[#This Row],[Exam (60%)]], IF(AND(Table2[[#This Row],[Practical (15%)]]="ABS", Table2[[#This Row],[Exam (60%)]]="ABS"),Table2[[#This Row],[Test (25%)]], IF(AND(Table2[[#This Row],[Test (25%)]]="ABS", Table2[[#This Row],[Exam (60%)]]="ABS"),Table2[[#This Row],[Practical (15%)]], IF(Table2[[#This Row],[Test (25%)]]="ABS", Table2[[#This Row],[Practical (15%)]]+Table2[[#This Row],[Exam (60%)]], IF(Table2[[#This Row],[Practical (15%)]]="ABS", Table2[[#This Row],[Test (25%)]]+Table2[[#This Row],[Exam (60%)]], IF(Table2[[#This Row],[Exam (60%)]]="ABS", Table2[[#This Row],[Test (25%)]]+Table2[[#This Row],[Practical (15%)]], Table2[[#This Row],[Test (25%)]]+Table2[[#This Row],[Practical (15%)]]+Table2[[#This Row],[Exam (60%)]])))))), 0)</f>
        <v>69</v>
      </c>
      <c r="I248" s="2" t="str">
        <f>IF(Table2[[#This Row],[Exam (60%)]]="ABS", "I", VLOOKUP(Table2[[#This Row],[Total (100%)]],$K$3:$L$7,2,TRUE))</f>
        <v>B</v>
      </c>
    </row>
    <row r="249" spans="1:9" x14ac:dyDescent="0.3">
      <c r="A249" s="2" t="s">
        <v>445</v>
      </c>
      <c r="B249" s="2" t="s">
        <v>444</v>
      </c>
      <c r="C249" s="2" t="s">
        <v>363</v>
      </c>
      <c r="D249" s="2" t="s">
        <v>623</v>
      </c>
      <c r="E249" s="1">
        <f>IF(VLOOKUP(Table2[[#This Row],[Student ID]],Test[], 3,FALSE)="", "ABS", VLOOKUP(Table2[[#This Row],[Student ID]],Test[], 3,FALSE))</f>
        <v>16.666666666666664</v>
      </c>
      <c r="F249" s="2">
        <f>VLOOKUP(Table2[[#This Row],[Student ID]],Practical[],2,FALSE)</f>
        <v>12</v>
      </c>
      <c r="G249" s="2">
        <f>IF(VLOOKUP(Table2[[#This Row],[Student ID]],Exam[], 3,FALSE)=0, "ABS", VLOOKUP(Table2[[#This Row],[Student ID]],Exam[], 3,FALSE))</f>
        <v>45.6</v>
      </c>
      <c r="H249" s="3">
        <f>ROUNDUP(IF(AND(Table2[[#This Row],[Test (25%)]]="ABS", Table2[[#This Row],[Practical (15%)]]="ABS"),Table2[[#This Row],[Exam (60%)]], IF(AND(Table2[[#This Row],[Practical (15%)]]="ABS", Table2[[#This Row],[Exam (60%)]]="ABS"),Table2[[#This Row],[Test (25%)]], IF(AND(Table2[[#This Row],[Test (25%)]]="ABS", Table2[[#This Row],[Exam (60%)]]="ABS"),Table2[[#This Row],[Practical (15%)]], IF(Table2[[#This Row],[Test (25%)]]="ABS", Table2[[#This Row],[Practical (15%)]]+Table2[[#This Row],[Exam (60%)]], IF(Table2[[#This Row],[Practical (15%)]]="ABS", Table2[[#This Row],[Test (25%)]]+Table2[[#This Row],[Exam (60%)]], IF(Table2[[#This Row],[Exam (60%)]]="ABS", Table2[[#This Row],[Test (25%)]]+Table2[[#This Row],[Practical (15%)]], Table2[[#This Row],[Test (25%)]]+Table2[[#This Row],[Practical (15%)]]+Table2[[#This Row],[Exam (60%)]])))))), 0)</f>
        <v>75</v>
      </c>
      <c r="I249" s="2" t="str">
        <f>IF(Table2[[#This Row],[Exam (60%)]]="ABS", "I", VLOOKUP(Table2[[#This Row],[Total (100%)]],$K$3:$L$7,2,TRUE))</f>
        <v>A</v>
      </c>
    </row>
    <row r="250" spans="1:9" x14ac:dyDescent="0.3">
      <c r="A250" s="2" t="s">
        <v>446</v>
      </c>
      <c r="B250" s="2" t="s">
        <v>447</v>
      </c>
      <c r="C250" s="2" t="s">
        <v>363</v>
      </c>
      <c r="D250" s="2" t="s">
        <v>622</v>
      </c>
      <c r="E250" s="1">
        <f>IF(VLOOKUP(Table2[[#This Row],[Student ID]],Test[], 3,FALSE)="", "ABS", VLOOKUP(Table2[[#This Row],[Student ID]],Test[], 3,FALSE))</f>
        <v>14.166666666666666</v>
      </c>
      <c r="F250" s="2">
        <f>VLOOKUP(Table2[[#This Row],[Student ID]],Practical[],2,FALSE)</f>
        <v>0</v>
      </c>
      <c r="G250" s="2">
        <f>IF(VLOOKUP(Table2[[#This Row],[Student ID]],Exam[], 3,FALSE)=0, "ABS", VLOOKUP(Table2[[#This Row],[Student ID]],Exam[], 3,FALSE))</f>
        <v>34.799999999999997</v>
      </c>
      <c r="H250" s="3">
        <f>ROUNDUP(IF(AND(Table2[[#This Row],[Test (25%)]]="ABS", Table2[[#This Row],[Practical (15%)]]="ABS"),Table2[[#This Row],[Exam (60%)]], IF(AND(Table2[[#This Row],[Practical (15%)]]="ABS", Table2[[#This Row],[Exam (60%)]]="ABS"),Table2[[#This Row],[Test (25%)]], IF(AND(Table2[[#This Row],[Test (25%)]]="ABS", Table2[[#This Row],[Exam (60%)]]="ABS"),Table2[[#This Row],[Practical (15%)]], IF(Table2[[#This Row],[Test (25%)]]="ABS", Table2[[#This Row],[Practical (15%)]]+Table2[[#This Row],[Exam (60%)]], IF(Table2[[#This Row],[Practical (15%)]]="ABS", Table2[[#This Row],[Test (25%)]]+Table2[[#This Row],[Exam (60%)]], IF(Table2[[#This Row],[Exam (60%)]]="ABS", Table2[[#This Row],[Test (25%)]]+Table2[[#This Row],[Practical (15%)]], Table2[[#This Row],[Test (25%)]]+Table2[[#This Row],[Practical (15%)]]+Table2[[#This Row],[Exam (60%)]])))))), 0)</f>
        <v>49</v>
      </c>
      <c r="I250" s="2" t="str">
        <f>IF(Table2[[#This Row],[Exam (60%)]]="ABS", "I", VLOOKUP(Table2[[#This Row],[Total (100%)]],$K$3:$L$7,2,TRUE))</f>
        <v>D</v>
      </c>
    </row>
    <row r="251" spans="1:9" x14ac:dyDescent="0.3">
      <c r="A251" s="2" t="s">
        <v>448</v>
      </c>
      <c r="B251" s="2" t="s">
        <v>449</v>
      </c>
      <c r="C251" s="2" t="s">
        <v>363</v>
      </c>
      <c r="D251" s="2" t="s">
        <v>622</v>
      </c>
      <c r="E251" s="1">
        <f>IF(VLOOKUP(Table2[[#This Row],[Student ID]],Test[], 3,FALSE)="", "ABS", VLOOKUP(Table2[[#This Row],[Student ID]],Test[], 3,FALSE))</f>
        <v>12.5</v>
      </c>
      <c r="F251" s="2">
        <f>VLOOKUP(Table2[[#This Row],[Student ID]],Practical[],2,FALSE)</f>
        <v>11.25</v>
      </c>
      <c r="G251" s="2">
        <f>IF(VLOOKUP(Table2[[#This Row],[Student ID]],Exam[], 3,FALSE)=0, "ABS", VLOOKUP(Table2[[#This Row],[Student ID]],Exam[], 3,FALSE))</f>
        <v>37.200000000000003</v>
      </c>
      <c r="H251" s="3">
        <f>ROUNDUP(IF(AND(Table2[[#This Row],[Test (25%)]]="ABS", Table2[[#This Row],[Practical (15%)]]="ABS"),Table2[[#This Row],[Exam (60%)]], IF(AND(Table2[[#This Row],[Practical (15%)]]="ABS", Table2[[#This Row],[Exam (60%)]]="ABS"),Table2[[#This Row],[Test (25%)]], IF(AND(Table2[[#This Row],[Test (25%)]]="ABS", Table2[[#This Row],[Exam (60%)]]="ABS"),Table2[[#This Row],[Practical (15%)]], IF(Table2[[#This Row],[Test (25%)]]="ABS", Table2[[#This Row],[Practical (15%)]]+Table2[[#This Row],[Exam (60%)]], IF(Table2[[#This Row],[Practical (15%)]]="ABS", Table2[[#This Row],[Test (25%)]]+Table2[[#This Row],[Exam (60%)]], IF(Table2[[#This Row],[Exam (60%)]]="ABS", Table2[[#This Row],[Test (25%)]]+Table2[[#This Row],[Practical (15%)]], Table2[[#This Row],[Test (25%)]]+Table2[[#This Row],[Practical (15%)]]+Table2[[#This Row],[Exam (60%)]])))))), 0)</f>
        <v>61</v>
      </c>
      <c r="I251" s="2" t="str">
        <f>IF(Table2[[#This Row],[Exam (60%)]]="ABS", "I", VLOOKUP(Table2[[#This Row],[Total (100%)]],$K$3:$L$7,2,TRUE))</f>
        <v>B</v>
      </c>
    </row>
    <row r="252" spans="1:9" x14ac:dyDescent="0.3">
      <c r="A252" s="2" t="s">
        <v>450</v>
      </c>
      <c r="B252" s="2" t="s">
        <v>451</v>
      </c>
      <c r="C252" s="2" t="s">
        <v>363</v>
      </c>
      <c r="D252" s="2" t="s">
        <v>622</v>
      </c>
      <c r="E252" s="1">
        <f>IF(VLOOKUP(Table2[[#This Row],[Student ID]],Test[], 3,FALSE)="", "ABS", VLOOKUP(Table2[[#This Row],[Student ID]],Test[], 3,FALSE))</f>
        <v>17.5</v>
      </c>
      <c r="F252" s="2">
        <f>VLOOKUP(Table2[[#This Row],[Student ID]],Practical[],2,FALSE)</f>
        <v>9.75</v>
      </c>
      <c r="G252" s="2">
        <f>IF(VLOOKUP(Table2[[#This Row],[Student ID]],Exam[], 3,FALSE)=0, "ABS", VLOOKUP(Table2[[#This Row],[Student ID]],Exam[], 3,FALSE))</f>
        <v>32.400000000000006</v>
      </c>
      <c r="H252" s="3">
        <f>ROUNDUP(IF(AND(Table2[[#This Row],[Test (25%)]]="ABS", Table2[[#This Row],[Practical (15%)]]="ABS"),Table2[[#This Row],[Exam (60%)]], IF(AND(Table2[[#This Row],[Practical (15%)]]="ABS", Table2[[#This Row],[Exam (60%)]]="ABS"),Table2[[#This Row],[Test (25%)]], IF(AND(Table2[[#This Row],[Test (25%)]]="ABS", Table2[[#This Row],[Exam (60%)]]="ABS"),Table2[[#This Row],[Practical (15%)]], IF(Table2[[#This Row],[Test (25%)]]="ABS", Table2[[#This Row],[Practical (15%)]]+Table2[[#This Row],[Exam (60%)]], IF(Table2[[#This Row],[Practical (15%)]]="ABS", Table2[[#This Row],[Test (25%)]]+Table2[[#This Row],[Exam (60%)]], IF(Table2[[#This Row],[Exam (60%)]]="ABS", Table2[[#This Row],[Test (25%)]]+Table2[[#This Row],[Practical (15%)]], Table2[[#This Row],[Test (25%)]]+Table2[[#This Row],[Practical (15%)]]+Table2[[#This Row],[Exam (60%)]])))))), 0)</f>
        <v>60</v>
      </c>
      <c r="I252" s="2" t="str">
        <f>IF(Table2[[#This Row],[Exam (60%)]]="ABS", "I", VLOOKUP(Table2[[#This Row],[Total (100%)]],$K$3:$L$7,2,TRUE))</f>
        <v>B</v>
      </c>
    </row>
    <row r="253" spans="1:9" x14ac:dyDescent="0.3">
      <c r="A253" s="2" t="s">
        <v>452</v>
      </c>
      <c r="B253" s="2" t="s">
        <v>453</v>
      </c>
      <c r="C253" s="2" t="s">
        <v>363</v>
      </c>
      <c r="D253" s="2" t="s">
        <v>622</v>
      </c>
      <c r="E253" s="1">
        <f>IF(VLOOKUP(Table2[[#This Row],[Student ID]],Test[], 3,FALSE)="", "ABS", VLOOKUP(Table2[[#This Row],[Student ID]],Test[], 3,FALSE))</f>
        <v>14.166666666666666</v>
      </c>
      <c r="F253" s="2">
        <f>VLOOKUP(Table2[[#This Row],[Student ID]],Practical[],2,FALSE)</f>
        <v>9</v>
      </c>
      <c r="G253" s="2">
        <f>IF(VLOOKUP(Table2[[#This Row],[Student ID]],Exam[], 3,FALSE)=0, "ABS", VLOOKUP(Table2[[#This Row],[Student ID]],Exam[], 3,FALSE))</f>
        <v>33.6</v>
      </c>
      <c r="H253" s="3">
        <f>ROUNDUP(IF(AND(Table2[[#This Row],[Test (25%)]]="ABS", Table2[[#This Row],[Practical (15%)]]="ABS"),Table2[[#This Row],[Exam (60%)]], IF(AND(Table2[[#This Row],[Practical (15%)]]="ABS", Table2[[#This Row],[Exam (60%)]]="ABS"),Table2[[#This Row],[Test (25%)]], IF(AND(Table2[[#This Row],[Test (25%)]]="ABS", Table2[[#This Row],[Exam (60%)]]="ABS"),Table2[[#This Row],[Practical (15%)]], IF(Table2[[#This Row],[Test (25%)]]="ABS", Table2[[#This Row],[Practical (15%)]]+Table2[[#This Row],[Exam (60%)]], IF(Table2[[#This Row],[Practical (15%)]]="ABS", Table2[[#This Row],[Test (25%)]]+Table2[[#This Row],[Exam (60%)]], IF(Table2[[#This Row],[Exam (60%)]]="ABS", Table2[[#This Row],[Test (25%)]]+Table2[[#This Row],[Practical (15%)]], Table2[[#This Row],[Test (25%)]]+Table2[[#This Row],[Practical (15%)]]+Table2[[#This Row],[Exam (60%)]])))))), 0)</f>
        <v>57</v>
      </c>
      <c r="I253" s="2" t="str">
        <f>IF(Table2[[#This Row],[Exam (60%)]]="ABS", "I", VLOOKUP(Table2[[#This Row],[Total (100%)]],$K$3:$L$7,2,TRUE))</f>
        <v>C</v>
      </c>
    </row>
    <row r="254" spans="1:9" x14ac:dyDescent="0.3">
      <c r="A254" s="2" t="s">
        <v>454</v>
      </c>
      <c r="B254" s="2" t="s">
        <v>455</v>
      </c>
      <c r="C254" s="2" t="s">
        <v>363</v>
      </c>
      <c r="D254" s="2" t="s">
        <v>622</v>
      </c>
      <c r="E254" s="1">
        <f>IF(VLOOKUP(Table2[[#This Row],[Student ID]],Test[], 3,FALSE)="", "ABS", VLOOKUP(Table2[[#This Row],[Student ID]],Test[], 3,FALSE))</f>
        <v>12.5</v>
      </c>
      <c r="F254" s="2">
        <f>VLOOKUP(Table2[[#This Row],[Student ID]],Practical[],2,FALSE)</f>
        <v>11.25</v>
      </c>
      <c r="G254" s="2">
        <f>IF(VLOOKUP(Table2[[#This Row],[Student ID]],Exam[], 3,FALSE)=0, "ABS", VLOOKUP(Table2[[#This Row],[Student ID]],Exam[], 3,FALSE))</f>
        <v>31.200000000000003</v>
      </c>
      <c r="H254" s="3">
        <f>ROUNDUP(IF(AND(Table2[[#This Row],[Test (25%)]]="ABS", Table2[[#This Row],[Practical (15%)]]="ABS"),Table2[[#This Row],[Exam (60%)]], IF(AND(Table2[[#This Row],[Practical (15%)]]="ABS", Table2[[#This Row],[Exam (60%)]]="ABS"),Table2[[#This Row],[Test (25%)]], IF(AND(Table2[[#This Row],[Test (25%)]]="ABS", Table2[[#This Row],[Exam (60%)]]="ABS"),Table2[[#This Row],[Practical (15%)]], IF(Table2[[#This Row],[Test (25%)]]="ABS", Table2[[#This Row],[Practical (15%)]]+Table2[[#This Row],[Exam (60%)]], IF(Table2[[#This Row],[Practical (15%)]]="ABS", Table2[[#This Row],[Test (25%)]]+Table2[[#This Row],[Exam (60%)]], IF(Table2[[#This Row],[Exam (60%)]]="ABS", Table2[[#This Row],[Test (25%)]]+Table2[[#This Row],[Practical (15%)]], Table2[[#This Row],[Test (25%)]]+Table2[[#This Row],[Practical (15%)]]+Table2[[#This Row],[Exam (60%)]])))))), 0)</f>
        <v>55</v>
      </c>
      <c r="I254" s="2" t="str">
        <f>IF(Table2[[#This Row],[Exam (60%)]]="ABS", "I", VLOOKUP(Table2[[#This Row],[Total (100%)]],$K$3:$L$7,2,TRUE))</f>
        <v>C</v>
      </c>
    </row>
    <row r="255" spans="1:9" x14ac:dyDescent="0.3">
      <c r="A255" s="2" t="s">
        <v>367</v>
      </c>
      <c r="B255" s="2" t="s">
        <v>456</v>
      </c>
      <c r="C255" s="2" t="s">
        <v>363</v>
      </c>
      <c r="D255" s="2" t="s">
        <v>622</v>
      </c>
      <c r="E255" s="1">
        <f>IF(VLOOKUP(Table2[[#This Row],[Student ID]],Test[], 3,FALSE)="", "ABS", VLOOKUP(Table2[[#This Row],[Student ID]],Test[], 3,FALSE))</f>
        <v>11.666666666666666</v>
      </c>
      <c r="F255" s="2">
        <f>VLOOKUP(Table2[[#This Row],[Student ID]],Practical[],2,FALSE)</f>
        <v>0</v>
      </c>
      <c r="G255" s="2">
        <f>IF(VLOOKUP(Table2[[#This Row],[Student ID]],Exam[], 3,FALSE)=0, "ABS", VLOOKUP(Table2[[#This Row],[Student ID]],Exam[], 3,FALSE))</f>
        <v>31.200000000000003</v>
      </c>
      <c r="H255" s="3">
        <f>ROUNDUP(IF(AND(Table2[[#This Row],[Test (25%)]]="ABS", Table2[[#This Row],[Practical (15%)]]="ABS"),Table2[[#This Row],[Exam (60%)]], IF(AND(Table2[[#This Row],[Practical (15%)]]="ABS", Table2[[#This Row],[Exam (60%)]]="ABS"),Table2[[#This Row],[Test (25%)]], IF(AND(Table2[[#This Row],[Test (25%)]]="ABS", Table2[[#This Row],[Exam (60%)]]="ABS"),Table2[[#This Row],[Practical (15%)]], IF(Table2[[#This Row],[Test (25%)]]="ABS", Table2[[#This Row],[Practical (15%)]]+Table2[[#This Row],[Exam (60%)]], IF(Table2[[#This Row],[Practical (15%)]]="ABS", Table2[[#This Row],[Test (25%)]]+Table2[[#This Row],[Exam (60%)]], IF(Table2[[#This Row],[Exam (60%)]]="ABS", Table2[[#This Row],[Test (25%)]]+Table2[[#This Row],[Practical (15%)]], Table2[[#This Row],[Test (25%)]]+Table2[[#This Row],[Practical (15%)]]+Table2[[#This Row],[Exam (60%)]])))))), 0)</f>
        <v>43</v>
      </c>
      <c r="I255" s="2" t="str">
        <f>IF(Table2[[#This Row],[Exam (60%)]]="ABS", "I", VLOOKUP(Table2[[#This Row],[Total (100%)]],$K$3:$L$7,2,TRUE))</f>
        <v>F</v>
      </c>
    </row>
    <row r="256" spans="1:9" x14ac:dyDescent="0.3">
      <c r="A256" s="2" t="s">
        <v>457</v>
      </c>
      <c r="B256" s="2" t="s">
        <v>458</v>
      </c>
      <c r="C256" s="2" t="s">
        <v>363</v>
      </c>
      <c r="D256" s="2" t="s">
        <v>622</v>
      </c>
      <c r="E256" s="1">
        <f>IF(VLOOKUP(Table2[[#This Row],[Student ID]],Test[], 3,FALSE)="", "ABS", VLOOKUP(Table2[[#This Row],[Student ID]],Test[], 3,FALSE))</f>
        <v>14.166666666666666</v>
      </c>
      <c r="F256" s="2">
        <f>VLOOKUP(Table2[[#This Row],[Student ID]],Practical[],2,FALSE)</f>
        <v>10.5</v>
      </c>
      <c r="G256" s="2">
        <f>IF(VLOOKUP(Table2[[#This Row],[Student ID]],Exam[], 3,FALSE)=0, "ABS", VLOOKUP(Table2[[#This Row],[Student ID]],Exam[], 3,FALSE))</f>
        <v>42</v>
      </c>
      <c r="H256" s="3">
        <f>ROUNDUP(IF(AND(Table2[[#This Row],[Test (25%)]]="ABS", Table2[[#This Row],[Practical (15%)]]="ABS"),Table2[[#This Row],[Exam (60%)]], IF(AND(Table2[[#This Row],[Practical (15%)]]="ABS", Table2[[#This Row],[Exam (60%)]]="ABS"),Table2[[#This Row],[Test (25%)]], IF(AND(Table2[[#This Row],[Test (25%)]]="ABS", Table2[[#This Row],[Exam (60%)]]="ABS"),Table2[[#This Row],[Practical (15%)]], IF(Table2[[#This Row],[Test (25%)]]="ABS", Table2[[#This Row],[Practical (15%)]]+Table2[[#This Row],[Exam (60%)]], IF(Table2[[#This Row],[Practical (15%)]]="ABS", Table2[[#This Row],[Test (25%)]]+Table2[[#This Row],[Exam (60%)]], IF(Table2[[#This Row],[Exam (60%)]]="ABS", Table2[[#This Row],[Test (25%)]]+Table2[[#This Row],[Practical (15%)]], Table2[[#This Row],[Test (25%)]]+Table2[[#This Row],[Practical (15%)]]+Table2[[#This Row],[Exam (60%)]])))))), 0)</f>
        <v>67</v>
      </c>
      <c r="I256" s="2" t="str">
        <f>IF(Table2[[#This Row],[Exam (60%)]]="ABS", "I", VLOOKUP(Table2[[#This Row],[Total (100%)]],$K$3:$L$7,2,TRUE))</f>
        <v>B</v>
      </c>
    </row>
    <row r="257" spans="1:9" x14ac:dyDescent="0.3">
      <c r="A257" s="2" t="s">
        <v>459</v>
      </c>
      <c r="B257" s="2" t="s">
        <v>460</v>
      </c>
      <c r="C257" s="2" t="s">
        <v>363</v>
      </c>
      <c r="D257" s="2" t="s">
        <v>622</v>
      </c>
      <c r="E257" s="1">
        <f>IF(VLOOKUP(Table2[[#This Row],[Student ID]],Test[], 3,FALSE)="", "ABS", VLOOKUP(Table2[[#This Row],[Student ID]],Test[], 3,FALSE))</f>
        <v>12.5</v>
      </c>
      <c r="F257" s="2">
        <f>VLOOKUP(Table2[[#This Row],[Student ID]],Practical[],2,FALSE)</f>
        <v>10.5</v>
      </c>
      <c r="G257" s="2">
        <f>IF(VLOOKUP(Table2[[#This Row],[Student ID]],Exam[], 3,FALSE)=0, "ABS", VLOOKUP(Table2[[#This Row],[Student ID]],Exam[], 3,FALSE))</f>
        <v>43.199999999999996</v>
      </c>
      <c r="H257" s="3">
        <f>ROUNDUP(IF(AND(Table2[[#This Row],[Test (25%)]]="ABS", Table2[[#This Row],[Practical (15%)]]="ABS"),Table2[[#This Row],[Exam (60%)]], IF(AND(Table2[[#This Row],[Practical (15%)]]="ABS", Table2[[#This Row],[Exam (60%)]]="ABS"),Table2[[#This Row],[Test (25%)]], IF(AND(Table2[[#This Row],[Test (25%)]]="ABS", Table2[[#This Row],[Exam (60%)]]="ABS"),Table2[[#This Row],[Practical (15%)]], IF(Table2[[#This Row],[Test (25%)]]="ABS", Table2[[#This Row],[Practical (15%)]]+Table2[[#This Row],[Exam (60%)]], IF(Table2[[#This Row],[Practical (15%)]]="ABS", Table2[[#This Row],[Test (25%)]]+Table2[[#This Row],[Exam (60%)]], IF(Table2[[#This Row],[Exam (60%)]]="ABS", Table2[[#This Row],[Test (25%)]]+Table2[[#This Row],[Practical (15%)]], Table2[[#This Row],[Test (25%)]]+Table2[[#This Row],[Practical (15%)]]+Table2[[#This Row],[Exam (60%)]])))))), 0)</f>
        <v>67</v>
      </c>
      <c r="I257" s="2" t="str">
        <f>IF(Table2[[#This Row],[Exam (60%)]]="ABS", "I", VLOOKUP(Table2[[#This Row],[Total (100%)]],$K$3:$L$7,2,TRUE))</f>
        <v>B</v>
      </c>
    </row>
    <row r="258" spans="1:9" x14ac:dyDescent="0.3">
      <c r="A258" s="2" t="s">
        <v>461</v>
      </c>
      <c r="B258" s="2" t="s">
        <v>462</v>
      </c>
      <c r="C258" s="2" t="s">
        <v>363</v>
      </c>
      <c r="D258" s="2" t="s">
        <v>622</v>
      </c>
      <c r="E258" s="1">
        <f>IF(VLOOKUP(Table2[[#This Row],[Student ID]],Test[], 3,FALSE)="", "ABS", VLOOKUP(Table2[[#This Row],[Student ID]],Test[], 3,FALSE))</f>
        <v>20.833333333333336</v>
      </c>
      <c r="F258" s="2">
        <f>VLOOKUP(Table2[[#This Row],[Student ID]],Practical[],2,FALSE)</f>
        <v>10.5</v>
      </c>
      <c r="G258" s="2">
        <f>IF(VLOOKUP(Table2[[#This Row],[Student ID]],Exam[], 3,FALSE)=0, "ABS", VLOOKUP(Table2[[#This Row],[Student ID]],Exam[], 3,FALSE))</f>
        <v>44.4</v>
      </c>
      <c r="H258" s="3">
        <f>ROUNDUP(IF(AND(Table2[[#This Row],[Test (25%)]]="ABS", Table2[[#This Row],[Practical (15%)]]="ABS"),Table2[[#This Row],[Exam (60%)]], IF(AND(Table2[[#This Row],[Practical (15%)]]="ABS", Table2[[#This Row],[Exam (60%)]]="ABS"),Table2[[#This Row],[Test (25%)]], IF(AND(Table2[[#This Row],[Test (25%)]]="ABS", Table2[[#This Row],[Exam (60%)]]="ABS"),Table2[[#This Row],[Practical (15%)]], IF(Table2[[#This Row],[Test (25%)]]="ABS", Table2[[#This Row],[Practical (15%)]]+Table2[[#This Row],[Exam (60%)]], IF(Table2[[#This Row],[Practical (15%)]]="ABS", Table2[[#This Row],[Test (25%)]]+Table2[[#This Row],[Exam (60%)]], IF(Table2[[#This Row],[Exam (60%)]]="ABS", Table2[[#This Row],[Test (25%)]]+Table2[[#This Row],[Practical (15%)]], Table2[[#This Row],[Test (25%)]]+Table2[[#This Row],[Practical (15%)]]+Table2[[#This Row],[Exam (60%)]])))))), 0)</f>
        <v>76</v>
      </c>
      <c r="I258" s="2" t="str">
        <f>IF(Table2[[#This Row],[Exam (60%)]]="ABS", "I", VLOOKUP(Table2[[#This Row],[Total (100%)]],$K$3:$L$7,2,TRUE))</f>
        <v>A</v>
      </c>
    </row>
    <row r="259" spans="1:9" x14ac:dyDescent="0.3">
      <c r="A259" s="2" t="s">
        <v>369</v>
      </c>
      <c r="B259" s="2" t="s">
        <v>463</v>
      </c>
      <c r="C259" s="2" t="s">
        <v>363</v>
      </c>
      <c r="D259" s="2" t="s">
        <v>622</v>
      </c>
      <c r="E259" s="1">
        <f>IF(VLOOKUP(Table2[[#This Row],[Student ID]],Test[], 3,FALSE)="", "ABS", VLOOKUP(Table2[[#This Row],[Student ID]],Test[], 3,FALSE))</f>
        <v>10.833333333333334</v>
      </c>
      <c r="F259" s="2">
        <f>VLOOKUP(Table2[[#This Row],[Student ID]],Practical[],2,FALSE)</f>
        <v>0</v>
      </c>
      <c r="G259" s="2">
        <f>IF(VLOOKUP(Table2[[#This Row],[Student ID]],Exam[], 3,FALSE)=0, "ABS", VLOOKUP(Table2[[#This Row],[Student ID]],Exam[], 3,FALSE))</f>
        <v>42</v>
      </c>
      <c r="H259" s="3">
        <f>ROUNDUP(IF(AND(Table2[[#This Row],[Test (25%)]]="ABS", Table2[[#This Row],[Practical (15%)]]="ABS"),Table2[[#This Row],[Exam (60%)]], IF(AND(Table2[[#This Row],[Practical (15%)]]="ABS", Table2[[#This Row],[Exam (60%)]]="ABS"),Table2[[#This Row],[Test (25%)]], IF(AND(Table2[[#This Row],[Test (25%)]]="ABS", Table2[[#This Row],[Exam (60%)]]="ABS"),Table2[[#This Row],[Practical (15%)]], IF(Table2[[#This Row],[Test (25%)]]="ABS", Table2[[#This Row],[Practical (15%)]]+Table2[[#This Row],[Exam (60%)]], IF(Table2[[#This Row],[Practical (15%)]]="ABS", Table2[[#This Row],[Test (25%)]]+Table2[[#This Row],[Exam (60%)]], IF(Table2[[#This Row],[Exam (60%)]]="ABS", Table2[[#This Row],[Test (25%)]]+Table2[[#This Row],[Practical (15%)]], Table2[[#This Row],[Test (25%)]]+Table2[[#This Row],[Practical (15%)]]+Table2[[#This Row],[Exam (60%)]])))))), 0)</f>
        <v>53</v>
      </c>
      <c r="I259" s="2" t="str">
        <f>IF(Table2[[#This Row],[Exam (60%)]]="ABS", "I", VLOOKUP(Table2[[#This Row],[Total (100%)]],$K$3:$L$7,2,TRUE))</f>
        <v>C</v>
      </c>
    </row>
    <row r="260" spans="1:9" x14ac:dyDescent="0.3">
      <c r="A260" s="2" t="s">
        <v>370</v>
      </c>
      <c r="B260" s="2" t="s">
        <v>94</v>
      </c>
      <c r="C260" s="2" t="s">
        <v>363</v>
      </c>
      <c r="D260" s="2" t="s">
        <v>622</v>
      </c>
      <c r="E260" s="1" t="str">
        <f>IF(VLOOKUP(Table2[[#This Row],[Student ID]],Test[], 3,FALSE)="", "ABS", VLOOKUP(Table2[[#This Row],[Student ID]],Test[], 3,FALSE))</f>
        <v>ABS</v>
      </c>
      <c r="F260" s="2">
        <f>VLOOKUP(Table2[[#This Row],[Student ID]],Practical[],2,FALSE)</f>
        <v>0</v>
      </c>
      <c r="G260" s="2">
        <f>IF(VLOOKUP(Table2[[#This Row],[Student ID]],Exam[], 3,FALSE)=0, "ABS", VLOOKUP(Table2[[#This Row],[Student ID]],Exam[], 3,FALSE))</f>
        <v>44.4</v>
      </c>
      <c r="H260" s="3">
        <f>ROUNDUP(IF(AND(Table2[[#This Row],[Test (25%)]]="ABS", Table2[[#This Row],[Practical (15%)]]="ABS"),Table2[[#This Row],[Exam (60%)]], IF(AND(Table2[[#This Row],[Practical (15%)]]="ABS", Table2[[#This Row],[Exam (60%)]]="ABS"),Table2[[#This Row],[Test (25%)]], IF(AND(Table2[[#This Row],[Test (25%)]]="ABS", Table2[[#This Row],[Exam (60%)]]="ABS"),Table2[[#This Row],[Practical (15%)]], IF(Table2[[#This Row],[Test (25%)]]="ABS", Table2[[#This Row],[Practical (15%)]]+Table2[[#This Row],[Exam (60%)]], IF(Table2[[#This Row],[Practical (15%)]]="ABS", Table2[[#This Row],[Test (25%)]]+Table2[[#This Row],[Exam (60%)]], IF(Table2[[#This Row],[Exam (60%)]]="ABS", Table2[[#This Row],[Test (25%)]]+Table2[[#This Row],[Practical (15%)]], Table2[[#This Row],[Test (25%)]]+Table2[[#This Row],[Practical (15%)]]+Table2[[#This Row],[Exam (60%)]])))))), 0)</f>
        <v>45</v>
      </c>
      <c r="I260" s="2" t="str">
        <f>IF(Table2[[#This Row],[Exam (60%)]]="ABS", "I", VLOOKUP(Table2[[#This Row],[Total (100%)]],$K$3:$L$7,2,TRUE))</f>
        <v>D</v>
      </c>
    </row>
    <row r="261" spans="1:9" x14ac:dyDescent="0.3">
      <c r="A261" s="2" t="s">
        <v>464</v>
      </c>
      <c r="B261" s="2" t="s">
        <v>465</v>
      </c>
      <c r="C261" s="2" t="s">
        <v>363</v>
      </c>
      <c r="D261" s="2" t="s">
        <v>622</v>
      </c>
      <c r="E261" s="1">
        <f>IF(VLOOKUP(Table2[[#This Row],[Student ID]],Test[], 3,FALSE)="", "ABS", VLOOKUP(Table2[[#This Row],[Student ID]],Test[], 3,FALSE))</f>
        <v>11.666666666666666</v>
      </c>
      <c r="F261" s="2">
        <f>VLOOKUP(Table2[[#This Row],[Student ID]],Practical[],2,FALSE)</f>
        <v>12.75</v>
      </c>
      <c r="G261" s="2">
        <f>IF(VLOOKUP(Table2[[#This Row],[Student ID]],Exam[], 3,FALSE)=0, "ABS", VLOOKUP(Table2[[#This Row],[Student ID]],Exam[], 3,FALSE))</f>
        <v>31.200000000000003</v>
      </c>
      <c r="H261" s="3">
        <f>ROUNDUP(IF(AND(Table2[[#This Row],[Test (25%)]]="ABS", Table2[[#This Row],[Practical (15%)]]="ABS"),Table2[[#This Row],[Exam (60%)]], IF(AND(Table2[[#This Row],[Practical (15%)]]="ABS", Table2[[#This Row],[Exam (60%)]]="ABS"),Table2[[#This Row],[Test (25%)]], IF(AND(Table2[[#This Row],[Test (25%)]]="ABS", Table2[[#This Row],[Exam (60%)]]="ABS"),Table2[[#This Row],[Practical (15%)]], IF(Table2[[#This Row],[Test (25%)]]="ABS", Table2[[#This Row],[Practical (15%)]]+Table2[[#This Row],[Exam (60%)]], IF(Table2[[#This Row],[Practical (15%)]]="ABS", Table2[[#This Row],[Test (25%)]]+Table2[[#This Row],[Exam (60%)]], IF(Table2[[#This Row],[Exam (60%)]]="ABS", Table2[[#This Row],[Test (25%)]]+Table2[[#This Row],[Practical (15%)]], Table2[[#This Row],[Test (25%)]]+Table2[[#This Row],[Practical (15%)]]+Table2[[#This Row],[Exam (60%)]])))))), 0)</f>
        <v>56</v>
      </c>
      <c r="I261" s="2" t="str">
        <f>IF(Table2[[#This Row],[Exam (60%)]]="ABS", "I", VLOOKUP(Table2[[#This Row],[Total (100%)]],$K$3:$L$7,2,TRUE))</f>
        <v>C</v>
      </c>
    </row>
    <row r="262" spans="1:9" x14ac:dyDescent="0.3">
      <c r="A262" s="2" t="s">
        <v>466</v>
      </c>
      <c r="B262" s="2" t="s">
        <v>467</v>
      </c>
      <c r="C262" s="2" t="s">
        <v>363</v>
      </c>
      <c r="D262" s="2" t="s">
        <v>622</v>
      </c>
      <c r="E262" s="1">
        <f>IF(VLOOKUP(Table2[[#This Row],[Student ID]],Test[], 3,FALSE)="", "ABS", VLOOKUP(Table2[[#This Row],[Student ID]],Test[], 3,FALSE))</f>
        <v>15</v>
      </c>
      <c r="F262" s="2">
        <f>VLOOKUP(Table2[[#This Row],[Student ID]],Practical[],2,FALSE)</f>
        <v>10.5</v>
      </c>
      <c r="G262" s="2">
        <f>IF(VLOOKUP(Table2[[#This Row],[Student ID]],Exam[], 3,FALSE)=0, "ABS", VLOOKUP(Table2[[#This Row],[Student ID]],Exam[], 3,FALSE))</f>
        <v>43.199999999999996</v>
      </c>
      <c r="H262" s="3">
        <f>ROUNDUP(IF(AND(Table2[[#This Row],[Test (25%)]]="ABS", Table2[[#This Row],[Practical (15%)]]="ABS"),Table2[[#This Row],[Exam (60%)]], IF(AND(Table2[[#This Row],[Practical (15%)]]="ABS", Table2[[#This Row],[Exam (60%)]]="ABS"),Table2[[#This Row],[Test (25%)]], IF(AND(Table2[[#This Row],[Test (25%)]]="ABS", Table2[[#This Row],[Exam (60%)]]="ABS"),Table2[[#This Row],[Practical (15%)]], IF(Table2[[#This Row],[Test (25%)]]="ABS", Table2[[#This Row],[Practical (15%)]]+Table2[[#This Row],[Exam (60%)]], IF(Table2[[#This Row],[Practical (15%)]]="ABS", Table2[[#This Row],[Test (25%)]]+Table2[[#This Row],[Exam (60%)]], IF(Table2[[#This Row],[Exam (60%)]]="ABS", Table2[[#This Row],[Test (25%)]]+Table2[[#This Row],[Practical (15%)]], Table2[[#This Row],[Test (25%)]]+Table2[[#This Row],[Practical (15%)]]+Table2[[#This Row],[Exam (60%)]])))))), 0)</f>
        <v>69</v>
      </c>
      <c r="I262" s="2" t="str">
        <f>IF(Table2[[#This Row],[Exam (60%)]]="ABS", "I", VLOOKUP(Table2[[#This Row],[Total (100%)]],$K$3:$L$7,2,TRUE))</f>
        <v>B</v>
      </c>
    </row>
    <row r="263" spans="1:9" x14ac:dyDescent="0.3">
      <c r="A263" s="2" t="s">
        <v>372</v>
      </c>
      <c r="B263" s="2" t="s">
        <v>468</v>
      </c>
      <c r="C263" s="2" t="s">
        <v>363</v>
      </c>
      <c r="D263" s="2" t="s">
        <v>622</v>
      </c>
      <c r="E263" s="1">
        <f>IF(VLOOKUP(Table2[[#This Row],[Student ID]],Test[], 3,FALSE)="", "ABS", VLOOKUP(Table2[[#This Row],[Student ID]],Test[], 3,FALSE))</f>
        <v>15</v>
      </c>
      <c r="F263" s="2">
        <f>VLOOKUP(Table2[[#This Row],[Student ID]],Practical[],2,FALSE)</f>
        <v>0</v>
      </c>
      <c r="G263" s="2">
        <f>IF(VLOOKUP(Table2[[#This Row],[Student ID]],Exam[], 3,FALSE)=0, "ABS", VLOOKUP(Table2[[#This Row],[Student ID]],Exam[], 3,FALSE))</f>
        <v>33.6</v>
      </c>
      <c r="H263" s="3">
        <f>ROUNDUP(IF(AND(Table2[[#This Row],[Test (25%)]]="ABS", Table2[[#This Row],[Practical (15%)]]="ABS"),Table2[[#This Row],[Exam (60%)]], IF(AND(Table2[[#This Row],[Practical (15%)]]="ABS", Table2[[#This Row],[Exam (60%)]]="ABS"),Table2[[#This Row],[Test (25%)]], IF(AND(Table2[[#This Row],[Test (25%)]]="ABS", Table2[[#This Row],[Exam (60%)]]="ABS"),Table2[[#This Row],[Practical (15%)]], IF(Table2[[#This Row],[Test (25%)]]="ABS", Table2[[#This Row],[Practical (15%)]]+Table2[[#This Row],[Exam (60%)]], IF(Table2[[#This Row],[Practical (15%)]]="ABS", Table2[[#This Row],[Test (25%)]]+Table2[[#This Row],[Exam (60%)]], IF(Table2[[#This Row],[Exam (60%)]]="ABS", Table2[[#This Row],[Test (25%)]]+Table2[[#This Row],[Practical (15%)]], Table2[[#This Row],[Test (25%)]]+Table2[[#This Row],[Practical (15%)]]+Table2[[#This Row],[Exam (60%)]])))))), 0)</f>
        <v>49</v>
      </c>
      <c r="I263" s="2" t="str">
        <f>IF(Table2[[#This Row],[Exam (60%)]]="ABS", "I", VLOOKUP(Table2[[#This Row],[Total (100%)]],$K$3:$L$7,2,TRUE))</f>
        <v>D</v>
      </c>
    </row>
    <row r="264" spans="1:9" x14ac:dyDescent="0.3">
      <c r="A264" s="2" t="s">
        <v>469</v>
      </c>
      <c r="B264" s="2" t="s">
        <v>106</v>
      </c>
      <c r="C264" s="2" t="s">
        <v>363</v>
      </c>
      <c r="D264" s="2" t="s">
        <v>623</v>
      </c>
      <c r="E264" s="1">
        <f>IF(VLOOKUP(Table2[[#This Row],[Student ID]],Test[], 3,FALSE)="", "ABS", VLOOKUP(Table2[[#This Row],[Student ID]],Test[], 3,FALSE))</f>
        <v>15.833333333333332</v>
      </c>
      <c r="F264" s="2">
        <f>VLOOKUP(Table2[[#This Row],[Student ID]],Practical[],2,FALSE)</f>
        <v>12</v>
      </c>
      <c r="G264" s="2">
        <f>IF(VLOOKUP(Table2[[#This Row],[Student ID]],Exam[], 3,FALSE)=0, "ABS", VLOOKUP(Table2[[#This Row],[Student ID]],Exam[], 3,FALSE))</f>
        <v>43.199999999999996</v>
      </c>
      <c r="H264" s="3">
        <f>ROUNDUP(IF(AND(Table2[[#This Row],[Test (25%)]]="ABS", Table2[[#This Row],[Practical (15%)]]="ABS"),Table2[[#This Row],[Exam (60%)]], IF(AND(Table2[[#This Row],[Practical (15%)]]="ABS", Table2[[#This Row],[Exam (60%)]]="ABS"),Table2[[#This Row],[Test (25%)]], IF(AND(Table2[[#This Row],[Test (25%)]]="ABS", Table2[[#This Row],[Exam (60%)]]="ABS"),Table2[[#This Row],[Practical (15%)]], IF(Table2[[#This Row],[Test (25%)]]="ABS", Table2[[#This Row],[Practical (15%)]]+Table2[[#This Row],[Exam (60%)]], IF(Table2[[#This Row],[Practical (15%)]]="ABS", Table2[[#This Row],[Test (25%)]]+Table2[[#This Row],[Exam (60%)]], IF(Table2[[#This Row],[Exam (60%)]]="ABS", Table2[[#This Row],[Test (25%)]]+Table2[[#This Row],[Practical (15%)]], Table2[[#This Row],[Test (25%)]]+Table2[[#This Row],[Practical (15%)]]+Table2[[#This Row],[Exam (60%)]])))))), 0)</f>
        <v>72</v>
      </c>
      <c r="I264" s="2" t="str">
        <f>IF(Table2[[#This Row],[Exam (60%)]]="ABS", "I", VLOOKUP(Table2[[#This Row],[Total (100%)]],$K$3:$L$7,2,TRUE))</f>
        <v>A</v>
      </c>
    </row>
    <row r="265" spans="1:9" x14ac:dyDescent="0.3">
      <c r="A265" s="2" t="s">
        <v>470</v>
      </c>
      <c r="B265" s="2" t="s">
        <v>108</v>
      </c>
      <c r="C265" s="2" t="s">
        <v>363</v>
      </c>
      <c r="D265" s="2" t="s">
        <v>623</v>
      </c>
      <c r="E265" s="1">
        <f>IF(VLOOKUP(Table2[[#This Row],[Student ID]],Test[], 3,FALSE)="", "ABS", VLOOKUP(Table2[[#This Row],[Student ID]],Test[], 3,FALSE))</f>
        <v>15</v>
      </c>
      <c r="F265" s="2">
        <f>VLOOKUP(Table2[[#This Row],[Student ID]],Practical[],2,FALSE)</f>
        <v>12</v>
      </c>
      <c r="G265" s="2">
        <f>IF(VLOOKUP(Table2[[#This Row],[Student ID]],Exam[], 3,FALSE)=0, "ABS", VLOOKUP(Table2[[#This Row],[Student ID]],Exam[], 3,FALSE))</f>
        <v>46.800000000000004</v>
      </c>
      <c r="H265" s="3">
        <f>ROUNDUP(IF(AND(Table2[[#This Row],[Test (25%)]]="ABS", Table2[[#This Row],[Practical (15%)]]="ABS"),Table2[[#This Row],[Exam (60%)]], IF(AND(Table2[[#This Row],[Practical (15%)]]="ABS", Table2[[#This Row],[Exam (60%)]]="ABS"),Table2[[#This Row],[Test (25%)]], IF(AND(Table2[[#This Row],[Test (25%)]]="ABS", Table2[[#This Row],[Exam (60%)]]="ABS"),Table2[[#This Row],[Practical (15%)]], IF(Table2[[#This Row],[Test (25%)]]="ABS", Table2[[#This Row],[Practical (15%)]]+Table2[[#This Row],[Exam (60%)]], IF(Table2[[#This Row],[Practical (15%)]]="ABS", Table2[[#This Row],[Test (25%)]]+Table2[[#This Row],[Exam (60%)]], IF(Table2[[#This Row],[Exam (60%)]]="ABS", Table2[[#This Row],[Test (25%)]]+Table2[[#This Row],[Practical (15%)]], Table2[[#This Row],[Test (25%)]]+Table2[[#This Row],[Practical (15%)]]+Table2[[#This Row],[Exam (60%)]])))))), 0)</f>
        <v>74</v>
      </c>
      <c r="I265" s="2" t="str">
        <f>IF(Table2[[#This Row],[Exam (60%)]]="ABS", "I", VLOOKUP(Table2[[#This Row],[Total (100%)]],$K$3:$L$7,2,TRUE))</f>
        <v>A</v>
      </c>
    </row>
    <row r="266" spans="1:9" x14ac:dyDescent="0.3">
      <c r="A266" s="2" t="s">
        <v>471</v>
      </c>
      <c r="B266" s="2" t="s">
        <v>108</v>
      </c>
      <c r="C266" s="2" t="s">
        <v>363</v>
      </c>
      <c r="D266" s="2" t="s">
        <v>622</v>
      </c>
      <c r="E266" s="1">
        <f>IF(VLOOKUP(Table2[[#This Row],[Student ID]],Test[], 3,FALSE)="", "ABS", VLOOKUP(Table2[[#This Row],[Student ID]],Test[], 3,FALSE))</f>
        <v>10.833333333333334</v>
      </c>
      <c r="F266" s="2">
        <f>VLOOKUP(Table2[[#This Row],[Student ID]],Practical[],2,FALSE)</f>
        <v>12</v>
      </c>
      <c r="G266" s="2">
        <f>IF(VLOOKUP(Table2[[#This Row],[Student ID]],Exam[], 3,FALSE)=0, "ABS", VLOOKUP(Table2[[#This Row],[Student ID]],Exam[], 3,FALSE))</f>
        <v>33.6</v>
      </c>
      <c r="H266" s="3">
        <f>ROUNDUP(IF(AND(Table2[[#This Row],[Test (25%)]]="ABS", Table2[[#This Row],[Practical (15%)]]="ABS"),Table2[[#This Row],[Exam (60%)]], IF(AND(Table2[[#This Row],[Practical (15%)]]="ABS", Table2[[#This Row],[Exam (60%)]]="ABS"),Table2[[#This Row],[Test (25%)]], IF(AND(Table2[[#This Row],[Test (25%)]]="ABS", Table2[[#This Row],[Exam (60%)]]="ABS"),Table2[[#This Row],[Practical (15%)]], IF(Table2[[#This Row],[Test (25%)]]="ABS", Table2[[#This Row],[Practical (15%)]]+Table2[[#This Row],[Exam (60%)]], IF(Table2[[#This Row],[Practical (15%)]]="ABS", Table2[[#This Row],[Test (25%)]]+Table2[[#This Row],[Exam (60%)]], IF(Table2[[#This Row],[Exam (60%)]]="ABS", Table2[[#This Row],[Test (25%)]]+Table2[[#This Row],[Practical (15%)]], Table2[[#This Row],[Test (25%)]]+Table2[[#This Row],[Practical (15%)]]+Table2[[#This Row],[Exam (60%)]])))))), 0)</f>
        <v>57</v>
      </c>
      <c r="I266" s="2" t="str">
        <f>IF(Table2[[#This Row],[Exam (60%)]]="ABS", "I", VLOOKUP(Table2[[#This Row],[Total (100%)]],$K$3:$L$7,2,TRUE))</f>
        <v>C</v>
      </c>
    </row>
    <row r="267" spans="1:9" x14ac:dyDescent="0.3">
      <c r="A267" s="2" t="s">
        <v>472</v>
      </c>
      <c r="B267" s="2" t="s">
        <v>473</v>
      </c>
      <c r="C267" s="2" t="s">
        <v>363</v>
      </c>
      <c r="D267" s="2" t="s">
        <v>622</v>
      </c>
      <c r="E267" s="1">
        <f>IF(VLOOKUP(Table2[[#This Row],[Student ID]],Test[], 3,FALSE)="", "ABS", VLOOKUP(Table2[[#This Row],[Student ID]],Test[], 3,FALSE))</f>
        <v>11.666666666666666</v>
      </c>
      <c r="F267" s="2">
        <f>VLOOKUP(Table2[[#This Row],[Student ID]],Practical[],2,FALSE)</f>
        <v>11.25</v>
      </c>
      <c r="G267" s="2">
        <f>IF(VLOOKUP(Table2[[#This Row],[Student ID]],Exam[], 3,FALSE)=0, "ABS", VLOOKUP(Table2[[#This Row],[Student ID]],Exam[], 3,FALSE))</f>
        <v>26.4</v>
      </c>
      <c r="H267" s="3">
        <f>ROUNDUP(IF(AND(Table2[[#This Row],[Test (25%)]]="ABS", Table2[[#This Row],[Practical (15%)]]="ABS"),Table2[[#This Row],[Exam (60%)]], IF(AND(Table2[[#This Row],[Practical (15%)]]="ABS", Table2[[#This Row],[Exam (60%)]]="ABS"),Table2[[#This Row],[Test (25%)]], IF(AND(Table2[[#This Row],[Test (25%)]]="ABS", Table2[[#This Row],[Exam (60%)]]="ABS"),Table2[[#This Row],[Practical (15%)]], IF(Table2[[#This Row],[Test (25%)]]="ABS", Table2[[#This Row],[Practical (15%)]]+Table2[[#This Row],[Exam (60%)]], IF(Table2[[#This Row],[Practical (15%)]]="ABS", Table2[[#This Row],[Test (25%)]]+Table2[[#This Row],[Exam (60%)]], IF(Table2[[#This Row],[Exam (60%)]]="ABS", Table2[[#This Row],[Test (25%)]]+Table2[[#This Row],[Practical (15%)]], Table2[[#This Row],[Test (25%)]]+Table2[[#This Row],[Practical (15%)]]+Table2[[#This Row],[Exam (60%)]])))))), 0)</f>
        <v>50</v>
      </c>
      <c r="I267" s="2" t="str">
        <f>IF(Table2[[#This Row],[Exam (60%)]]="ABS", "I", VLOOKUP(Table2[[#This Row],[Total (100%)]],$K$3:$L$7,2,TRUE))</f>
        <v>C</v>
      </c>
    </row>
    <row r="268" spans="1:9" x14ac:dyDescent="0.3">
      <c r="A268" s="2" t="s">
        <v>474</v>
      </c>
      <c r="B268" s="2" t="s">
        <v>475</v>
      </c>
      <c r="C268" s="2" t="s">
        <v>363</v>
      </c>
      <c r="D268" s="2" t="s">
        <v>622</v>
      </c>
      <c r="E268" s="1">
        <f>IF(VLOOKUP(Table2[[#This Row],[Student ID]],Test[], 3,FALSE)="", "ABS", VLOOKUP(Table2[[#This Row],[Student ID]],Test[], 3,FALSE))</f>
        <v>15</v>
      </c>
      <c r="F268" s="2">
        <f>VLOOKUP(Table2[[#This Row],[Student ID]],Practical[],2,FALSE)</f>
        <v>11.25</v>
      </c>
      <c r="G268" s="2">
        <f>IF(VLOOKUP(Table2[[#This Row],[Student ID]],Exam[], 3,FALSE)=0, "ABS", VLOOKUP(Table2[[#This Row],[Student ID]],Exam[], 3,FALSE))</f>
        <v>42</v>
      </c>
      <c r="H268" s="3">
        <f>ROUNDUP(IF(AND(Table2[[#This Row],[Test (25%)]]="ABS", Table2[[#This Row],[Practical (15%)]]="ABS"),Table2[[#This Row],[Exam (60%)]], IF(AND(Table2[[#This Row],[Practical (15%)]]="ABS", Table2[[#This Row],[Exam (60%)]]="ABS"),Table2[[#This Row],[Test (25%)]], IF(AND(Table2[[#This Row],[Test (25%)]]="ABS", Table2[[#This Row],[Exam (60%)]]="ABS"),Table2[[#This Row],[Practical (15%)]], IF(Table2[[#This Row],[Test (25%)]]="ABS", Table2[[#This Row],[Practical (15%)]]+Table2[[#This Row],[Exam (60%)]], IF(Table2[[#This Row],[Practical (15%)]]="ABS", Table2[[#This Row],[Test (25%)]]+Table2[[#This Row],[Exam (60%)]], IF(Table2[[#This Row],[Exam (60%)]]="ABS", Table2[[#This Row],[Test (25%)]]+Table2[[#This Row],[Practical (15%)]], Table2[[#This Row],[Test (25%)]]+Table2[[#This Row],[Practical (15%)]]+Table2[[#This Row],[Exam (60%)]])))))), 0)</f>
        <v>69</v>
      </c>
      <c r="I268" s="2" t="str">
        <f>IF(Table2[[#This Row],[Exam (60%)]]="ABS", "I", VLOOKUP(Table2[[#This Row],[Total (100%)]],$K$3:$L$7,2,TRUE))</f>
        <v>B</v>
      </c>
    </row>
    <row r="269" spans="1:9" x14ac:dyDescent="0.3">
      <c r="A269" s="2" t="s">
        <v>476</v>
      </c>
      <c r="B269" s="2" t="s">
        <v>123</v>
      </c>
      <c r="C269" s="2" t="s">
        <v>363</v>
      </c>
      <c r="D269" s="2" t="s">
        <v>623</v>
      </c>
      <c r="E269" s="1">
        <f>IF(VLOOKUP(Table2[[#This Row],[Student ID]],Test[], 3,FALSE)="", "ABS", VLOOKUP(Table2[[#This Row],[Student ID]],Test[], 3,FALSE))</f>
        <v>15.833333333333332</v>
      </c>
      <c r="F269" s="2">
        <f>VLOOKUP(Table2[[#This Row],[Student ID]],Practical[],2,FALSE)</f>
        <v>13.5</v>
      </c>
      <c r="G269" s="2">
        <f>IF(VLOOKUP(Table2[[#This Row],[Student ID]],Exam[], 3,FALSE)=0, "ABS", VLOOKUP(Table2[[#This Row],[Student ID]],Exam[], 3,FALSE))</f>
        <v>45.6</v>
      </c>
      <c r="H269" s="3">
        <f>ROUNDUP(IF(AND(Table2[[#This Row],[Test (25%)]]="ABS", Table2[[#This Row],[Practical (15%)]]="ABS"),Table2[[#This Row],[Exam (60%)]], IF(AND(Table2[[#This Row],[Practical (15%)]]="ABS", Table2[[#This Row],[Exam (60%)]]="ABS"),Table2[[#This Row],[Test (25%)]], IF(AND(Table2[[#This Row],[Test (25%)]]="ABS", Table2[[#This Row],[Exam (60%)]]="ABS"),Table2[[#This Row],[Practical (15%)]], IF(Table2[[#This Row],[Test (25%)]]="ABS", Table2[[#This Row],[Practical (15%)]]+Table2[[#This Row],[Exam (60%)]], IF(Table2[[#This Row],[Practical (15%)]]="ABS", Table2[[#This Row],[Test (25%)]]+Table2[[#This Row],[Exam (60%)]], IF(Table2[[#This Row],[Exam (60%)]]="ABS", Table2[[#This Row],[Test (25%)]]+Table2[[#This Row],[Practical (15%)]], Table2[[#This Row],[Test (25%)]]+Table2[[#This Row],[Practical (15%)]]+Table2[[#This Row],[Exam (60%)]])))))), 0)</f>
        <v>75</v>
      </c>
      <c r="I269" s="2" t="str">
        <f>IF(Table2[[#This Row],[Exam (60%)]]="ABS", "I", VLOOKUP(Table2[[#This Row],[Total (100%)]],$K$3:$L$7,2,TRUE))</f>
        <v>A</v>
      </c>
    </row>
    <row r="270" spans="1:9" x14ac:dyDescent="0.3">
      <c r="A270" s="2" t="s">
        <v>477</v>
      </c>
      <c r="B270" s="2" t="s">
        <v>478</v>
      </c>
      <c r="C270" s="2" t="s">
        <v>363</v>
      </c>
      <c r="D270" s="2" t="s">
        <v>622</v>
      </c>
      <c r="E270" s="1">
        <f>IF(VLOOKUP(Table2[[#This Row],[Student ID]],Test[], 3,FALSE)="", "ABS", VLOOKUP(Table2[[#This Row],[Student ID]],Test[], 3,FALSE))</f>
        <v>12.5</v>
      </c>
      <c r="F270" s="2">
        <f>VLOOKUP(Table2[[#This Row],[Student ID]],Practical[],2,FALSE)</f>
        <v>12</v>
      </c>
      <c r="G270" s="2">
        <f>IF(VLOOKUP(Table2[[#This Row],[Student ID]],Exam[], 3,FALSE)=0, "ABS", VLOOKUP(Table2[[#This Row],[Student ID]],Exam[], 3,FALSE))</f>
        <v>42</v>
      </c>
      <c r="H270" s="3">
        <f>ROUNDUP(IF(AND(Table2[[#This Row],[Test (25%)]]="ABS", Table2[[#This Row],[Practical (15%)]]="ABS"),Table2[[#This Row],[Exam (60%)]], IF(AND(Table2[[#This Row],[Practical (15%)]]="ABS", Table2[[#This Row],[Exam (60%)]]="ABS"),Table2[[#This Row],[Test (25%)]], IF(AND(Table2[[#This Row],[Test (25%)]]="ABS", Table2[[#This Row],[Exam (60%)]]="ABS"),Table2[[#This Row],[Practical (15%)]], IF(Table2[[#This Row],[Test (25%)]]="ABS", Table2[[#This Row],[Practical (15%)]]+Table2[[#This Row],[Exam (60%)]], IF(Table2[[#This Row],[Practical (15%)]]="ABS", Table2[[#This Row],[Test (25%)]]+Table2[[#This Row],[Exam (60%)]], IF(Table2[[#This Row],[Exam (60%)]]="ABS", Table2[[#This Row],[Test (25%)]]+Table2[[#This Row],[Practical (15%)]], Table2[[#This Row],[Test (25%)]]+Table2[[#This Row],[Practical (15%)]]+Table2[[#This Row],[Exam (60%)]])))))), 0)</f>
        <v>67</v>
      </c>
      <c r="I270" s="2" t="str">
        <f>IF(Table2[[#This Row],[Exam (60%)]]="ABS", "I", VLOOKUP(Table2[[#This Row],[Total (100%)]],$K$3:$L$7,2,TRUE))</f>
        <v>B</v>
      </c>
    </row>
    <row r="271" spans="1:9" x14ac:dyDescent="0.3">
      <c r="A271" s="2" t="s">
        <v>479</v>
      </c>
      <c r="B271" s="2" t="s">
        <v>480</v>
      </c>
      <c r="C271" s="2" t="s">
        <v>363</v>
      </c>
      <c r="D271" s="2" t="s">
        <v>622</v>
      </c>
      <c r="E271" s="1">
        <f>IF(VLOOKUP(Table2[[#This Row],[Student ID]],Test[], 3,FALSE)="", "ABS", VLOOKUP(Table2[[#This Row],[Student ID]],Test[], 3,FALSE))</f>
        <v>18.333333333333332</v>
      </c>
      <c r="F271" s="2">
        <f>VLOOKUP(Table2[[#This Row],[Student ID]],Practical[],2,FALSE)</f>
        <v>9.75</v>
      </c>
      <c r="G271" s="2">
        <f>IF(VLOOKUP(Table2[[#This Row],[Student ID]],Exam[], 3,FALSE)=0, "ABS", VLOOKUP(Table2[[#This Row],[Student ID]],Exam[], 3,FALSE))</f>
        <v>46.800000000000004</v>
      </c>
      <c r="H271" s="3">
        <f>ROUNDUP(IF(AND(Table2[[#This Row],[Test (25%)]]="ABS", Table2[[#This Row],[Practical (15%)]]="ABS"),Table2[[#This Row],[Exam (60%)]], IF(AND(Table2[[#This Row],[Practical (15%)]]="ABS", Table2[[#This Row],[Exam (60%)]]="ABS"),Table2[[#This Row],[Test (25%)]], IF(AND(Table2[[#This Row],[Test (25%)]]="ABS", Table2[[#This Row],[Exam (60%)]]="ABS"),Table2[[#This Row],[Practical (15%)]], IF(Table2[[#This Row],[Test (25%)]]="ABS", Table2[[#This Row],[Practical (15%)]]+Table2[[#This Row],[Exam (60%)]], IF(Table2[[#This Row],[Practical (15%)]]="ABS", Table2[[#This Row],[Test (25%)]]+Table2[[#This Row],[Exam (60%)]], IF(Table2[[#This Row],[Exam (60%)]]="ABS", Table2[[#This Row],[Test (25%)]]+Table2[[#This Row],[Practical (15%)]], Table2[[#This Row],[Test (25%)]]+Table2[[#This Row],[Practical (15%)]]+Table2[[#This Row],[Exam (60%)]])))))), 0)</f>
        <v>75</v>
      </c>
      <c r="I271" s="2" t="str">
        <f>IF(Table2[[#This Row],[Exam (60%)]]="ABS", "I", VLOOKUP(Table2[[#This Row],[Total (100%)]],$K$3:$L$7,2,TRUE))</f>
        <v>A</v>
      </c>
    </row>
    <row r="272" spans="1:9" x14ac:dyDescent="0.3">
      <c r="A272" s="2" t="s">
        <v>481</v>
      </c>
      <c r="B272" s="2" t="s">
        <v>482</v>
      </c>
      <c r="C272" s="2" t="s">
        <v>363</v>
      </c>
      <c r="D272" s="2" t="s">
        <v>622</v>
      </c>
      <c r="E272" s="1">
        <f>IF(VLOOKUP(Table2[[#This Row],[Student ID]],Test[], 3,FALSE)="", "ABS", VLOOKUP(Table2[[#This Row],[Student ID]],Test[], 3,FALSE))</f>
        <v>25</v>
      </c>
      <c r="F272" s="2">
        <f>VLOOKUP(Table2[[#This Row],[Student ID]],Practical[],2,FALSE)</f>
        <v>14.25</v>
      </c>
      <c r="G272" s="2">
        <f>IF(VLOOKUP(Table2[[#This Row],[Student ID]],Exam[], 3,FALSE)=0, "ABS", VLOOKUP(Table2[[#This Row],[Student ID]],Exam[], 3,FALSE))</f>
        <v>51.6</v>
      </c>
      <c r="H272" s="3">
        <f>ROUNDUP(IF(AND(Table2[[#This Row],[Test (25%)]]="ABS", Table2[[#This Row],[Practical (15%)]]="ABS"),Table2[[#This Row],[Exam (60%)]], IF(AND(Table2[[#This Row],[Practical (15%)]]="ABS", Table2[[#This Row],[Exam (60%)]]="ABS"),Table2[[#This Row],[Test (25%)]], IF(AND(Table2[[#This Row],[Test (25%)]]="ABS", Table2[[#This Row],[Exam (60%)]]="ABS"),Table2[[#This Row],[Practical (15%)]], IF(Table2[[#This Row],[Test (25%)]]="ABS", Table2[[#This Row],[Practical (15%)]]+Table2[[#This Row],[Exam (60%)]], IF(Table2[[#This Row],[Practical (15%)]]="ABS", Table2[[#This Row],[Test (25%)]]+Table2[[#This Row],[Exam (60%)]], IF(Table2[[#This Row],[Exam (60%)]]="ABS", Table2[[#This Row],[Test (25%)]]+Table2[[#This Row],[Practical (15%)]], Table2[[#This Row],[Test (25%)]]+Table2[[#This Row],[Practical (15%)]]+Table2[[#This Row],[Exam (60%)]])))))), 0)</f>
        <v>91</v>
      </c>
      <c r="I272" s="2" t="str">
        <f>IF(Table2[[#This Row],[Exam (60%)]]="ABS", "I", VLOOKUP(Table2[[#This Row],[Total (100%)]],$K$3:$L$7,2,TRUE))</f>
        <v>A</v>
      </c>
    </row>
    <row r="273" spans="1:9" x14ac:dyDescent="0.3">
      <c r="A273" s="2" t="s">
        <v>483</v>
      </c>
      <c r="B273" s="2" t="s">
        <v>484</v>
      </c>
      <c r="C273" s="2" t="s">
        <v>363</v>
      </c>
      <c r="D273" s="2" t="s">
        <v>623</v>
      </c>
      <c r="E273" s="1">
        <f>IF(VLOOKUP(Table2[[#This Row],[Student ID]],Test[], 3,FALSE)="", "ABS", VLOOKUP(Table2[[#This Row],[Student ID]],Test[], 3,FALSE))</f>
        <v>15</v>
      </c>
      <c r="F273" s="2">
        <f>VLOOKUP(Table2[[#This Row],[Student ID]],Practical[],2,FALSE)</f>
        <v>9</v>
      </c>
      <c r="G273" s="2">
        <f>IF(VLOOKUP(Table2[[#This Row],[Student ID]],Exam[], 3,FALSE)=0, "ABS", VLOOKUP(Table2[[#This Row],[Student ID]],Exam[], 3,FALSE))</f>
        <v>45.6</v>
      </c>
      <c r="H273" s="3">
        <f>ROUNDUP(IF(AND(Table2[[#This Row],[Test (25%)]]="ABS", Table2[[#This Row],[Practical (15%)]]="ABS"),Table2[[#This Row],[Exam (60%)]], IF(AND(Table2[[#This Row],[Practical (15%)]]="ABS", Table2[[#This Row],[Exam (60%)]]="ABS"),Table2[[#This Row],[Test (25%)]], IF(AND(Table2[[#This Row],[Test (25%)]]="ABS", Table2[[#This Row],[Exam (60%)]]="ABS"),Table2[[#This Row],[Practical (15%)]], IF(Table2[[#This Row],[Test (25%)]]="ABS", Table2[[#This Row],[Practical (15%)]]+Table2[[#This Row],[Exam (60%)]], IF(Table2[[#This Row],[Practical (15%)]]="ABS", Table2[[#This Row],[Test (25%)]]+Table2[[#This Row],[Exam (60%)]], IF(Table2[[#This Row],[Exam (60%)]]="ABS", Table2[[#This Row],[Test (25%)]]+Table2[[#This Row],[Practical (15%)]], Table2[[#This Row],[Test (25%)]]+Table2[[#This Row],[Practical (15%)]]+Table2[[#This Row],[Exam (60%)]])))))), 0)</f>
        <v>70</v>
      </c>
      <c r="I273" s="2" t="str">
        <f>IF(Table2[[#This Row],[Exam (60%)]]="ABS", "I", VLOOKUP(Table2[[#This Row],[Total (100%)]],$K$3:$L$7,2,TRUE))</f>
        <v>A</v>
      </c>
    </row>
    <row r="274" spans="1:9" x14ac:dyDescent="0.3">
      <c r="A274" s="2" t="s">
        <v>485</v>
      </c>
      <c r="B274" s="2" t="s">
        <v>486</v>
      </c>
      <c r="C274" s="2" t="s">
        <v>363</v>
      </c>
      <c r="D274" s="2" t="s">
        <v>622</v>
      </c>
      <c r="E274" s="1">
        <f>IF(VLOOKUP(Table2[[#This Row],[Student ID]],Test[], 3,FALSE)="", "ABS", VLOOKUP(Table2[[#This Row],[Student ID]],Test[], 3,FALSE))</f>
        <v>15.833333333333332</v>
      </c>
      <c r="F274" s="2">
        <f>VLOOKUP(Table2[[#This Row],[Student ID]],Practical[],2,FALSE)</f>
        <v>11.25</v>
      </c>
      <c r="G274" s="2">
        <f>IF(VLOOKUP(Table2[[#This Row],[Student ID]],Exam[], 3,FALSE)=0, "ABS", VLOOKUP(Table2[[#This Row],[Student ID]],Exam[], 3,FALSE))</f>
        <v>37.200000000000003</v>
      </c>
      <c r="H274" s="3">
        <f>ROUNDUP(IF(AND(Table2[[#This Row],[Test (25%)]]="ABS", Table2[[#This Row],[Practical (15%)]]="ABS"),Table2[[#This Row],[Exam (60%)]], IF(AND(Table2[[#This Row],[Practical (15%)]]="ABS", Table2[[#This Row],[Exam (60%)]]="ABS"),Table2[[#This Row],[Test (25%)]], IF(AND(Table2[[#This Row],[Test (25%)]]="ABS", Table2[[#This Row],[Exam (60%)]]="ABS"),Table2[[#This Row],[Practical (15%)]], IF(Table2[[#This Row],[Test (25%)]]="ABS", Table2[[#This Row],[Practical (15%)]]+Table2[[#This Row],[Exam (60%)]], IF(Table2[[#This Row],[Practical (15%)]]="ABS", Table2[[#This Row],[Test (25%)]]+Table2[[#This Row],[Exam (60%)]], IF(Table2[[#This Row],[Exam (60%)]]="ABS", Table2[[#This Row],[Test (25%)]]+Table2[[#This Row],[Practical (15%)]], Table2[[#This Row],[Test (25%)]]+Table2[[#This Row],[Practical (15%)]]+Table2[[#This Row],[Exam (60%)]])))))), 0)</f>
        <v>65</v>
      </c>
      <c r="I274" s="2" t="str">
        <f>IF(Table2[[#This Row],[Exam (60%)]]="ABS", "I", VLOOKUP(Table2[[#This Row],[Total (100%)]],$K$3:$L$7,2,TRUE))</f>
        <v>B</v>
      </c>
    </row>
    <row r="275" spans="1:9" x14ac:dyDescent="0.3">
      <c r="A275" s="2" t="s">
        <v>487</v>
      </c>
      <c r="B275" s="2" t="s">
        <v>488</v>
      </c>
      <c r="C275" s="2" t="s">
        <v>363</v>
      </c>
      <c r="D275" s="2" t="s">
        <v>622</v>
      </c>
      <c r="E275" s="1">
        <f>IF(VLOOKUP(Table2[[#This Row],[Student ID]],Test[], 3,FALSE)="", "ABS", VLOOKUP(Table2[[#This Row],[Student ID]],Test[], 3,FALSE))</f>
        <v>13.333333333333334</v>
      </c>
      <c r="F275" s="2">
        <f>VLOOKUP(Table2[[#This Row],[Student ID]],Practical[],2,FALSE)</f>
        <v>9.75</v>
      </c>
      <c r="G275" s="2">
        <f>IF(VLOOKUP(Table2[[#This Row],[Student ID]],Exam[], 3,FALSE)=0, "ABS", VLOOKUP(Table2[[#This Row],[Student ID]],Exam[], 3,FALSE))</f>
        <v>30</v>
      </c>
      <c r="H275" s="3">
        <f>ROUNDUP(IF(AND(Table2[[#This Row],[Test (25%)]]="ABS", Table2[[#This Row],[Practical (15%)]]="ABS"),Table2[[#This Row],[Exam (60%)]], IF(AND(Table2[[#This Row],[Practical (15%)]]="ABS", Table2[[#This Row],[Exam (60%)]]="ABS"),Table2[[#This Row],[Test (25%)]], IF(AND(Table2[[#This Row],[Test (25%)]]="ABS", Table2[[#This Row],[Exam (60%)]]="ABS"),Table2[[#This Row],[Practical (15%)]], IF(Table2[[#This Row],[Test (25%)]]="ABS", Table2[[#This Row],[Practical (15%)]]+Table2[[#This Row],[Exam (60%)]], IF(Table2[[#This Row],[Practical (15%)]]="ABS", Table2[[#This Row],[Test (25%)]]+Table2[[#This Row],[Exam (60%)]], IF(Table2[[#This Row],[Exam (60%)]]="ABS", Table2[[#This Row],[Test (25%)]]+Table2[[#This Row],[Practical (15%)]], Table2[[#This Row],[Test (25%)]]+Table2[[#This Row],[Practical (15%)]]+Table2[[#This Row],[Exam (60%)]])))))), 0)</f>
        <v>54</v>
      </c>
      <c r="I275" s="2" t="str">
        <f>IF(Table2[[#This Row],[Exam (60%)]]="ABS", "I", VLOOKUP(Table2[[#This Row],[Total (100%)]],$K$3:$L$7,2,TRUE))</f>
        <v>C</v>
      </c>
    </row>
    <row r="276" spans="1:9" x14ac:dyDescent="0.3">
      <c r="A276" s="2" t="s">
        <v>489</v>
      </c>
      <c r="B276" s="2" t="s">
        <v>490</v>
      </c>
      <c r="C276" s="2" t="s">
        <v>363</v>
      </c>
      <c r="D276" s="2" t="s">
        <v>622</v>
      </c>
      <c r="E276" s="1">
        <f>IF(VLOOKUP(Table2[[#This Row],[Student ID]],Test[], 3,FALSE)="", "ABS", VLOOKUP(Table2[[#This Row],[Student ID]],Test[], 3,FALSE))</f>
        <v>13.333333333333334</v>
      </c>
      <c r="F276" s="2">
        <f>VLOOKUP(Table2[[#This Row],[Student ID]],Practical[],2,FALSE)</f>
        <v>10.5</v>
      </c>
      <c r="G276" s="2">
        <f>IF(VLOOKUP(Table2[[#This Row],[Student ID]],Exam[], 3,FALSE)=0, "ABS", VLOOKUP(Table2[[#This Row],[Student ID]],Exam[], 3,FALSE))</f>
        <v>34.799999999999997</v>
      </c>
      <c r="H276" s="3">
        <f>ROUNDUP(IF(AND(Table2[[#This Row],[Test (25%)]]="ABS", Table2[[#This Row],[Practical (15%)]]="ABS"),Table2[[#This Row],[Exam (60%)]], IF(AND(Table2[[#This Row],[Practical (15%)]]="ABS", Table2[[#This Row],[Exam (60%)]]="ABS"),Table2[[#This Row],[Test (25%)]], IF(AND(Table2[[#This Row],[Test (25%)]]="ABS", Table2[[#This Row],[Exam (60%)]]="ABS"),Table2[[#This Row],[Practical (15%)]], IF(Table2[[#This Row],[Test (25%)]]="ABS", Table2[[#This Row],[Practical (15%)]]+Table2[[#This Row],[Exam (60%)]], IF(Table2[[#This Row],[Practical (15%)]]="ABS", Table2[[#This Row],[Test (25%)]]+Table2[[#This Row],[Exam (60%)]], IF(Table2[[#This Row],[Exam (60%)]]="ABS", Table2[[#This Row],[Test (25%)]]+Table2[[#This Row],[Practical (15%)]], Table2[[#This Row],[Test (25%)]]+Table2[[#This Row],[Practical (15%)]]+Table2[[#This Row],[Exam (60%)]])))))), 0)</f>
        <v>59</v>
      </c>
      <c r="I276" s="2" t="str">
        <f>IF(Table2[[#This Row],[Exam (60%)]]="ABS", "I", VLOOKUP(Table2[[#This Row],[Total (100%)]],$K$3:$L$7,2,TRUE))</f>
        <v>C</v>
      </c>
    </row>
    <row r="277" spans="1:9" x14ac:dyDescent="0.3">
      <c r="A277" s="2" t="s">
        <v>491</v>
      </c>
      <c r="B277" s="2" t="s">
        <v>492</v>
      </c>
      <c r="C277" s="2" t="s">
        <v>363</v>
      </c>
      <c r="D277" s="2" t="s">
        <v>622</v>
      </c>
      <c r="E277" s="1">
        <f>IF(VLOOKUP(Table2[[#This Row],[Student ID]],Test[], 3,FALSE)="", "ABS", VLOOKUP(Table2[[#This Row],[Student ID]],Test[], 3,FALSE))</f>
        <v>17.5</v>
      </c>
      <c r="F277" s="2">
        <f>VLOOKUP(Table2[[#This Row],[Student ID]],Practical[],2,FALSE)</f>
        <v>10.5</v>
      </c>
      <c r="G277" s="2">
        <f>IF(VLOOKUP(Table2[[#This Row],[Student ID]],Exam[], 3,FALSE)=0, "ABS", VLOOKUP(Table2[[#This Row],[Student ID]],Exam[], 3,FALSE))</f>
        <v>43.199999999999996</v>
      </c>
      <c r="H277" s="3">
        <f>ROUNDUP(IF(AND(Table2[[#This Row],[Test (25%)]]="ABS", Table2[[#This Row],[Practical (15%)]]="ABS"),Table2[[#This Row],[Exam (60%)]], IF(AND(Table2[[#This Row],[Practical (15%)]]="ABS", Table2[[#This Row],[Exam (60%)]]="ABS"),Table2[[#This Row],[Test (25%)]], IF(AND(Table2[[#This Row],[Test (25%)]]="ABS", Table2[[#This Row],[Exam (60%)]]="ABS"),Table2[[#This Row],[Practical (15%)]], IF(Table2[[#This Row],[Test (25%)]]="ABS", Table2[[#This Row],[Practical (15%)]]+Table2[[#This Row],[Exam (60%)]], IF(Table2[[#This Row],[Practical (15%)]]="ABS", Table2[[#This Row],[Test (25%)]]+Table2[[#This Row],[Exam (60%)]], IF(Table2[[#This Row],[Exam (60%)]]="ABS", Table2[[#This Row],[Test (25%)]]+Table2[[#This Row],[Practical (15%)]], Table2[[#This Row],[Test (25%)]]+Table2[[#This Row],[Practical (15%)]]+Table2[[#This Row],[Exam (60%)]])))))), 0)</f>
        <v>72</v>
      </c>
      <c r="I277" s="2" t="str">
        <f>IF(Table2[[#This Row],[Exam (60%)]]="ABS", "I", VLOOKUP(Table2[[#This Row],[Total (100%)]],$K$3:$L$7,2,TRUE))</f>
        <v>A</v>
      </c>
    </row>
    <row r="278" spans="1:9" x14ac:dyDescent="0.3">
      <c r="A278" s="2" t="s">
        <v>493</v>
      </c>
      <c r="B278" s="2" t="s">
        <v>355</v>
      </c>
      <c r="C278" s="2" t="s">
        <v>363</v>
      </c>
      <c r="D278" s="2" t="s">
        <v>622</v>
      </c>
      <c r="E278" s="1">
        <f>IF(VLOOKUP(Table2[[#This Row],[Student ID]],Test[], 3,FALSE)="", "ABS", VLOOKUP(Table2[[#This Row],[Student ID]],Test[], 3,FALSE))</f>
        <v>15.833333333333332</v>
      </c>
      <c r="F278" s="2">
        <f>VLOOKUP(Table2[[#This Row],[Student ID]],Practical[],2,FALSE)</f>
        <v>12</v>
      </c>
      <c r="G278" s="2">
        <f>IF(VLOOKUP(Table2[[#This Row],[Student ID]],Exam[], 3,FALSE)=0, "ABS", VLOOKUP(Table2[[#This Row],[Student ID]],Exam[], 3,FALSE))</f>
        <v>50.4</v>
      </c>
      <c r="H278" s="3">
        <f>ROUNDUP(IF(AND(Table2[[#This Row],[Test (25%)]]="ABS", Table2[[#This Row],[Practical (15%)]]="ABS"),Table2[[#This Row],[Exam (60%)]], IF(AND(Table2[[#This Row],[Practical (15%)]]="ABS", Table2[[#This Row],[Exam (60%)]]="ABS"),Table2[[#This Row],[Test (25%)]], IF(AND(Table2[[#This Row],[Test (25%)]]="ABS", Table2[[#This Row],[Exam (60%)]]="ABS"),Table2[[#This Row],[Practical (15%)]], IF(Table2[[#This Row],[Test (25%)]]="ABS", Table2[[#This Row],[Practical (15%)]]+Table2[[#This Row],[Exam (60%)]], IF(Table2[[#This Row],[Practical (15%)]]="ABS", Table2[[#This Row],[Test (25%)]]+Table2[[#This Row],[Exam (60%)]], IF(Table2[[#This Row],[Exam (60%)]]="ABS", Table2[[#This Row],[Test (25%)]]+Table2[[#This Row],[Practical (15%)]], Table2[[#This Row],[Test (25%)]]+Table2[[#This Row],[Practical (15%)]]+Table2[[#This Row],[Exam (60%)]])))))), 0)</f>
        <v>79</v>
      </c>
      <c r="I278" s="2" t="str">
        <f>IF(Table2[[#This Row],[Exam (60%)]]="ABS", "I", VLOOKUP(Table2[[#This Row],[Total (100%)]],$K$3:$L$7,2,TRUE))</f>
        <v>A</v>
      </c>
    </row>
    <row r="279" spans="1:9" x14ac:dyDescent="0.3">
      <c r="A279" s="2" t="s">
        <v>494</v>
      </c>
      <c r="B279" s="2" t="s">
        <v>495</v>
      </c>
      <c r="C279" s="2" t="s">
        <v>363</v>
      </c>
      <c r="D279" s="2" t="s">
        <v>622</v>
      </c>
      <c r="E279" s="1">
        <f>IF(VLOOKUP(Table2[[#This Row],[Student ID]],Test[], 3,FALSE)="", "ABS", VLOOKUP(Table2[[#This Row],[Student ID]],Test[], 3,FALSE))</f>
        <v>12.5</v>
      </c>
      <c r="F279" s="2">
        <f>VLOOKUP(Table2[[#This Row],[Student ID]],Practical[],2,FALSE)</f>
        <v>10.5</v>
      </c>
      <c r="G279" s="2">
        <f>IF(VLOOKUP(Table2[[#This Row],[Student ID]],Exam[], 3,FALSE)=0, "ABS", VLOOKUP(Table2[[#This Row],[Student ID]],Exam[], 3,FALSE))</f>
        <v>33.6</v>
      </c>
      <c r="H279" s="3">
        <f>ROUNDUP(IF(AND(Table2[[#This Row],[Test (25%)]]="ABS", Table2[[#This Row],[Practical (15%)]]="ABS"),Table2[[#This Row],[Exam (60%)]], IF(AND(Table2[[#This Row],[Practical (15%)]]="ABS", Table2[[#This Row],[Exam (60%)]]="ABS"),Table2[[#This Row],[Test (25%)]], IF(AND(Table2[[#This Row],[Test (25%)]]="ABS", Table2[[#This Row],[Exam (60%)]]="ABS"),Table2[[#This Row],[Practical (15%)]], IF(Table2[[#This Row],[Test (25%)]]="ABS", Table2[[#This Row],[Practical (15%)]]+Table2[[#This Row],[Exam (60%)]], IF(Table2[[#This Row],[Practical (15%)]]="ABS", Table2[[#This Row],[Test (25%)]]+Table2[[#This Row],[Exam (60%)]], IF(Table2[[#This Row],[Exam (60%)]]="ABS", Table2[[#This Row],[Test (25%)]]+Table2[[#This Row],[Practical (15%)]], Table2[[#This Row],[Test (25%)]]+Table2[[#This Row],[Practical (15%)]]+Table2[[#This Row],[Exam (60%)]])))))), 0)</f>
        <v>57</v>
      </c>
      <c r="I279" s="2" t="str">
        <f>IF(Table2[[#This Row],[Exam (60%)]]="ABS", "I", VLOOKUP(Table2[[#This Row],[Total (100%)]],$K$3:$L$7,2,TRUE))</f>
        <v>C</v>
      </c>
    </row>
    <row r="280" spans="1:9" x14ac:dyDescent="0.3">
      <c r="A280" s="2" t="s">
        <v>405</v>
      </c>
      <c r="B280" s="2" t="s">
        <v>110</v>
      </c>
      <c r="C280" s="2" t="s">
        <v>363</v>
      </c>
      <c r="D280" s="2" t="s">
        <v>622</v>
      </c>
      <c r="E280" s="1">
        <f>IF(VLOOKUP(Table2[[#This Row],[Student ID]],Test[], 3,FALSE)="", "ABS", VLOOKUP(Table2[[#This Row],[Student ID]],Test[], 3,FALSE))</f>
        <v>9.1666666666666661</v>
      </c>
      <c r="F280" s="2">
        <f>VLOOKUP(Table2[[#This Row],[Student ID]],Practical[],2,FALSE)</f>
        <v>0</v>
      </c>
      <c r="G280" s="2">
        <f>IF(VLOOKUP(Table2[[#This Row],[Student ID]],Exam[], 3,FALSE)=0, "ABS", VLOOKUP(Table2[[#This Row],[Student ID]],Exam[], 3,FALSE))</f>
        <v>22.8</v>
      </c>
      <c r="H280" s="3">
        <f>ROUNDUP(IF(AND(Table2[[#This Row],[Test (25%)]]="ABS", Table2[[#This Row],[Practical (15%)]]="ABS"),Table2[[#This Row],[Exam (60%)]], IF(AND(Table2[[#This Row],[Practical (15%)]]="ABS", Table2[[#This Row],[Exam (60%)]]="ABS"),Table2[[#This Row],[Test (25%)]], IF(AND(Table2[[#This Row],[Test (25%)]]="ABS", Table2[[#This Row],[Exam (60%)]]="ABS"),Table2[[#This Row],[Practical (15%)]], IF(Table2[[#This Row],[Test (25%)]]="ABS", Table2[[#This Row],[Practical (15%)]]+Table2[[#This Row],[Exam (60%)]], IF(Table2[[#This Row],[Practical (15%)]]="ABS", Table2[[#This Row],[Test (25%)]]+Table2[[#This Row],[Exam (60%)]], IF(Table2[[#This Row],[Exam (60%)]]="ABS", Table2[[#This Row],[Test (25%)]]+Table2[[#This Row],[Practical (15%)]], Table2[[#This Row],[Test (25%)]]+Table2[[#This Row],[Practical (15%)]]+Table2[[#This Row],[Exam (60%)]])))))), 0)</f>
        <v>32</v>
      </c>
      <c r="I280" s="2" t="str">
        <f>IF(Table2[[#This Row],[Exam (60%)]]="ABS", "I", VLOOKUP(Table2[[#This Row],[Total (100%)]],$K$3:$L$7,2,TRUE))</f>
        <v>F</v>
      </c>
    </row>
    <row r="281" spans="1:9" x14ac:dyDescent="0.3">
      <c r="A281" s="2" t="s">
        <v>496</v>
      </c>
      <c r="B281" s="2" t="s">
        <v>414</v>
      </c>
      <c r="C281" s="2" t="s">
        <v>363</v>
      </c>
      <c r="D281" s="2" t="s">
        <v>622</v>
      </c>
      <c r="E281" s="1">
        <f>IF(VLOOKUP(Table2[[#This Row],[Student ID]],Test[], 3,FALSE)="", "ABS", VLOOKUP(Table2[[#This Row],[Student ID]],Test[], 3,FALSE))</f>
        <v>9.1666666666666661</v>
      </c>
      <c r="F281" s="2">
        <f>VLOOKUP(Table2[[#This Row],[Student ID]],Practical[],2,FALSE)</f>
        <v>10.5</v>
      </c>
      <c r="G281" s="2">
        <f>IF(VLOOKUP(Table2[[#This Row],[Student ID]],Exam[], 3,FALSE)=0, "ABS", VLOOKUP(Table2[[#This Row],[Student ID]],Exam[], 3,FALSE))</f>
        <v>38.4</v>
      </c>
      <c r="H281" s="3">
        <f>ROUNDUP(IF(AND(Table2[[#This Row],[Test (25%)]]="ABS", Table2[[#This Row],[Practical (15%)]]="ABS"),Table2[[#This Row],[Exam (60%)]], IF(AND(Table2[[#This Row],[Practical (15%)]]="ABS", Table2[[#This Row],[Exam (60%)]]="ABS"),Table2[[#This Row],[Test (25%)]], IF(AND(Table2[[#This Row],[Test (25%)]]="ABS", Table2[[#This Row],[Exam (60%)]]="ABS"),Table2[[#This Row],[Practical (15%)]], IF(Table2[[#This Row],[Test (25%)]]="ABS", Table2[[#This Row],[Practical (15%)]]+Table2[[#This Row],[Exam (60%)]], IF(Table2[[#This Row],[Practical (15%)]]="ABS", Table2[[#This Row],[Test (25%)]]+Table2[[#This Row],[Exam (60%)]], IF(Table2[[#This Row],[Exam (60%)]]="ABS", Table2[[#This Row],[Test (25%)]]+Table2[[#This Row],[Practical (15%)]], Table2[[#This Row],[Test (25%)]]+Table2[[#This Row],[Practical (15%)]]+Table2[[#This Row],[Exam (60%)]])))))), 0)</f>
        <v>59</v>
      </c>
      <c r="I281" s="2" t="str">
        <f>IF(Table2[[#This Row],[Exam (60%)]]="ABS", "I", VLOOKUP(Table2[[#This Row],[Total (100%)]],$K$3:$L$7,2,TRUE))</f>
        <v>C</v>
      </c>
    </row>
    <row r="282" spans="1:9" x14ac:dyDescent="0.3">
      <c r="A282" s="2" t="s">
        <v>497</v>
      </c>
      <c r="B282" s="2" t="s">
        <v>4</v>
      </c>
      <c r="C282" s="2" t="s">
        <v>363</v>
      </c>
      <c r="D282" s="2" t="s">
        <v>622</v>
      </c>
      <c r="E282" s="1">
        <f>IF(VLOOKUP(Table2[[#This Row],[Student ID]],Test[], 3,FALSE)="", "ABS", VLOOKUP(Table2[[#This Row],[Student ID]],Test[], 3,FALSE))</f>
        <v>18.333333333333332</v>
      </c>
      <c r="F282" s="2">
        <f>VLOOKUP(Table2[[#This Row],[Student ID]],Practical[],2,FALSE)</f>
        <v>9.75</v>
      </c>
      <c r="G282" s="2">
        <f>IF(VLOOKUP(Table2[[#This Row],[Student ID]],Exam[], 3,FALSE)=0, "ABS", VLOOKUP(Table2[[#This Row],[Student ID]],Exam[], 3,FALSE))</f>
        <v>44.4</v>
      </c>
      <c r="H282" s="3">
        <f>ROUNDUP(IF(AND(Table2[[#This Row],[Test (25%)]]="ABS", Table2[[#This Row],[Practical (15%)]]="ABS"),Table2[[#This Row],[Exam (60%)]], IF(AND(Table2[[#This Row],[Practical (15%)]]="ABS", Table2[[#This Row],[Exam (60%)]]="ABS"),Table2[[#This Row],[Test (25%)]], IF(AND(Table2[[#This Row],[Test (25%)]]="ABS", Table2[[#This Row],[Exam (60%)]]="ABS"),Table2[[#This Row],[Practical (15%)]], IF(Table2[[#This Row],[Test (25%)]]="ABS", Table2[[#This Row],[Practical (15%)]]+Table2[[#This Row],[Exam (60%)]], IF(Table2[[#This Row],[Practical (15%)]]="ABS", Table2[[#This Row],[Test (25%)]]+Table2[[#This Row],[Exam (60%)]], IF(Table2[[#This Row],[Exam (60%)]]="ABS", Table2[[#This Row],[Test (25%)]]+Table2[[#This Row],[Practical (15%)]], Table2[[#This Row],[Test (25%)]]+Table2[[#This Row],[Practical (15%)]]+Table2[[#This Row],[Exam (60%)]])))))), 0)</f>
        <v>73</v>
      </c>
      <c r="I282" s="2" t="str">
        <f>IF(Table2[[#This Row],[Exam (60%)]]="ABS", "I", VLOOKUP(Table2[[#This Row],[Total (100%)]],$K$3:$L$7,2,TRUE))</f>
        <v>A</v>
      </c>
    </row>
    <row r="283" spans="1:9" x14ac:dyDescent="0.3">
      <c r="A283" s="2" t="s">
        <v>498</v>
      </c>
      <c r="B283" s="2" t="s">
        <v>19</v>
      </c>
      <c r="C283" s="2" t="s">
        <v>499</v>
      </c>
      <c r="D283" s="2" t="s">
        <v>622</v>
      </c>
      <c r="E283" s="1">
        <f>IF(VLOOKUP(Table2[[#This Row],[Student ID]],Test[], 3,FALSE)="", "ABS", VLOOKUP(Table2[[#This Row],[Student ID]],Test[], 3,FALSE))</f>
        <v>11.666666666666666</v>
      </c>
      <c r="F283" s="2">
        <f>VLOOKUP(Table2[[#This Row],[Student ID]],Practical[],2,FALSE)</f>
        <v>11.25</v>
      </c>
      <c r="G283" s="2">
        <f>IF(VLOOKUP(Table2[[#This Row],[Student ID]],Exam[], 3,FALSE)=0, "ABS", VLOOKUP(Table2[[#This Row],[Student ID]],Exam[], 3,FALSE))</f>
        <v>37.200000000000003</v>
      </c>
      <c r="H283" s="3">
        <f>ROUNDUP(IF(AND(Table2[[#This Row],[Test (25%)]]="ABS", Table2[[#This Row],[Practical (15%)]]="ABS"),Table2[[#This Row],[Exam (60%)]], IF(AND(Table2[[#This Row],[Practical (15%)]]="ABS", Table2[[#This Row],[Exam (60%)]]="ABS"),Table2[[#This Row],[Test (25%)]], IF(AND(Table2[[#This Row],[Test (25%)]]="ABS", Table2[[#This Row],[Exam (60%)]]="ABS"),Table2[[#This Row],[Practical (15%)]], IF(Table2[[#This Row],[Test (25%)]]="ABS", Table2[[#This Row],[Practical (15%)]]+Table2[[#This Row],[Exam (60%)]], IF(Table2[[#This Row],[Practical (15%)]]="ABS", Table2[[#This Row],[Test (25%)]]+Table2[[#This Row],[Exam (60%)]], IF(Table2[[#This Row],[Exam (60%)]]="ABS", Table2[[#This Row],[Test (25%)]]+Table2[[#This Row],[Practical (15%)]], Table2[[#This Row],[Test (25%)]]+Table2[[#This Row],[Practical (15%)]]+Table2[[#This Row],[Exam (60%)]])))))), 0)</f>
        <v>61</v>
      </c>
      <c r="I283" s="2" t="str">
        <f>IF(Table2[[#This Row],[Exam (60%)]]="ABS", "I", VLOOKUP(Table2[[#This Row],[Total (100%)]],$K$3:$L$7,2,TRUE))</f>
        <v>B</v>
      </c>
    </row>
    <row r="284" spans="1:9" x14ac:dyDescent="0.3">
      <c r="A284" s="2" t="s">
        <v>500</v>
      </c>
      <c r="B284" s="2" t="s">
        <v>501</v>
      </c>
      <c r="C284" s="2" t="s">
        <v>499</v>
      </c>
      <c r="D284" s="2" t="s">
        <v>622</v>
      </c>
      <c r="E284" s="1">
        <f>IF(VLOOKUP(Table2[[#This Row],[Student ID]],Test[], 3,FALSE)="", "ABS", VLOOKUP(Table2[[#This Row],[Student ID]],Test[], 3,FALSE))</f>
        <v>13.333333333333334</v>
      </c>
      <c r="F284" s="2">
        <f>VLOOKUP(Table2[[#This Row],[Student ID]],Practical[],2,FALSE)</f>
        <v>11.25</v>
      </c>
      <c r="G284" s="2">
        <f>IF(VLOOKUP(Table2[[#This Row],[Student ID]],Exam[], 3,FALSE)=0, "ABS", VLOOKUP(Table2[[#This Row],[Student ID]],Exam[], 3,FALSE))</f>
        <v>44.4</v>
      </c>
      <c r="H284" s="3">
        <f>ROUNDUP(IF(AND(Table2[[#This Row],[Test (25%)]]="ABS", Table2[[#This Row],[Practical (15%)]]="ABS"),Table2[[#This Row],[Exam (60%)]], IF(AND(Table2[[#This Row],[Practical (15%)]]="ABS", Table2[[#This Row],[Exam (60%)]]="ABS"),Table2[[#This Row],[Test (25%)]], IF(AND(Table2[[#This Row],[Test (25%)]]="ABS", Table2[[#This Row],[Exam (60%)]]="ABS"),Table2[[#This Row],[Practical (15%)]], IF(Table2[[#This Row],[Test (25%)]]="ABS", Table2[[#This Row],[Practical (15%)]]+Table2[[#This Row],[Exam (60%)]], IF(Table2[[#This Row],[Practical (15%)]]="ABS", Table2[[#This Row],[Test (25%)]]+Table2[[#This Row],[Exam (60%)]], IF(Table2[[#This Row],[Exam (60%)]]="ABS", Table2[[#This Row],[Test (25%)]]+Table2[[#This Row],[Practical (15%)]], Table2[[#This Row],[Test (25%)]]+Table2[[#This Row],[Practical (15%)]]+Table2[[#This Row],[Exam (60%)]])))))), 0)</f>
        <v>69</v>
      </c>
      <c r="I284" s="2" t="str">
        <f>IF(Table2[[#This Row],[Exam (60%)]]="ABS", "I", VLOOKUP(Table2[[#This Row],[Total (100%)]],$K$3:$L$7,2,TRUE))</f>
        <v>B</v>
      </c>
    </row>
    <row r="285" spans="1:9" x14ac:dyDescent="0.3">
      <c r="A285" s="2" t="s">
        <v>502</v>
      </c>
      <c r="B285" s="2" t="s">
        <v>503</v>
      </c>
      <c r="C285" s="2" t="s">
        <v>499</v>
      </c>
      <c r="D285" s="2" t="s">
        <v>622</v>
      </c>
      <c r="E285" s="1">
        <f>IF(VLOOKUP(Table2[[#This Row],[Student ID]],Test[], 3,FALSE)="", "ABS", VLOOKUP(Table2[[#This Row],[Student ID]],Test[], 3,FALSE))</f>
        <v>13.333333333333334</v>
      </c>
      <c r="F285" s="2">
        <f>VLOOKUP(Table2[[#This Row],[Student ID]],Practical[],2,FALSE)</f>
        <v>0</v>
      </c>
      <c r="G285" s="2" t="str">
        <f>IF(VLOOKUP(Table2[[#This Row],[Student ID]],Exam[], 3,FALSE)=0, "ABS", VLOOKUP(Table2[[#This Row],[Student ID]],Exam[], 3,FALSE))</f>
        <v>ABS</v>
      </c>
      <c r="H285" s="3">
        <f>ROUNDUP(IF(AND(Table2[[#This Row],[Test (25%)]]="ABS", Table2[[#This Row],[Practical (15%)]]="ABS"),Table2[[#This Row],[Exam (60%)]], IF(AND(Table2[[#This Row],[Practical (15%)]]="ABS", Table2[[#This Row],[Exam (60%)]]="ABS"),Table2[[#This Row],[Test (25%)]], IF(AND(Table2[[#This Row],[Test (25%)]]="ABS", Table2[[#This Row],[Exam (60%)]]="ABS"),Table2[[#This Row],[Practical (15%)]], IF(Table2[[#This Row],[Test (25%)]]="ABS", Table2[[#This Row],[Practical (15%)]]+Table2[[#This Row],[Exam (60%)]], IF(Table2[[#This Row],[Practical (15%)]]="ABS", Table2[[#This Row],[Test (25%)]]+Table2[[#This Row],[Exam (60%)]], IF(Table2[[#This Row],[Exam (60%)]]="ABS", Table2[[#This Row],[Test (25%)]]+Table2[[#This Row],[Practical (15%)]], Table2[[#This Row],[Test (25%)]]+Table2[[#This Row],[Practical (15%)]]+Table2[[#This Row],[Exam (60%)]])))))), 0)</f>
        <v>14</v>
      </c>
      <c r="I285" s="2" t="str">
        <f>IF(Table2[[#This Row],[Exam (60%)]]="ABS", "I", VLOOKUP(Table2[[#This Row],[Total (100%)]],$K$3:$L$7,2,TRUE))</f>
        <v>I</v>
      </c>
    </row>
    <row r="286" spans="1:9" x14ac:dyDescent="0.3">
      <c r="A286" s="2" t="s">
        <v>504</v>
      </c>
      <c r="B286" s="2" t="s">
        <v>279</v>
      </c>
      <c r="C286" s="2" t="s">
        <v>499</v>
      </c>
      <c r="D286" s="2" t="s">
        <v>622</v>
      </c>
      <c r="E286" s="1">
        <f>IF(VLOOKUP(Table2[[#This Row],[Student ID]],Test[], 3,FALSE)="", "ABS", VLOOKUP(Table2[[#This Row],[Student ID]],Test[], 3,FALSE))</f>
        <v>7.5</v>
      </c>
      <c r="F286" s="2">
        <f>VLOOKUP(Table2[[#This Row],[Student ID]],Practical[],2,FALSE)</f>
        <v>0</v>
      </c>
      <c r="G286" s="2">
        <f>IF(VLOOKUP(Table2[[#This Row],[Student ID]],Exam[], 3,FALSE)=0, "ABS", VLOOKUP(Table2[[#This Row],[Student ID]],Exam[], 3,FALSE))</f>
        <v>15.600000000000001</v>
      </c>
      <c r="H286" s="3">
        <f>ROUNDUP(IF(AND(Table2[[#This Row],[Test (25%)]]="ABS", Table2[[#This Row],[Practical (15%)]]="ABS"),Table2[[#This Row],[Exam (60%)]], IF(AND(Table2[[#This Row],[Practical (15%)]]="ABS", Table2[[#This Row],[Exam (60%)]]="ABS"),Table2[[#This Row],[Test (25%)]], IF(AND(Table2[[#This Row],[Test (25%)]]="ABS", Table2[[#This Row],[Exam (60%)]]="ABS"),Table2[[#This Row],[Practical (15%)]], IF(Table2[[#This Row],[Test (25%)]]="ABS", Table2[[#This Row],[Practical (15%)]]+Table2[[#This Row],[Exam (60%)]], IF(Table2[[#This Row],[Practical (15%)]]="ABS", Table2[[#This Row],[Test (25%)]]+Table2[[#This Row],[Exam (60%)]], IF(Table2[[#This Row],[Exam (60%)]]="ABS", Table2[[#This Row],[Test (25%)]]+Table2[[#This Row],[Practical (15%)]], Table2[[#This Row],[Test (25%)]]+Table2[[#This Row],[Practical (15%)]]+Table2[[#This Row],[Exam (60%)]])))))), 0)</f>
        <v>24</v>
      </c>
      <c r="I286" s="2" t="str">
        <f>IF(Table2[[#This Row],[Exam (60%)]]="ABS", "I", VLOOKUP(Table2[[#This Row],[Total (100%)]],$K$3:$L$7,2,TRUE))</f>
        <v>F</v>
      </c>
    </row>
    <row r="287" spans="1:9" x14ac:dyDescent="0.3">
      <c r="A287" s="2" t="s">
        <v>505</v>
      </c>
      <c r="B287" s="2" t="s">
        <v>506</v>
      </c>
      <c r="C287" s="2" t="s">
        <v>499</v>
      </c>
      <c r="D287" s="2" t="s">
        <v>622</v>
      </c>
      <c r="E287" s="1">
        <f>IF(VLOOKUP(Table2[[#This Row],[Student ID]],Test[], 3,FALSE)="", "ABS", VLOOKUP(Table2[[#This Row],[Student ID]],Test[], 3,FALSE))</f>
        <v>7.5</v>
      </c>
      <c r="F287" s="2">
        <f>VLOOKUP(Table2[[#This Row],[Student ID]],Practical[],2,FALSE)</f>
        <v>12</v>
      </c>
      <c r="G287" s="2">
        <f>IF(VLOOKUP(Table2[[#This Row],[Student ID]],Exam[], 3,FALSE)=0, "ABS", VLOOKUP(Table2[[#This Row],[Student ID]],Exam[], 3,FALSE))</f>
        <v>28.799999999999997</v>
      </c>
      <c r="H287" s="3">
        <f>ROUNDUP(IF(AND(Table2[[#This Row],[Test (25%)]]="ABS", Table2[[#This Row],[Practical (15%)]]="ABS"),Table2[[#This Row],[Exam (60%)]], IF(AND(Table2[[#This Row],[Practical (15%)]]="ABS", Table2[[#This Row],[Exam (60%)]]="ABS"),Table2[[#This Row],[Test (25%)]], IF(AND(Table2[[#This Row],[Test (25%)]]="ABS", Table2[[#This Row],[Exam (60%)]]="ABS"),Table2[[#This Row],[Practical (15%)]], IF(Table2[[#This Row],[Test (25%)]]="ABS", Table2[[#This Row],[Practical (15%)]]+Table2[[#This Row],[Exam (60%)]], IF(Table2[[#This Row],[Practical (15%)]]="ABS", Table2[[#This Row],[Test (25%)]]+Table2[[#This Row],[Exam (60%)]], IF(Table2[[#This Row],[Exam (60%)]]="ABS", Table2[[#This Row],[Test (25%)]]+Table2[[#This Row],[Practical (15%)]], Table2[[#This Row],[Test (25%)]]+Table2[[#This Row],[Practical (15%)]]+Table2[[#This Row],[Exam (60%)]])))))), 0)</f>
        <v>49</v>
      </c>
      <c r="I287" s="2" t="str">
        <f>IF(Table2[[#This Row],[Exam (60%)]]="ABS", "I", VLOOKUP(Table2[[#This Row],[Total (100%)]],$K$3:$L$7,2,TRUE))</f>
        <v>D</v>
      </c>
    </row>
    <row r="288" spans="1:9" x14ac:dyDescent="0.3">
      <c r="A288" s="2" t="s">
        <v>507</v>
      </c>
      <c r="B288" s="2" t="s">
        <v>346</v>
      </c>
      <c r="C288" s="2" t="s">
        <v>499</v>
      </c>
      <c r="D288" s="2" t="s">
        <v>622</v>
      </c>
      <c r="E288" s="1">
        <f>IF(VLOOKUP(Table2[[#This Row],[Student ID]],Test[], 3,FALSE)="", "ABS", VLOOKUP(Table2[[#This Row],[Student ID]],Test[], 3,FALSE))</f>
        <v>12.5</v>
      </c>
      <c r="F288" s="2">
        <f>VLOOKUP(Table2[[#This Row],[Student ID]],Practical[],2,FALSE)</f>
        <v>0</v>
      </c>
      <c r="G288" s="2">
        <f>IF(VLOOKUP(Table2[[#This Row],[Student ID]],Exam[], 3,FALSE)=0, "ABS", VLOOKUP(Table2[[#This Row],[Student ID]],Exam[], 3,FALSE))</f>
        <v>34.799999999999997</v>
      </c>
      <c r="H288" s="3">
        <f>ROUNDUP(IF(AND(Table2[[#This Row],[Test (25%)]]="ABS", Table2[[#This Row],[Practical (15%)]]="ABS"),Table2[[#This Row],[Exam (60%)]], IF(AND(Table2[[#This Row],[Practical (15%)]]="ABS", Table2[[#This Row],[Exam (60%)]]="ABS"),Table2[[#This Row],[Test (25%)]], IF(AND(Table2[[#This Row],[Test (25%)]]="ABS", Table2[[#This Row],[Exam (60%)]]="ABS"),Table2[[#This Row],[Practical (15%)]], IF(Table2[[#This Row],[Test (25%)]]="ABS", Table2[[#This Row],[Practical (15%)]]+Table2[[#This Row],[Exam (60%)]], IF(Table2[[#This Row],[Practical (15%)]]="ABS", Table2[[#This Row],[Test (25%)]]+Table2[[#This Row],[Exam (60%)]], IF(Table2[[#This Row],[Exam (60%)]]="ABS", Table2[[#This Row],[Test (25%)]]+Table2[[#This Row],[Practical (15%)]], Table2[[#This Row],[Test (25%)]]+Table2[[#This Row],[Practical (15%)]]+Table2[[#This Row],[Exam (60%)]])))))), 0)</f>
        <v>48</v>
      </c>
      <c r="I288" s="2" t="str">
        <f>IF(Table2[[#This Row],[Exam (60%)]]="ABS", "I", VLOOKUP(Table2[[#This Row],[Total (100%)]],$K$3:$L$7,2,TRUE))</f>
        <v>D</v>
      </c>
    </row>
    <row r="289" spans="1:9" x14ac:dyDescent="0.3">
      <c r="A289" s="2" t="s">
        <v>508</v>
      </c>
      <c r="B289" s="2" t="s">
        <v>27</v>
      </c>
      <c r="C289" s="2" t="s">
        <v>499</v>
      </c>
      <c r="D289" s="2" t="s">
        <v>622</v>
      </c>
      <c r="E289" s="1" t="str">
        <f>IF(VLOOKUP(Table2[[#This Row],[Student ID]],Test[], 3,FALSE)="", "ABS", VLOOKUP(Table2[[#This Row],[Student ID]],Test[], 3,FALSE))</f>
        <v>ABS</v>
      </c>
      <c r="F289" s="2">
        <f>VLOOKUP(Table2[[#This Row],[Student ID]],Practical[],2,FALSE)</f>
        <v>11.25</v>
      </c>
      <c r="G289" s="2">
        <f>IF(VLOOKUP(Table2[[#This Row],[Student ID]],Exam[], 3,FALSE)=0, "ABS", VLOOKUP(Table2[[#This Row],[Student ID]],Exam[], 3,FALSE))</f>
        <v>36</v>
      </c>
      <c r="H289" s="3">
        <f>ROUNDUP(IF(AND(Table2[[#This Row],[Test (25%)]]="ABS", Table2[[#This Row],[Practical (15%)]]="ABS"),Table2[[#This Row],[Exam (60%)]], IF(AND(Table2[[#This Row],[Practical (15%)]]="ABS", Table2[[#This Row],[Exam (60%)]]="ABS"),Table2[[#This Row],[Test (25%)]], IF(AND(Table2[[#This Row],[Test (25%)]]="ABS", Table2[[#This Row],[Exam (60%)]]="ABS"),Table2[[#This Row],[Practical (15%)]], IF(Table2[[#This Row],[Test (25%)]]="ABS", Table2[[#This Row],[Practical (15%)]]+Table2[[#This Row],[Exam (60%)]], IF(Table2[[#This Row],[Practical (15%)]]="ABS", Table2[[#This Row],[Test (25%)]]+Table2[[#This Row],[Exam (60%)]], IF(Table2[[#This Row],[Exam (60%)]]="ABS", Table2[[#This Row],[Test (25%)]]+Table2[[#This Row],[Practical (15%)]], Table2[[#This Row],[Test (25%)]]+Table2[[#This Row],[Practical (15%)]]+Table2[[#This Row],[Exam (60%)]])))))), 0)</f>
        <v>48</v>
      </c>
      <c r="I289" s="2" t="str">
        <f>IF(Table2[[#This Row],[Exam (60%)]]="ABS", "I", VLOOKUP(Table2[[#This Row],[Total (100%)]],$K$3:$L$7,2,TRUE))</f>
        <v>D</v>
      </c>
    </row>
    <row r="290" spans="1:9" x14ac:dyDescent="0.3">
      <c r="A290" s="2" t="s">
        <v>509</v>
      </c>
      <c r="B290" s="2" t="s">
        <v>190</v>
      </c>
      <c r="C290" s="2" t="s">
        <v>499</v>
      </c>
      <c r="D290" s="2" t="s">
        <v>622</v>
      </c>
      <c r="E290" s="1">
        <f>IF(VLOOKUP(Table2[[#This Row],[Student ID]],Test[], 3,FALSE)="", "ABS", VLOOKUP(Table2[[#This Row],[Student ID]],Test[], 3,FALSE))</f>
        <v>10.833333333333334</v>
      </c>
      <c r="F290" s="2">
        <f>VLOOKUP(Table2[[#This Row],[Student ID]],Practical[],2,FALSE)</f>
        <v>10.5</v>
      </c>
      <c r="G290" s="2">
        <f>IF(VLOOKUP(Table2[[#This Row],[Student ID]],Exam[], 3,FALSE)=0, "ABS", VLOOKUP(Table2[[#This Row],[Student ID]],Exam[], 3,FALSE))</f>
        <v>34.799999999999997</v>
      </c>
      <c r="H290" s="3">
        <f>ROUNDUP(IF(AND(Table2[[#This Row],[Test (25%)]]="ABS", Table2[[#This Row],[Practical (15%)]]="ABS"),Table2[[#This Row],[Exam (60%)]], IF(AND(Table2[[#This Row],[Practical (15%)]]="ABS", Table2[[#This Row],[Exam (60%)]]="ABS"),Table2[[#This Row],[Test (25%)]], IF(AND(Table2[[#This Row],[Test (25%)]]="ABS", Table2[[#This Row],[Exam (60%)]]="ABS"),Table2[[#This Row],[Practical (15%)]], IF(Table2[[#This Row],[Test (25%)]]="ABS", Table2[[#This Row],[Practical (15%)]]+Table2[[#This Row],[Exam (60%)]], IF(Table2[[#This Row],[Practical (15%)]]="ABS", Table2[[#This Row],[Test (25%)]]+Table2[[#This Row],[Exam (60%)]], IF(Table2[[#This Row],[Exam (60%)]]="ABS", Table2[[#This Row],[Test (25%)]]+Table2[[#This Row],[Practical (15%)]], Table2[[#This Row],[Test (25%)]]+Table2[[#This Row],[Practical (15%)]]+Table2[[#This Row],[Exam (60%)]])))))), 0)</f>
        <v>57</v>
      </c>
      <c r="I290" s="2" t="str">
        <f>IF(Table2[[#This Row],[Exam (60%)]]="ABS", "I", VLOOKUP(Table2[[#This Row],[Total (100%)]],$K$3:$L$7,2,TRUE))</f>
        <v>C</v>
      </c>
    </row>
    <row r="291" spans="1:9" x14ac:dyDescent="0.3">
      <c r="A291" s="2" t="s">
        <v>510</v>
      </c>
      <c r="B291" s="2" t="s">
        <v>190</v>
      </c>
      <c r="C291" s="2" t="s">
        <v>499</v>
      </c>
      <c r="D291" s="2" t="s">
        <v>622</v>
      </c>
      <c r="E291" s="1">
        <f>IF(VLOOKUP(Table2[[#This Row],[Student ID]],Test[], 3,FALSE)="", "ABS", VLOOKUP(Table2[[#This Row],[Student ID]],Test[], 3,FALSE))</f>
        <v>10.833333333333334</v>
      </c>
      <c r="F291" s="2">
        <f>VLOOKUP(Table2[[#This Row],[Student ID]],Practical[],2,FALSE)</f>
        <v>9.75</v>
      </c>
      <c r="G291" s="2">
        <f>IF(VLOOKUP(Table2[[#This Row],[Student ID]],Exam[], 3,FALSE)=0, "ABS", VLOOKUP(Table2[[#This Row],[Student ID]],Exam[], 3,FALSE))</f>
        <v>44.4</v>
      </c>
      <c r="H291" s="3">
        <f>ROUNDUP(IF(AND(Table2[[#This Row],[Test (25%)]]="ABS", Table2[[#This Row],[Practical (15%)]]="ABS"),Table2[[#This Row],[Exam (60%)]], IF(AND(Table2[[#This Row],[Practical (15%)]]="ABS", Table2[[#This Row],[Exam (60%)]]="ABS"),Table2[[#This Row],[Test (25%)]], IF(AND(Table2[[#This Row],[Test (25%)]]="ABS", Table2[[#This Row],[Exam (60%)]]="ABS"),Table2[[#This Row],[Practical (15%)]], IF(Table2[[#This Row],[Test (25%)]]="ABS", Table2[[#This Row],[Practical (15%)]]+Table2[[#This Row],[Exam (60%)]], IF(Table2[[#This Row],[Practical (15%)]]="ABS", Table2[[#This Row],[Test (25%)]]+Table2[[#This Row],[Exam (60%)]], IF(Table2[[#This Row],[Exam (60%)]]="ABS", Table2[[#This Row],[Test (25%)]]+Table2[[#This Row],[Practical (15%)]], Table2[[#This Row],[Test (25%)]]+Table2[[#This Row],[Practical (15%)]]+Table2[[#This Row],[Exam (60%)]])))))), 0)</f>
        <v>65</v>
      </c>
      <c r="I291" s="2" t="str">
        <f>IF(Table2[[#This Row],[Exam (60%)]]="ABS", "I", VLOOKUP(Table2[[#This Row],[Total (100%)]],$K$3:$L$7,2,TRUE))</f>
        <v>B</v>
      </c>
    </row>
    <row r="292" spans="1:9" x14ac:dyDescent="0.3">
      <c r="A292" s="2" t="s">
        <v>511</v>
      </c>
      <c r="B292" s="2" t="s">
        <v>512</v>
      </c>
      <c r="C292" s="2" t="s">
        <v>499</v>
      </c>
      <c r="D292" s="2" t="s">
        <v>622</v>
      </c>
      <c r="E292" s="1">
        <f>IF(VLOOKUP(Table2[[#This Row],[Student ID]],Test[], 3,FALSE)="", "ABS", VLOOKUP(Table2[[#This Row],[Student ID]],Test[], 3,FALSE))</f>
        <v>19.166666666666668</v>
      </c>
      <c r="F292" s="2">
        <f>VLOOKUP(Table2[[#This Row],[Student ID]],Practical[],2,FALSE)</f>
        <v>0</v>
      </c>
      <c r="G292" s="2">
        <f>IF(VLOOKUP(Table2[[#This Row],[Student ID]],Exam[], 3,FALSE)=0, "ABS", VLOOKUP(Table2[[#This Row],[Student ID]],Exam[], 3,FALSE))</f>
        <v>49.199999999999996</v>
      </c>
      <c r="H292" s="3">
        <f>ROUNDUP(IF(AND(Table2[[#This Row],[Test (25%)]]="ABS", Table2[[#This Row],[Practical (15%)]]="ABS"),Table2[[#This Row],[Exam (60%)]], IF(AND(Table2[[#This Row],[Practical (15%)]]="ABS", Table2[[#This Row],[Exam (60%)]]="ABS"),Table2[[#This Row],[Test (25%)]], IF(AND(Table2[[#This Row],[Test (25%)]]="ABS", Table2[[#This Row],[Exam (60%)]]="ABS"),Table2[[#This Row],[Practical (15%)]], IF(Table2[[#This Row],[Test (25%)]]="ABS", Table2[[#This Row],[Practical (15%)]]+Table2[[#This Row],[Exam (60%)]], IF(Table2[[#This Row],[Practical (15%)]]="ABS", Table2[[#This Row],[Test (25%)]]+Table2[[#This Row],[Exam (60%)]], IF(Table2[[#This Row],[Exam (60%)]]="ABS", Table2[[#This Row],[Test (25%)]]+Table2[[#This Row],[Practical (15%)]], Table2[[#This Row],[Test (25%)]]+Table2[[#This Row],[Practical (15%)]]+Table2[[#This Row],[Exam (60%)]])))))), 0)</f>
        <v>69</v>
      </c>
      <c r="I292" s="2" t="str">
        <f>IF(Table2[[#This Row],[Exam (60%)]]="ABS", "I", VLOOKUP(Table2[[#This Row],[Total (100%)]],$K$3:$L$7,2,TRUE))</f>
        <v>B</v>
      </c>
    </row>
    <row r="293" spans="1:9" x14ac:dyDescent="0.3">
      <c r="A293" s="2" t="s">
        <v>513</v>
      </c>
      <c r="B293" s="2" t="s">
        <v>160</v>
      </c>
      <c r="C293" s="2" t="s">
        <v>499</v>
      </c>
      <c r="D293" s="2" t="s">
        <v>622</v>
      </c>
      <c r="E293" s="1">
        <f>IF(VLOOKUP(Table2[[#This Row],[Student ID]],Test[], 3,FALSE)="", "ABS", VLOOKUP(Table2[[#This Row],[Student ID]],Test[], 3,FALSE))</f>
        <v>18.333333333333332</v>
      </c>
      <c r="F293" s="2">
        <f>VLOOKUP(Table2[[#This Row],[Student ID]],Practical[],2,FALSE)</f>
        <v>12</v>
      </c>
      <c r="G293" s="2">
        <f>IF(VLOOKUP(Table2[[#This Row],[Student ID]],Exam[], 3,FALSE)=0, "ABS", VLOOKUP(Table2[[#This Row],[Student ID]],Exam[], 3,FALSE))</f>
        <v>38.4</v>
      </c>
      <c r="H293" s="3">
        <f>ROUNDUP(IF(AND(Table2[[#This Row],[Test (25%)]]="ABS", Table2[[#This Row],[Practical (15%)]]="ABS"),Table2[[#This Row],[Exam (60%)]], IF(AND(Table2[[#This Row],[Practical (15%)]]="ABS", Table2[[#This Row],[Exam (60%)]]="ABS"),Table2[[#This Row],[Test (25%)]], IF(AND(Table2[[#This Row],[Test (25%)]]="ABS", Table2[[#This Row],[Exam (60%)]]="ABS"),Table2[[#This Row],[Practical (15%)]], IF(Table2[[#This Row],[Test (25%)]]="ABS", Table2[[#This Row],[Practical (15%)]]+Table2[[#This Row],[Exam (60%)]], IF(Table2[[#This Row],[Practical (15%)]]="ABS", Table2[[#This Row],[Test (25%)]]+Table2[[#This Row],[Exam (60%)]], IF(Table2[[#This Row],[Exam (60%)]]="ABS", Table2[[#This Row],[Test (25%)]]+Table2[[#This Row],[Practical (15%)]], Table2[[#This Row],[Test (25%)]]+Table2[[#This Row],[Practical (15%)]]+Table2[[#This Row],[Exam (60%)]])))))), 0)</f>
        <v>69</v>
      </c>
      <c r="I293" s="2" t="str">
        <f>IF(Table2[[#This Row],[Exam (60%)]]="ABS", "I", VLOOKUP(Table2[[#This Row],[Total (100%)]],$K$3:$L$7,2,TRUE))</f>
        <v>B</v>
      </c>
    </row>
    <row r="294" spans="1:9" x14ac:dyDescent="0.3">
      <c r="A294" s="2" t="s">
        <v>514</v>
      </c>
      <c r="B294" s="2" t="s">
        <v>414</v>
      </c>
      <c r="C294" s="2" t="s">
        <v>499</v>
      </c>
      <c r="D294" s="2" t="s">
        <v>622</v>
      </c>
      <c r="E294" s="1">
        <f>IF(VLOOKUP(Table2[[#This Row],[Student ID]],Test[], 3,FALSE)="", "ABS", VLOOKUP(Table2[[#This Row],[Student ID]],Test[], 3,FALSE))</f>
        <v>13.333333333333334</v>
      </c>
      <c r="F294" s="2">
        <f>VLOOKUP(Table2[[#This Row],[Student ID]],Practical[],2,FALSE)</f>
        <v>11.25</v>
      </c>
      <c r="G294" s="2">
        <f>IF(VLOOKUP(Table2[[#This Row],[Student ID]],Exam[], 3,FALSE)=0, "ABS", VLOOKUP(Table2[[#This Row],[Student ID]],Exam[], 3,FALSE))</f>
        <v>43.199999999999996</v>
      </c>
      <c r="H294" s="3">
        <f>ROUNDUP(IF(AND(Table2[[#This Row],[Test (25%)]]="ABS", Table2[[#This Row],[Practical (15%)]]="ABS"),Table2[[#This Row],[Exam (60%)]], IF(AND(Table2[[#This Row],[Practical (15%)]]="ABS", Table2[[#This Row],[Exam (60%)]]="ABS"),Table2[[#This Row],[Test (25%)]], IF(AND(Table2[[#This Row],[Test (25%)]]="ABS", Table2[[#This Row],[Exam (60%)]]="ABS"),Table2[[#This Row],[Practical (15%)]], IF(Table2[[#This Row],[Test (25%)]]="ABS", Table2[[#This Row],[Practical (15%)]]+Table2[[#This Row],[Exam (60%)]], IF(Table2[[#This Row],[Practical (15%)]]="ABS", Table2[[#This Row],[Test (25%)]]+Table2[[#This Row],[Exam (60%)]], IF(Table2[[#This Row],[Exam (60%)]]="ABS", Table2[[#This Row],[Test (25%)]]+Table2[[#This Row],[Practical (15%)]], Table2[[#This Row],[Test (25%)]]+Table2[[#This Row],[Practical (15%)]]+Table2[[#This Row],[Exam (60%)]])))))), 0)</f>
        <v>68</v>
      </c>
      <c r="I294" s="2" t="str">
        <f>IF(Table2[[#This Row],[Exam (60%)]]="ABS", "I", VLOOKUP(Table2[[#This Row],[Total (100%)]],$K$3:$L$7,2,TRUE))</f>
        <v>B</v>
      </c>
    </row>
    <row r="295" spans="1:9" x14ac:dyDescent="0.3">
      <c r="A295" s="2" t="s">
        <v>515</v>
      </c>
      <c r="B295" s="2" t="s">
        <v>160</v>
      </c>
      <c r="C295" s="2" t="s">
        <v>499</v>
      </c>
      <c r="D295" s="2" t="s">
        <v>622</v>
      </c>
      <c r="E295" s="1">
        <f>IF(VLOOKUP(Table2[[#This Row],[Student ID]],Test[], 3,FALSE)="", "ABS", VLOOKUP(Table2[[#This Row],[Student ID]],Test[], 3,FALSE))</f>
        <v>11.666666666666666</v>
      </c>
      <c r="F295" s="2">
        <f>VLOOKUP(Table2[[#This Row],[Student ID]],Practical[],2,FALSE)</f>
        <v>0</v>
      </c>
      <c r="G295" s="2">
        <f>IF(VLOOKUP(Table2[[#This Row],[Student ID]],Exam[], 3,FALSE)=0, "ABS", VLOOKUP(Table2[[#This Row],[Student ID]],Exam[], 3,FALSE))</f>
        <v>36</v>
      </c>
      <c r="H295" s="3">
        <f>ROUNDUP(IF(AND(Table2[[#This Row],[Test (25%)]]="ABS", Table2[[#This Row],[Practical (15%)]]="ABS"),Table2[[#This Row],[Exam (60%)]], IF(AND(Table2[[#This Row],[Practical (15%)]]="ABS", Table2[[#This Row],[Exam (60%)]]="ABS"),Table2[[#This Row],[Test (25%)]], IF(AND(Table2[[#This Row],[Test (25%)]]="ABS", Table2[[#This Row],[Exam (60%)]]="ABS"),Table2[[#This Row],[Practical (15%)]], IF(Table2[[#This Row],[Test (25%)]]="ABS", Table2[[#This Row],[Practical (15%)]]+Table2[[#This Row],[Exam (60%)]], IF(Table2[[#This Row],[Practical (15%)]]="ABS", Table2[[#This Row],[Test (25%)]]+Table2[[#This Row],[Exam (60%)]], IF(Table2[[#This Row],[Exam (60%)]]="ABS", Table2[[#This Row],[Test (25%)]]+Table2[[#This Row],[Practical (15%)]], Table2[[#This Row],[Test (25%)]]+Table2[[#This Row],[Practical (15%)]]+Table2[[#This Row],[Exam (60%)]])))))), 0)</f>
        <v>48</v>
      </c>
      <c r="I295" s="2" t="str">
        <f>IF(Table2[[#This Row],[Exam (60%)]]="ABS", "I", VLOOKUP(Table2[[#This Row],[Total (100%)]],$K$3:$L$7,2,TRUE))</f>
        <v>D</v>
      </c>
    </row>
    <row r="296" spans="1:9" x14ac:dyDescent="0.3">
      <c r="A296" s="2" t="s">
        <v>516</v>
      </c>
      <c r="B296" s="2" t="s">
        <v>190</v>
      </c>
      <c r="C296" s="2" t="s">
        <v>499</v>
      </c>
      <c r="D296" s="2" t="s">
        <v>622</v>
      </c>
      <c r="E296" s="1">
        <f>IF(VLOOKUP(Table2[[#This Row],[Student ID]],Test[], 3,FALSE)="", "ABS", VLOOKUP(Table2[[#This Row],[Student ID]],Test[], 3,FALSE))</f>
        <v>11.666666666666666</v>
      </c>
      <c r="F296" s="2">
        <f>VLOOKUP(Table2[[#This Row],[Student ID]],Practical[],2,FALSE)</f>
        <v>10.5</v>
      </c>
      <c r="G296" s="2">
        <f>IF(VLOOKUP(Table2[[#This Row],[Student ID]],Exam[], 3,FALSE)=0, "ABS", VLOOKUP(Table2[[#This Row],[Student ID]],Exam[], 3,FALSE))</f>
        <v>42</v>
      </c>
      <c r="H296" s="3">
        <f>ROUNDUP(IF(AND(Table2[[#This Row],[Test (25%)]]="ABS", Table2[[#This Row],[Practical (15%)]]="ABS"),Table2[[#This Row],[Exam (60%)]], IF(AND(Table2[[#This Row],[Practical (15%)]]="ABS", Table2[[#This Row],[Exam (60%)]]="ABS"),Table2[[#This Row],[Test (25%)]], IF(AND(Table2[[#This Row],[Test (25%)]]="ABS", Table2[[#This Row],[Exam (60%)]]="ABS"),Table2[[#This Row],[Practical (15%)]], IF(Table2[[#This Row],[Test (25%)]]="ABS", Table2[[#This Row],[Practical (15%)]]+Table2[[#This Row],[Exam (60%)]], IF(Table2[[#This Row],[Practical (15%)]]="ABS", Table2[[#This Row],[Test (25%)]]+Table2[[#This Row],[Exam (60%)]], IF(Table2[[#This Row],[Exam (60%)]]="ABS", Table2[[#This Row],[Test (25%)]]+Table2[[#This Row],[Practical (15%)]], Table2[[#This Row],[Test (25%)]]+Table2[[#This Row],[Practical (15%)]]+Table2[[#This Row],[Exam (60%)]])))))), 0)</f>
        <v>65</v>
      </c>
      <c r="I296" s="2" t="str">
        <f>IF(Table2[[#This Row],[Exam (60%)]]="ABS", "I", VLOOKUP(Table2[[#This Row],[Total (100%)]],$K$3:$L$7,2,TRUE))</f>
        <v>B</v>
      </c>
    </row>
    <row r="297" spans="1:9" x14ac:dyDescent="0.3">
      <c r="A297" s="2" t="s">
        <v>517</v>
      </c>
      <c r="B297" s="2" t="s">
        <v>518</v>
      </c>
      <c r="C297" s="2" t="s">
        <v>499</v>
      </c>
      <c r="D297" s="2" t="s">
        <v>622</v>
      </c>
      <c r="E297" s="1">
        <f>IF(VLOOKUP(Table2[[#This Row],[Student ID]],Test[], 3,FALSE)="", "ABS", VLOOKUP(Table2[[#This Row],[Student ID]],Test[], 3,FALSE))</f>
        <v>21.666666666666668</v>
      </c>
      <c r="F297" s="2">
        <f>VLOOKUP(Table2[[#This Row],[Student ID]],Practical[],2,FALSE)</f>
        <v>12</v>
      </c>
      <c r="G297" s="2">
        <f>IF(VLOOKUP(Table2[[#This Row],[Student ID]],Exam[], 3,FALSE)=0, "ABS", VLOOKUP(Table2[[#This Row],[Student ID]],Exam[], 3,FALSE))</f>
        <v>46.800000000000004</v>
      </c>
      <c r="H297" s="3">
        <f>ROUNDUP(IF(AND(Table2[[#This Row],[Test (25%)]]="ABS", Table2[[#This Row],[Practical (15%)]]="ABS"),Table2[[#This Row],[Exam (60%)]], IF(AND(Table2[[#This Row],[Practical (15%)]]="ABS", Table2[[#This Row],[Exam (60%)]]="ABS"),Table2[[#This Row],[Test (25%)]], IF(AND(Table2[[#This Row],[Test (25%)]]="ABS", Table2[[#This Row],[Exam (60%)]]="ABS"),Table2[[#This Row],[Practical (15%)]], IF(Table2[[#This Row],[Test (25%)]]="ABS", Table2[[#This Row],[Practical (15%)]]+Table2[[#This Row],[Exam (60%)]], IF(Table2[[#This Row],[Practical (15%)]]="ABS", Table2[[#This Row],[Test (25%)]]+Table2[[#This Row],[Exam (60%)]], IF(Table2[[#This Row],[Exam (60%)]]="ABS", Table2[[#This Row],[Test (25%)]]+Table2[[#This Row],[Practical (15%)]], Table2[[#This Row],[Test (25%)]]+Table2[[#This Row],[Practical (15%)]]+Table2[[#This Row],[Exam (60%)]])))))), 0)</f>
        <v>81</v>
      </c>
      <c r="I297" s="2" t="str">
        <f>IF(Table2[[#This Row],[Exam (60%)]]="ABS", "I", VLOOKUP(Table2[[#This Row],[Total (100%)]],$K$3:$L$7,2,TRUE))</f>
        <v>A</v>
      </c>
    </row>
    <row r="298" spans="1:9" x14ac:dyDescent="0.3">
      <c r="A298" s="2" t="s">
        <v>519</v>
      </c>
      <c r="B298" s="2" t="s">
        <v>520</v>
      </c>
      <c r="C298" s="2" t="s">
        <v>499</v>
      </c>
      <c r="D298" s="2" t="s">
        <v>622</v>
      </c>
      <c r="E298" s="1">
        <f>IF(VLOOKUP(Table2[[#This Row],[Student ID]],Test[], 3,FALSE)="", "ABS", VLOOKUP(Table2[[#This Row],[Student ID]],Test[], 3,FALSE))</f>
        <v>12.5</v>
      </c>
      <c r="F298" s="2">
        <f>VLOOKUP(Table2[[#This Row],[Student ID]],Practical[],2,FALSE)</f>
        <v>0</v>
      </c>
      <c r="G298" s="2">
        <f>IF(VLOOKUP(Table2[[#This Row],[Student ID]],Exam[], 3,FALSE)=0, "ABS", VLOOKUP(Table2[[#This Row],[Student ID]],Exam[], 3,FALSE))</f>
        <v>25.2</v>
      </c>
      <c r="H298" s="3">
        <f>ROUNDUP(IF(AND(Table2[[#This Row],[Test (25%)]]="ABS", Table2[[#This Row],[Practical (15%)]]="ABS"),Table2[[#This Row],[Exam (60%)]], IF(AND(Table2[[#This Row],[Practical (15%)]]="ABS", Table2[[#This Row],[Exam (60%)]]="ABS"),Table2[[#This Row],[Test (25%)]], IF(AND(Table2[[#This Row],[Test (25%)]]="ABS", Table2[[#This Row],[Exam (60%)]]="ABS"),Table2[[#This Row],[Practical (15%)]], IF(Table2[[#This Row],[Test (25%)]]="ABS", Table2[[#This Row],[Practical (15%)]]+Table2[[#This Row],[Exam (60%)]], IF(Table2[[#This Row],[Practical (15%)]]="ABS", Table2[[#This Row],[Test (25%)]]+Table2[[#This Row],[Exam (60%)]], IF(Table2[[#This Row],[Exam (60%)]]="ABS", Table2[[#This Row],[Test (25%)]]+Table2[[#This Row],[Practical (15%)]], Table2[[#This Row],[Test (25%)]]+Table2[[#This Row],[Practical (15%)]]+Table2[[#This Row],[Exam (60%)]])))))), 0)</f>
        <v>38</v>
      </c>
      <c r="I298" s="2" t="str">
        <f>IF(Table2[[#This Row],[Exam (60%)]]="ABS", "I", VLOOKUP(Table2[[#This Row],[Total (100%)]],$K$3:$L$7,2,TRUE))</f>
        <v>F</v>
      </c>
    </row>
    <row r="299" spans="1:9" x14ac:dyDescent="0.3">
      <c r="A299" s="2" t="s">
        <v>521</v>
      </c>
      <c r="B299" s="2" t="s">
        <v>164</v>
      </c>
      <c r="C299" s="2" t="s">
        <v>499</v>
      </c>
      <c r="D299" s="2" t="s">
        <v>623</v>
      </c>
      <c r="E299" s="1">
        <f>IF(VLOOKUP(Table2[[#This Row],[Student ID]],Test[], 3,FALSE)="", "ABS", VLOOKUP(Table2[[#This Row],[Student ID]],Test[], 3,FALSE))</f>
        <v>15.833333333333332</v>
      </c>
      <c r="F299" s="2">
        <f>VLOOKUP(Table2[[#This Row],[Student ID]],Practical[],2,FALSE)</f>
        <v>11.25</v>
      </c>
      <c r="G299" s="2">
        <f>IF(VLOOKUP(Table2[[#This Row],[Student ID]],Exam[], 3,FALSE)=0, "ABS", VLOOKUP(Table2[[#This Row],[Student ID]],Exam[], 3,FALSE))</f>
        <v>49.199999999999996</v>
      </c>
      <c r="H299" s="3">
        <f>ROUNDUP(IF(AND(Table2[[#This Row],[Test (25%)]]="ABS", Table2[[#This Row],[Practical (15%)]]="ABS"),Table2[[#This Row],[Exam (60%)]], IF(AND(Table2[[#This Row],[Practical (15%)]]="ABS", Table2[[#This Row],[Exam (60%)]]="ABS"),Table2[[#This Row],[Test (25%)]], IF(AND(Table2[[#This Row],[Test (25%)]]="ABS", Table2[[#This Row],[Exam (60%)]]="ABS"),Table2[[#This Row],[Practical (15%)]], IF(Table2[[#This Row],[Test (25%)]]="ABS", Table2[[#This Row],[Practical (15%)]]+Table2[[#This Row],[Exam (60%)]], IF(Table2[[#This Row],[Practical (15%)]]="ABS", Table2[[#This Row],[Test (25%)]]+Table2[[#This Row],[Exam (60%)]], IF(Table2[[#This Row],[Exam (60%)]]="ABS", Table2[[#This Row],[Test (25%)]]+Table2[[#This Row],[Practical (15%)]], Table2[[#This Row],[Test (25%)]]+Table2[[#This Row],[Practical (15%)]]+Table2[[#This Row],[Exam (60%)]])))))), 0)</f>
        <v>77</v>
      </c>
      <c r="I299" s="2" t="str">
        <f>IF(Table2[[#This Row],[Exam (60%)]]="ABS", "I", VLOOKUP(Table2[[#This Row],[Total (100%)]],$K$3:$L$7,2,TRUE))</f>
        <v>A</v>
      </c>
    </row>
    <row r="300" spans="1:9" x14ac:dyDescent="0.3">
      <c r="A300" s="2" t="s">
        <v>522</v>
      </c>
      <c r="B300" s="2" t="s">
        <v>523</v>
      </c>
      <c r="C300" s="2" t="s">
        <v>499</v>
      </c>
      <c r="D300" s="2" t="s">
        <v>622</v>
      </c>
      <c r="E300" s="1">
        <f>IF(VLOOKUP(Table2[[#This Row],[Student ID]],Test[], 3,FALSE)="", "ABS", VLOOKUP(Table2[[#This Row],[Student ID]],Test[], 3,FALSE))</f>
        <v>20.833333333333336</v>
      </c>
      <c r="F300" s="2">
        <f>VLOOKUP(Table2[[#This Row],[Student ID]],Practical[],2,FALSE)</f>
        <v>0</v>
      </c>
      <c r="G300" s="2">
        <f>IF(VLOOKUP(Table2[[#This Row],[Student ID]],Exam[], 3,FALSE)=0, "ABS", VLOOKUP(Table2[[#This Row],[Student ID]],Exam[], 3,FALSE))</f>
        <v>51.6</v>
      </c>
      <c r="H300" s="3">
        <f>ROUNDUP(IF(AND(Table2[[#This Row],[Test (25%)]]="ABS", Table2[[#This Row],[Practical (15%)]]="ABS"),Table2[[#This Row],[Exam (60%)]], IF(AND(Table2[[#This Row],[Practical (15%)]]="ABS", Table2[[#This Row],[Exam (60%)]]="ABS"),Table2[[#This Row],[Test (25%)]], IF(AND(Table2[[#This Row],[Test (25%)]]="ABS", Table2[[#This Row],[Exam (60%)]]="ABS"),Table2[[#This Row],[Practical (15%)]], IF(Table2[[#This Row],[Test (25%)]]="ABS", Table2[[#This Row],[Practical (15%)]]+Table2[[#This Row],[Exam (60%)]], IF(Table2[[#This Row],[Practical (15%)]]="ABS", Table2[[#This Row],[Test (25%)]]+Table2[[#This Row],[Exam (60%)]], IF(Table2[[#This Row],[Exam (60%)]]="ABS", Table2[[#This Row],[Test (25%)]]+Table2[[#This Row],[Practical (15%)]], Table2[[#This Row],[Test (25%)]]+Table2[[#This Row],[Practical (15%)]]+Table2[[#This Row],[Exam (60%)]])))))), 0)</f>
        <v>73</v>
      </c>
      <c r="I300" s="2" t="str">
        <f>IF(Table2[[#This Row],[Exam (60%)]]="ABS", "I", VLOOKUP(Table2[[#This Row],[Total (100%)]],$K$3:$L$7,2,TRUE))</f>
        <v>A</v>
      </c>
    </row>
    <row r="301" spans="1:9" x14ac:dyDescent="0.3">
      <c r="A301" s="2" t="s">
        <v>524</v>
      </c>
      <c r="B301" s="2" t="s">
        <v>166</v>
      </c>
      <c r="C301" s="2" t="s">
        <v>499</v>
      </c>
      <c r="D301" s="2" t="s">
        <v>622</v>
      </c>
      <c r="E301" s="1">
        <f>IF(VLOOKUP(Table2[[#This Row],[Student ID]],Test[], 3,FALSE)="", "ABS", VLOOKUP(Table2[[#This Row],[Student ID]],Test[], 3,FALSE))</f>
        <v>18.333333333333332</v>
      </c>
      <c r="F301" s="2">
        <f>VLOOKUP(Table2[[#This Row],[Student ID]],Practical[],2,FALSE)</f>
        <v>11.25</v>
      </c>
      <c r="G301" s="2">
        <f>IF(VLOOKUP(Table2[[#This Row],[Student ID]],Exam[], 3,FALSE)=0, "ABS", VLOOKUP(Table2[[#This Row],[Student ID]],Exam[], 3,FALSE))</f>
        <v>43.199999999999996</v>
      </c>
      <c r="H301" s="3">
        <f>ROUNDUP(IF(AND(Table2[[#This Row],[Test (25%)]]="ABS", Table2[[#This Row],[Practical (15%)]]="ABS"),Table2[[#This Row],[Exam (60%)]], IF(AND(Table2[[#This Row],[Practical (15%)]]="ABS", Table2[[#This Row],[Exam (60%)]]="ABS"),Table2[[#This Row],[Test (25%)]], IF(AND(Table2[[#This Row],[Test (25%)]]="ABS", Table2[[#This Row],[Exam (60%)]]="ABS"),Table2[[#This Row],[Practical (15%)]], IF(Table2[[#This Row],[Test (25%)]]="ABS", Table2[[#This Row],[Practical (15%)]]+Table2[[#This Row],[Exam (60%)]], IF(Table2[[#This Row],[Practical (15%)]]="ABS", Table2[[#This Row],[Test (25%)]]+Table2[[#This Row],[Exam (60%)]], IF(Table2[[#This Row],[Exam (60%)]]="ABS", Table2[[#This Row],[Test (25%)]]+Table2[[#This Row],[Practical (15%)]], Table2[[#This Row],[Test (25%)]]+Table2[[#This Row],[Practical (15%)]]+Table2[[#This Row],[Exam (60%)]])))))), 0)</f>
        <v>73</v>
      </c>
      <c r="I301" s="2" t="str">
        <f>IF(Table2[[#This Row],[Exam (60%)]]="ABS", "I", VLOOKUP(Table2[[#This Row],[Total (100%)]],$K$3:$L$7,2,TRUE))</f>
        <v>A</v>
      </c>
    </row>
    <row r="302" spans="1:9" x14ac:dyDescent="0.3">
      <c r="A302" s="2" t="s">
        <v>525</v>
      </c>
      <c r="B302" s="2" t="s">
        <v>25</v>
      </c>
      <c r="C302" s="2" t="s">
        <v>499</v>
      </c>
      <c r="D302" s="2" t="s">
        <v>622</v>
      </c>
      <c r="E302" s="1">
        <f>IF(VLOOKUP(Table2[[#This Row],[Student ID]],Test[], 3,FALSE)="", "ABS", VLOOKUP(Table2[[#This Row],[Student ID]],Test[], 3,FALSE))</f>
        <v>19.166666666666668</v>
      </c>
      <c r="F302" s="2">
        <f>VLOOKUP(Table2[[#This Row],[Student ID]],Practical[],2,FALSE)</f>
        <v>10.5</v>
      </c>
      <c r="G302" s="2">
        <f>IF(VLOOKUP(Table2[[#This Row],[Student ID]],Exam[], 3,FALSE)=0, "ABS", VLOOKUP(Table2[[#This Row],[Student ID]],Exam[], 3,FALSE))</f>
        <v>45.6</v>
      </c>
      <c r="H302" s="3">
        <f>ROUNDUP(IF(AND(Table2[[#This Row],[Test (25%)]]="ABS", Table2[[#This Row],[Practical (15%)]]="ABS"),Table2[[#This Row],[Exam (60%)]], IF(AND(Table2[[#This Row],[Practical (15%)]]="ABS", Table2[[#This Row],[Exam (60%)]]="ABS"),Table2[[#This Row],[Test (25%)]], IF(AND(Table2[[#This Row],[Test (25%)]]="ABS", Table2[[#This Row],[Exam (60%)]]="ABS"),Table2[[#This Row],[Practical (15%)]], IF(Table2[[#This Row],[Test (25%)]]="ABS", Table2[[#This Row],[Practical (15%)]]+Table2[[#This Row],[Exam (60%)]], IF(Table2[[#This Row],[Practical (15%)]]="ABS", Table2[[#This Row],[Test (25%)]]+Table2[[#This Row],[Exam (60%)]], IF(Table2[[#This Row],[Exam (60%)]]="ABS", Table2[[#This Row],[Test (25%)]]+Table2[[#This Row],[Practical (15%)]], Table2[[#This Row],[Test (25%)]]+Table2[[#This Row],[Practical (15%)]]+Table2[[#This Row],[Exam (60%)]])))))), 0)</f>
        <v>76</v>
      </c>
      <c r="I302" s="2" t="str">
        <f>IF(Table2[[#This Row],[Exam (60%)]]="ABS", "I", VLOOKUP(Table2[[#This Row],[Total (100%)]],$K$3:$L$7,2,TRUE))</f>
        <v>A</v>
      </c>
    </row>
    <row r="303" spans="1:9" x14ac:dyDescent="0.3">
      <c r="A303" s="2" t="s">
        <v>526</v>
      </c>
      <c r="B303" s="2" t="s">
        <v>527</v>
      </c>
      <c r="C303" s="2" t="s">
        <v>499</v>
      </c>
      <c r="D303" s="2" t="s">
        <v>622</v>
      </c>
      <c r="E303" s="1">
        <f>IF(VLOOKUP(Table2[[#This Row],[Student ID]],Test[], 3,FALSE)="", "ABS", VLOOKUP(Table2[[#This Row],[Student ID]],Test[], 3,FALSE))</f>
        <v>15</v>
      </c>
      <c r="F303" s="2">
        <f>VLOOKUP(Table2[[#This Row],[Student ID]],Practical[],2,FALSE)</f>
        <v>12.75</v>
      </c>
      <c r="G303" s="2">
        <f>IF(VLOOKUP(Table2[[#This Row],[Student ID]],Exam[], 3,FALSE)=0, "ABS", VLOOKUP(Table2[[#This Row],[Student ID]],Exam[], 3,FALSE))</f>
        <v>34.799999999999997</v>
      </c>
      <c r="H303" s="3">
        <f>ROUNDUP(IF(AND(Table2[[#This Row],[Test (25%)]]="ABS", Table2[[#This Row],[Practical (15%)]]="ABS"),Table2[[#This Row],[Exam (60%)]], IF(AND(Table2[[#This Row],[Practical (15%)]]="ABS", Table2[[#This Row],[Exam (60%)]]="ABS"),Table2[[#This Row],[Test (25%)]], IF(AND(Table2[[#This Row],[Test (25%)]]="ABS", Table2[[#This Row],[Exam (60%)]]="ABS"),Table2[[#This Row],[Practical (15%)]], IF(Table2[[#This Row],[Test (25%)]]="ABS", Table2[[#This Row],[Practical (15%)]]+Table2[[#This Row],[Exam (60%)]], IF(Table2[[#This Row],[Practical (15%)]]="ABS", Table2[[#This Row],[Test (25%)]]+Table2[[#This Row],[Exam (60%)]], IF(Table2[[#This Row],[Exam (60%)]]="ABS", Table2[[#This Row],[Test (25%)]]+Table2[[#This Row],[Practical (15%)]], Table2[[#This Row],[Test (25%)]]+Table2[[#This Row],[Practical (15%)]]+Table2[[#This Row],[Exam (60%)]])))))), 0)</f>
        <v>63</v>
      </c>
      <c r="I303" s="2" t="str">
        <f>IF(Table2[[#This Row],[Exam (60%)]]="ABS", "I", VLOOKUP(Table2[[#This Row],[Total (100%)]],$K$3:$L$7,2,TRUE))</f>
        <v>B</v>
      </c>
    </row>
    <row r="304" spans="1:9" x14ac:dyDescent="0.3">
      <c r="A304" s="2" t="s">
        <v>528</v>
      </c>
      <c r="B304" s="2" t="s">
        <v>529</v>
      </c>
      <c r="C304" s="2" t="s">
        <v>499</v>
      </c>
      <c r="D304" s="2" t="s">
        <v>622</v>
      </c>
      <c r="E304" s="1">
        <f>IF(VLOOKUP(Table2[[#This Row],[Student ID]],Test[], 3,FALSE)="", "ABS", VLOOKUP(Table2[[#This Row],[Student ID]],Test[], 3,FALSE))</f>
        <v>13.333333333333334</v>
      </c>
      <c r="F304" s="2">
        <f>VLOOKUP(Table2[[#This Row],[Student ID]],Practical[],2,FALSE)</f>
        <v>12.75</v>
      </c>
      <c r="G304" s="2">
        <f>IF(VLOOKUP(Table2[[#This Row],[Student ID]],Exam[], 3,FALSE)=0, "ABS", VLOOKUP(Table2[[#This Row],[Student ID]],Exam[], 3,FALSE))</f>
        <v>27.6</v>
      </c>
      <c r="H304" s="3">
        <f>ROUNDUP(IF(AND(Table2[[#This Row],[Test (25%)]]="ABS", Table2[[#This Row],[Practical (15%)]]="ABS"),Table2[[#This Row],[Exam (60%)]], IF(AND(Table2[[#This Row],[Practical (15%)]]="ABS", Table2[[#This Row],[Exam (60%)]]="ABS"),Table2[[#This Row],[Test (25%)]], IF(AND(Table2[[#This Row],[Test (25%)]]="ABS", Table2[[#This Row],[Exam (60%)]]="ABS"),Table2[[#This Row],[Practical (15%)]], IF(Table2[[#This Row],[Test (25%)]]="ABS", Table2[[#This Row],[Practical (15%)]]+Table2[[#This Row],[Exam (60%)]], IF(Table2[[#This Row],[Practical (15%)]]="ABS", Table2[[#This Row],[Test (25%)]]+Table2[[#This Row],[Exam (60%)]], IF(Table2[[#This Row],[Exam (60%)]]="ABS", Table2[[#This Row],[Test (25%)]]+Table2[[#This Row],[Practical (15%)]], Table2[[#This Row],[Test (25%)]]+Table2[[#This Row],[Practical (15%)]]+Table2[[#This Row],[Exam (60%)]])))))), 0)</f>
        <v>54</v>
      </c>
      <c r="I304" s="2" t="str">
        <f>IF(Table2[[#This Row],[Exam (60%)]]="ABS", "I", VLOOKUP(Table2[[#This Row],[Total (100%)]],$K$3:$L$7,2,TRUE))</f>
        <v>C</v>
      </c>
    </row>
    <row r="305" spans="1:9" x14ac:dyDescent="0.3">
      <c r="A305" s="2" t="s">
        <v>530</v>
      </c>
      <c r="B305" s="2" t="s">
        <v>531</v>
      </c>
      <c r="C305" s="2" t="s">
        <v>499</v>
      </c>
      <c r="D305" s="2" t="s">
        <v>623</v>
      </c>
      <c r="E305" s="1">
        <f>IF(VLOOKUP(Table2[[#This Row],[Student ID]],Test[], 3,FALSE)="", "ABS", VLOOKUP(Table2[[#This Row],[Student ID]],Test[], 3,FALSE))</f>
        <v>19.166666666666668</v>
      </c>
      <c r="F305" s="2">
        <f>VLOOKUP(Table2[[#This Row],[Student ID]],Practical[],2,FALSE)</f>
        <v>10.5</v>
      </c>
      <c r="G305" s="2">
        <f>IF(VLOOKUP(Table2[[#This Row],[Student ID]],Exam[], 3,FALSE)=0, "ABS", VLOOKUP(Table2[[#This Row],[Student ID]],Exam[], 3,FALSE))</f>
        <v>44.4</v>
      </c>
      <c r="H305" s="3">
        <f>ROUNDUP(IF(AND(Table2[[#This Row],[Test (25%)]]="ABS", Table2[[#This Row],[Practical (15%)]]="ABS"),Table2[[#This Row],[Exam (60%)]], IF(AND(Table2[[#This Row],[Practical (15%)]]="ABS", Table2[[#This Row],[Exam (60%)]]="ABS"),Table2[[#This Row],[Test (25%)]], IF(AND(Table2[[#This Row],[Test (25%)]]="ABS", Table2[[#This Row],[Exam (60%)]]="ABS"),Table2[[#This Row],[Practical (15%)]], IF(Table2[[#This Row],[Test (25%)]]="ABS", Table2[[#This Row],[Practical (15%)]]+Table2[[#This Row],[Exam (60%)]], IF(Table2[[#This Row],[Practical (15%)]]="ABS", Table2[[#This Row],[Test (25%)]]+Table2[[#This Row],[Exam (60%)]], IF(Table2[[#This Row],[Exam (60%)]]="ABS", Table2[[#This Row],[Test (25%)]]+Table2[[#This Row],[Practical (15%)]], Table2[[#This Row],[Test (25%)]]+Table2[[#This Row],[Practical (15%)]]+Table2[[#This Row],[Exam (60%)]])))))), 0)</f>
        <v>75</v>
      </c>
      <c r="I305" s="2" t="str">
        <f>IF(Table2[[#This Row],[Exam (60%)]]="ABS", "I", VLOOKUP(Table2[[#This Row],[Total (100%)]],$K$3:$L$7,2,TRUE))</f>
        <v>A</v>
      </c>
    </row>
    <row r="306" spans="1:9" x14ac:dyDescent="0.3">
      <c r="A306" s="2" t="s">
        <v>532</v>
      </c>
      <c r="B306" s="2" t="s">
        <v>533</v>
      </c>
      <c r="C306" s="2" t="s">
        <v>499</v>
      </c>
      <c r="D306" s="2" t="s">
        <v>622</v>
      </c>
      <c r="E306" s="1">
        <f>IF(VLOOKUP(Table2[[#This Row],[Student ID]],Test[], 3,FALSE)="", "ABS", VLOOKUP(Table2[[#This Row],[Student ID]],Test[], 3,FALSE))</f>
        <v>20</v>
      </c>
      <c r="F306" s="2">
        <f>VLOOKUP(Table2[[#This Row],[Student ID]],Practical[],2,FALSE)</f>
        <v>12</v>
      </c>
      <c r="G306" s="2">
        <f>IF(VLOOKUP(Table2[[#This Row],[Student ID]],Exam[], 3,FALSE)=0, "ABS", VLOOKUP(Table2[[#This Row],[Student ID]],Exam[], 3,FALSE))</f>
        <v>49.199999999999996</v>
      </c>
      <c r="H306" s="3">
        <f>ROUNDUP(IF(AND(Table2[[#This Row],[Test (25%)]]="ABS", Table2[[#This Row],[Practical (15%)]]="ABS"),Table2[[#This Row],[Exam (60%)]], IF(AND(Table2[[#This Row],[Practical (15%)]]="ABS", Table2[[#This Row],[Exam (60%)]]="ABS"),Table2[[#This Row],[Test (25%)]], IF(AND(Table2[[#This Row],[Test (25%)]]="ABS", Table2[[#This Row],[Exam (60%)]]="ABS"),Table2[[#This Row],[Practical (15%)]], IF(Table2[[#This Row],[Test (25%)]]="ABS", Table2[[#This Row],[Practical (15%)]]+Table2[[#This Row],[Exam (60%)]], IF(Table2[[#This Row],[Practical (15%)]]="ABS", Table2[[#This Row],[Test (25%)]]+Table2[[#This Row],[Exam (60%)]], IF(Table2[[#This Row],[Exam (60%)]]="ABS", Table2[[#This Row],[Test (25%)]]+Table2[[#This Row],[Practical (15%)]], Table2[[#This Row],[Test (25%)]]+Table2[[#This Row],[Practical (15%)]]+Table2[[#This Row],[Exam (60%)]])))))), 0)</f>
        <v>82</v>
      </c>
      <c r="I306" s="2" t="str">
        <f>IF(Table2[[#This Row],[Exam (60%)]]="ABS", "I", VLOOKUP(Table2[[#This Row],[Total (100%)]],$K$3:$L$7,2,TRUE))</f>
        <v>A</v>
      </c>
    </row>
    <row r="307" spans="1:9" x14ac:dyDescent="0.3">
      <c r="A307" s="2" t="s">
        <v>534</v>
      </c>
      <c r="B307" s="2" t="s">
        <v>50</v>
      </c>
      <c r="C307" s="2" t="s">
        <v>499</v>
      </c>
      <c r="D307" s="2" t="s">
        <v>622</v>
      </c>
      <c r="E307" s="1">
        <f>IF(VLOOKUP(Table2[[#This Row],[Student ID]],Test[], 3,FALSE)="", "ABS", VLOOKUP(Table2[[#This Row],[Student ID]],Test[], 3,FALSE))</f>
        <v>10.833333333333334</v>
      </c>
      <c r="F307" s="2">
        <f>VLOOKUP(Table2[[#This Row],[Student ID]],Practical[],2,FALSE)</f>
        <v>12.75</v>
      </c>
      <c r="G307" s="2">
        <f>IF(VLOOKUP(Table2[[#This Row],[Student ID]],Exam[], 3,FALSE)=0, "ABS", VLOOKUP(Table2[[#This Row],[Student ID]],Exam[], 3,FALSE))</f>
        <v>31.200000000000003</v>
      </c>
      <c r="H307" s="3">
        <f>ROUNDUP(IF(AND(Table2[[#This Row],[Test (25%)]]="ABS", Table2[[#This Row],[Practical (15%)]]="ABS"),Table2[[#This Row],[Exam (60%)]], IF(AND(Table2[[#This Row],[Practical (15%)]]="ABS", Table2[[#This Row],[Exam (60%)]]="ABS"),Table2[[#This Row],[Test (25%)]], IF(AND(Table2[[#This Row],[Test (25%)]]="ABS", Table2[[#This Row],[Exam (60%)]]="ABS"),Table2[[#This Row],[Practical (15%)]], IF(Table2[[#This Row],[Test (25%)]]="ABS", Table2[[#This Row],[Practical (15%)]]+Table2[[#This Row],[Exam (60%)]], IF(Table2[[#This Row],[Practical (15%)]]="ABS", Table2[[#This Row],[Test (25%)]]+Table2[[#This Row],[Exam (60%)]], IF(Table2[[#This Row],[Exam (60%)]]="ABS", Table2[[#This Row],[Test (25%)]]+Table2[[#This Row],[Practical (15%)]], Table2[[#This Row],[Test (25%)]]+Table2[[#This Row],[Practical (15%)]]+Table2[[#This Row],[Exam (60%)]])))))), 0)</f>
        <v>55</v>
      </c>
      <c r="I307" s="2" t="str">
        <f>IF(Table2[[#This Row],[Exam (60%)]]="ABS", "I", VLOOKUP(Table2[[#This Row],[Total (100%)]],$K$3:$L$7,2,TRUE))</f>
        <v>C</v>
      </c>
    </row>
    <row r="308" spans="1:9" x14ac:dyDescent="0.3">
      <c r="A308" s="2" t="s">
        <v>504</v>
      </c>
      <c r="B308" s="2" t="s">
        <v>535</v>
      </c>
      <c r="C308" s="2" t="s">
        <v>499</v>
      </c>
      <c r="D308" s="2" t="s">
        <v>622</v>
      </c>
      <c r="E308" s="1">
        <f>IF(VLOOKUP(Table2[[#This Row],[Student ID]],Test[], 3,FALSE)="", "ABS", VLOOKUP(Table2[[#This Row],[Student ID]],Test[], 3,FALSE))</f>
        <v>7.5</v>
      </c>
      <c r="F308" s="2">
        <f>VLOOKUP(Table2[[#This Row],[Student ID]],Practical[],2,FALSE)</f>
        <v>0</v>
      </c>
      <c r="G308" s="2">
        <f>IF(VLOOKUP(Table2[[#This Row],[Student ID]],Exam[], 3,FALSE)=0, "ABS", VLOOKUP(Table2[[#This Row],[Student ID]],Exam[], 3,FALSE))</f>
        <v>15.600000000000001</v>
      </c>
      <c r="H308" s="3">
        <f>ROUNDUP(IF(AND(Table2[[#This Row],[Test (25%)]]="ABS", Table2[[#This Row],[Practical (15%)]]="ABS"),Table2[[#This Row],[Exam (60%)]], IF(AND(Table2[[#This Row],[Practical (15%)]]="ABS", Table2[[#This Row],[Exam (60%)]]="ABS"),Table2[[#This Row],[Test (25%)]], IF(AND(Table2[[#This Row],[Test (25%)]]="ABS", Table2[[#This Row],[Exam (60%)]]="ABS"),Table2[[#This Row],[Practical (15%)]], IF(Table2[[#This Row],[Test (25%)]]="ABS", Table2[[#This Row],[Practical (15%)]]+Table2[[#This Row],[Exam (60%)]], IF(Table2[[#This Row],[Practical (15%)]]="ABS", Table2[[#This Row],[Test (25%)]]+Table2[[#This Row],[Exam (60%)]], IF(Table2[[#This Row],[Exam (60%)]]="ABS", Table2[[#This Row],[Test (25%)]]+Table2[[#This Row],[Practical (15%)]], Table2[[#This Row],[Test (25%)]]+Table2[[#This Row],[Practical (15%)]]+Table2[[#This Row],[Exam (60%)]])))))), 0)</f>
        <v>24</v>
      </c>
      <c r="I308" s="2" t="str">
        <f>IF(Table2[[#This Row],[Exam (60%)]]="ABS", "I", VLOOKUP(Table2[[#This Row],[Total (100%)]],$K$3:$L$7,2,TRUE))</f>
        <v>F</v>
      </c>
    </row>
    <row r="309" spans="1:9" x14ac:dyDescent="0.3">
      <c r="A309" s="2" t="s">
        <v>536</v>
      </c>
      <c r="B309" s="2" t="s">
        <v>218</v>
      </c>
      <c r="C309" s="2" t="s">
        <v>499</v>
      </c>
      <c r="D309" s="2" t="s">
        <v>622</v>
      </c>
      <c r="E309" s="1">
        <f>IF(VLOOKUP(Table2[[#This Row],[Student ID]],Test[], 3,FALSE)="", "ABS", VLOOKUP(Table2[[#This Row],[Student ID]],Test[], 3,FALSE))</f>
        <v>13.333333333333334</v>
      </c>
      <c r="F309" s="2">
        <f>VLOOKUP(Table2[[#This Row],[Student ID]],Practical[],2,FALSE)</f>
        <v>12</v>
      </c>
      <c r="G309" s="2">
        <f>IF(VLOOKUP(Table2[[#This Row],[Student ID]],Exam[], 3,FALSE)=0, "ABS", VLOOKUP(Table2[[#This Row],[Student ID]],Exam[], 3,FALSE))</f>
        <v>38.4</v>
      </c>
      <c r="H309" s="3">
        <f>ROUNDUP(IF(AND(Table2[[#This Row],[Test (25%)]]="ABS", Table2[[#This Row],[Practical (15%)]]="ABS"),Table2[[#This Row],[Exam (60%)]], IF(AND(Table2[[#This Row],[Practical (15%)]]="ABS", Table2[[#This Row],[Exam (60%)]]="ABS"),Table2[[#This Row],[Test (25%)]], IF(AND(Table2[[#This Row],[Test (25%)]]="ABS", Table2[[#This Row],[Exam (60%)]]="ABS"),Table2[[#This Row],[Practical (15%)]], IF(Table2[[#This Row],[Test (25%)]]="ABS", Table2[[#This Row],[Practical (15%)]]+Table2[[#This Row],[Exam (60%)]], IF(Table2[[#This Row],[Practical (15%)]]="ABS", Table2[[#This Row],[Test (25%)]]+Table2[[#This Row],[Exam (60%)]], IF(Table2[[#This Row],[Exam (60%)]]="ABS", Table2[[#This Row],[Test (25%)]]+Table2[[#This Row],[Practical (15%)]], Table2[[#This Row],[Test (25%)]]+Table2[[#This Row],[Practical (15%)]]+Table2[[#This Row],[Exam (60%)]])))))), 0)</f>
        <v>64</v>
      </c>
      <c r="I309" s="2" t="str">
        <f>IF(Table2[[#This Row],[Exam (60%)]]="ABS", "I", VLOOKUP(Table2[[#This Row],[Total (100%)]],$K$3:$L$7,2,TRUE))</f>
        <v>B</v>
      </c>
    </row>
    <row r="310" spans="1:9" x14ac:dyDescent="0.3">
      <c r="A310" s="2" t="s">
        <v>537</v>
      </c>
      <c r="B310" s="2" t="s">
        <v>380</v>
      </c>
      <c r="C310" s="2" t="s">
        <v>499</v>
      </c>
      <c r="D310" s="2" t="s">
        <v>623</v>
      </c>
      <c r="E310" s="1">
        <f>IF(VLOOKUP(Table2[[#This Row],[Student ID]],Test[], 3,FALSE)="", "ABS", VLOOKUP(Table2[[#This Row],[Student ID]],Test[], 3,FALSE))</f>
        <v>17.5</v>
      </c>
      <c r="F310" s="2">
        <f>VLOOKUP(Table2[[#This Row],[Student ID]],Practical[],2,FALSE)</f>
        <v>0</v>
      </c>
      <c r="G310" s="2">
        <f>IF(VLOOKUP(Table2[[#This Row],[Student ID]],Exam[], 3,FALSE)=0, "ABS", VLOOKUP(Table2[[#This Row],[Student ID]],Exam[], 3,FALSE))</f>
        <v>27.6</v>
      </c>
      <c r="H310" s="3">
        <f>ROUNDUP(IF(AND(Table2[[#This Row],[Test (25%)]]="ABS", Table2[[#This Row],[Practical (15%)]]="ABS"),Table2[[#This Row],[Exam (60%)]], IF(AND(Table2[[#This Row],[Practical (15%)]]="ABS", Table2[[#This Row],[Exam (60%)]]="ABS"),Table2[[#This Row],[Test (25%)]], IF(AND(Table2[[#This Row],[Test (25%)]]="ABS", Table2[[#This Row],[Exam (60%)]]="ABS"),Table2[[#This Row],[Practical (15%)]], IF(Table2[[#This Row],[Test (25%)]]="ABS", Table2[[#This Row],[Practical (15%)]]+Table2[[#This Row],[Exam (60%)]], IF(Table2[[#This Row],[Practical (15%)]]="ABS", Table2[[#This Row],[Test (25%)]]+Table2[[#This Row],[Exam (60%)]], IF(Table2[[#This Row],[Exam (60%)]]="ABS", Table2[[#This Row],[Test (25%)]]+Table2[[#This Row],[Practical (15%)]], Table2[[#This Row],[Test (25%)]]+Table2[[#This Row],[Practical (15%)]]+Table2[[#This Row],[Exam (60%)]])))))), 0)</f>
        <v>46</v>
      </c>
      <c r="I310" s="2" t="str">
        <f>IF(Table2[[#This Row],[Exam (60%)]]="ABS", "I", VLOOKUP(Table2[[#This Row],[Total (100%)]],$K$3:$L$7,2,TRUE))</f>
        <v>D</v>
      </c>
    </row>
    <row r="311" spans="1:9" x14ac:dyDescent="0.3">
      <c r="A311" s="2" t="s">
        <v>538</v>
      </c>
      <c r="B311" s="2" t="s">
        <v>539</v>
      </c>
      <c r="C311" s="2" t="s">
        <v>499</v>
      </c>
      <c r="D311" s="2" t="s">
        <v>622</v>
      </c>
      <c r="E311" s="1">
        <f>IF(VLOOKUP(Table2[[#This Row],[Student ID]],Test[], 3,FALSE)="", "ABS", VLOOKUP(Table2[[#This Row],[Student ID]],Test[], 3,FALSE))</f>
        <v>15.833333333333332</v>
      </c>
      <c r="F311" s="2">
        <f>VLOOKUP(Table2[[#This Row],[Student ID]],Practical[],2,FALSE)</f>
        <v>0</v>
      </c>
      <c r="G311" s="2">
        <f>IF(VLOOKUP(Table2[[#This Row],[Student ID]],Exam[], 3,FALSE)=0, "ABS", VLOOKUP(Table2[[#This Row],[Student ID]],Exam[], 3,FALSE))</f>
        <v>43.199999999999996</v>
      </c>
      <c r="H311" s="3">
        <f>ROUNDUP(IF(AND(Table2[[#This Row],[Test (25%)]]="ABS", Table2[[#This Row],[Practical (15%)]]="ABS"),Table2[[#This Row],[Exam (60%)]], IF(AND(Table2[[#This Row],[Practical (15%)]]="ABS", Table2[[#This Row],[Exam (60%)]]="ABS"),Table2[[#This Row],[Test (25%)]], IF(AND(Table2[[#This Row],[Test (25%)]]="ABS", Table2[[#This Row],[Exam (60%)]]="ABS"),Table2[[#This Row],[Practical (15%)]], IF(Table2[[#This Row],[Test (25%)]]="ABS", Table2[[#This Row],[Practical (15%)]]+Table2[[#This Row],[Exam (60%)]], IF(Table2[[#This Row],[Practical (15%)]]="ABS", Table2[[#This Row],[Test (25%)]]+Table2[[#This Row],[Exam (60%)]], IF(Table2[[#This Row],[Exam (60%)]]="ABS", Table2[[#This Row],[Test (25%)]]+Table2[[#This Row],[Practical (15%)]], Table2[[#This Row],[Test (25%)]]+Table2[[#This Row],[Practical (15%)]]+Table2[[#This Row],[Exam (60%)]])))))), 0)</f>
        <v>60</v>
      </c>
      <c r="I311" s="2" t="str">
        <f>IF(Table2[[#This Row],[Exam (60%)]]="ABS", "I", VLOOKUP(Table2[[#This Row],[Total (100%)]],$K$3:$L$7,2,TRUE))</f>
        <v>B</v>
      </c>
    </row>
    <row r="312" spans="1:9" x14ac:dyDescent="0.3">
      <c r="A312" s="2" t="s">
        <v>540</v>
      </c>
      <c r="B312" s="2" t="s">
        <v>541</v>
      </c>
      <c r="C312" s="2" t="s">
        <v>499</v>
      </c>
      <c r="D312" s="2" t="s">
        <v>622</v>
      </c>
      <c r="E312" s="1">
        <f>IF(VLOOKUP(Table2[[#This Row],[Student ID]],Test[], 3,FALSE)="", "ABS", VLOOKUP(Table2[[#This Row],[Student ID]],Test[], 3,FALSE))</f>
        <v>17.5</v>
      </c>
      <c r="F312" s="2">
        <f>VLOOKUP(Table2[[#This Row],[Student ID]],Practical[],2,FALSE)</f>
        <v>12.75</v>
      </c>
      <c r="G312" s="2">
        <f>IF(VLOOKUP(Table2[[#This Row],[Student ID]],Exam[], 3,FALSE)=0, "ABS", VLOOKUP(Table2[[#This Row],[Student ID]],Exam[], 3,FALSE))</f>
        <v>40.800000000000004</v>
      </c>
      <c r="H312" s="3">
        <f>ROUNDUP(IF(AND(Table2[[#This Row],[Test (25%)]]="ABS", Table2[[#This Row],[Practical (15%)]]="ABS"),Table2[[#This Row],[Exam (60%)]], IF(AND(Table2[[#This Row],[Practical (15%)]]="ABS", Table2[[#This Row],[Exam (60%)]]="ABS"),Table2[[#This Row],[Test (25%)]], IF(AND(Table2[[#This Row],[Test (25%)]]="ABS", Table2[[#This Row],[Exam (60%)]]="ABS"),Table2[[#This Row],[Practical (15%)]], IF(Table2[[#This Row],[Test (25%)]]="ABS", Table2[[#This Row],[Practical (15%)]]+Table2[[#This Row],[Exam (60%)]], IF(Table2[[#This Row],[Practical (15%)]]="ABS", Table2[[#This Row],[Test (25%)]]+Table2[[#This Row],[Exam (60%)]], IF(Table2[[#This Row],[Exam (60%)]]="ABS", Table2[[#This Row],[Test (25%)]]+Table2[[#This Row],[Practical (15%)]], Table2[[#This Row],[Test (25%)]]+Table2[[#This Row],[Practical (15%)]]+Table2[[#This Row],[Exam (60%)]])))))), 0)</f>
        <v>72</v>
      </c>
      <c r="I312" s="2" t="str">
        <f>IF(Table2[[#This Row],[Exam (60%)]]="ABS", "I", VLOOKUP(Table2[[#This Row],[Total (100%)]],$K$3:$L$7,2,TRUE))</f>
        <v>A</v>
      </c>
    </row>
    <row r="313" spans="1:9" x14ac:dyDescent="0.3">
      <c r="A313" s="2" t="s">
        <v>542</v>
      </c>
      <c r="B313" s="2" t="s">
        <v>543</v>
      </c>
      <c r="C313" s="2" t="s">
        <v>499</v>
      </c>
      <c r="D313" s="2" t="s">
        <v>622</v>
      </c>
      <c r="E313" s="1">
        <f>IF(VLOOKUP(Table2[[#This Row],[Student ID]],Test[], 3,FALSE)="", "ABS", VLOOKUP(Table2[[#This Row],[Student ID]],Test[], 3,FALSE))</f>
        <v>10.833333333333334</v>
      </c>
      <c r="F313" s="2">
        <f>VLOOKUP(Table2[[#This Row],[Student ID]],Practical[],2,FALSE)</f>
        <v>12</v>
      </c>
      <c r="G313" s="2">
        <f>IF(VLOOKUP(Table2[[#This Row],[Student ID]],Exam[], 3,FALSE)=0, "ABS", VLOOKUP(Table2[[#This Row],[Student ID]],Exam[], 3,FALSE))</f>
        <v>38.4</v>
      </c>
      <c r="H313" s="3">
        <f>ROUNDUP(IF(AND(Table2[[#This Row],[Test (25%)]]="ABS", Table2[[#This Row],[Practical (15%)]]="ABS"),Table2[[#This Row],[Exam (60%)]], IF(AND(Table2[[#This Row],[Practical (15%)]]="ABS", Table2[[#This Row],[Exam (60%)]]="ABS"),Table2[[#This Row],[Test (25%)]], IF(AND(Table2[[#This Row],[Test (25%)]]="ABS", Table2[[#This Row],[Exam (60%)]]="ABS"),Table2[[#This Row],[Practical (15%)]], IF(Table2[[#This Row],[Test (25%)]]="ABS", Table2[[#This Row],[Practical (15%)]]+Table2[[#This Row],[Exam (60%)]], IF(Table2[[#This Row],[Practical (15%)]]="ABS", Table2[[#This Row],[Test (25%)]]+Table2[[#This Row],[Exam (60%)]], IF(Table2[[#This Row],[Exam (60%)]]="ABS", Table2[[#This Row],[Test (25%)]]+Table2[[#This Row],[Practical (15%)]], Table2[[#This Row],[Test (25%)]]+Table2[[#This Row],[Practical (15%)]]+Table2[[#This Row],[Exam (60%)]])))))), 0)</f>
        <v>62</v>
      </c>
      <c r="I313" s="2" t="str">
        <f>IF(Table2[[#This Row],[Exam (60%)]]="ABS", "I", VLOOKUP(Table2[[#This Row],[Total (100%)]],$K$3:$L$7,2,TRUE))</f>
        <v>B</v>
      </c>
    </row>
    <row r="314" spans="1:9" x14ac:dyDescent="0.3">
      <c r="A314" s="2" t="s">
        <v>544</v>
      </c>
      <c r="B314" s="2" t="s">
        <v>545</v>
      </c>
      <c r="C314" s="2" t="s">
        <v>499</v>
      </c>
      <c r="D314" s="2" t="s">
        <v>622</v>
      </c>
      <c r="E314" s="1">
        <f>IF(VLOOKUP(Table2[[#This Row],[Student ID]],Test[], 3,FALSE)="", "ABS", VLOOKUP(Table2[[#This Row],[Student ID]],Test[], 3,FALSE))</f>
        <v>19.166666666666668</v>
      </c>
      <c r="F314" s="2">
        <f>VLOOKUP(Table2[[#This Row],[Student ID]],Practical[],2,FALSE)</f>
        <v>10.5</v>
      </c>
      <c r="G314" s="2">
        <f>IF(VLOOKUP(Table2[[#This Row],[Student ID]],Exam[], 3,FALSE)=0, "ABS", VLOOKUP(Table2[[#This Row],[Student ID]],Exam[], 3,FALSE))</f>
        <v>51.6</v>
      </c>
      <c r="H314" s="3">
        <f>ROUNDUP(IF(AND(Table2[[#This Row],[Test (25%)]]="ABS", Table2[[#This Row],[Practical (15%)]]="ABS"),Table2[[#This Row],[Exam (60%)]], IF(AND(Table2[[#This Row],[Practical (15%)]]="ABS", Table2[[#This Row],[Exam (60%)]]="ABS"),Table2[[#This Row],[Test (25%)]], IF(AND(Table2[[#This Row],[Test (25%)]]="ABS", Table2[[#This Row],[Exam (60%)]]="ABS"),Table2[[#This Row],[Practical (15%)]], IF(Table2[[#This Row],[Test (25%)]]="ABS", Table2[[#This Row],[Practical (15%)]]+Table2[[#This Row],[Exam (60%)]], IF(Table2[[#This Row],[Practical (15%)]]="ABS", Table2[[#This Row],[Test (25%)]]+Table2[[#This Row],[Exam (60%)]], IF(Table2[[#This Row],[Exam (60%)]]="ABS", Table2[[#This Row],[Test (25%)]]+Table2[[#This Row],[Practical (15%)]], Table2[[#This Row],[Test (25%)]]+Table2[[#This Row],[Practical (15%)]]+Table2[[#This Row],[Exam (60%)]])))))), 0)</f>
        <v>82</v>
      </c>
      <c r="I314" s="2" t="str">
        <f>IF(Table2[[#This Row],[Exam (60%)]]="ABS", "I", VLOOKUP(Table2[[#This Row],[Total (100%)]],$K$3:$L$7,2,TRUE))</f>
        <v>A</v>
      </c>
    </row>
    <row r="315" spans="1:9" x14ac:dyDescent="0.3">
      <c r="A315" s="2" t="s">
        <v>546</v>
      </c>
      <c r="B315" s="2" t="s">
        <v>547</v>
      </c>
      <c r="C315" s="2" t="s">
        <v>499</v>
      </c>
      <c r="D315" s="2" t="s">
        <v>622</v>
      </c>
      <c r="E315" s="1">
        <f>IF(VLOOKUP(Table2[[#This Row],[Student ID]],Test[], 3,FALSE)="", "ABS", VLOOKUP(Table2[[#This Row],[Student ID]],Test[], 3,FALSE))</f>
        <v>12.5</v>
      </c>
      <c r="F315" s="2">
        <f>VLOOKUP(Table2[[#This Row],[Student ID]],Practical[],2,FALSE)</f>
        <v>0</v>
      </c>
      <c r="G315" s="2">
        <f>IF(VLOOKUP(Table2[[#This Row],[Student ID]],Exam[], 3,FALSE)=0, "ABS", VLOOKUP(Table2[[#This Row],[Student ID]],Exam[], 3,FALSE))</f>
        <v>28.799999999999997</v>
      </c>
      <c r="H315" s="3">
        <f>ROUNDUP(IF(AND(Table2[[#This Row],[Test (25%)]]="ABS", Table2[[#This Row],[Practical (15%)]]="ABS"),Table2[[#This Row],[Exam (60%)]], IF(AND(Table2[[#This Row],[Practical (15%)]]="ABS", Table2[[#This Row],[Exam (60%)]]="ABS"),Table2[[#This Row],[Test (25%)]], IF(AND(Table2[[#This Row],[Test (25%)]]="ABS", Table2[[#This Row],[Exam (60%)]]="ABS"),Table2[[#This Row],[Practical (15%)]], IF(Table2[[#This Row],[Test (25%)]]="ABS", Table2[[#This Row],[Practical (15%)]]+Table2[[#This Row],[Exam (60%)]], IF(Table2[[#This Row],[Practical (15%)]]="ABS", Table2[[#This Row],[Test (25%)]]+Table2[[#This Row],[Exam (60%)]], IF(Table2[[#This Row],[Exam (60%)]]="ABS", Table2[[#This Row],[Test (25%)]]+Table2[[#This Row],[Practical (15%)]], Table2[[#This Row],[Test (25%)]]+Table2[[#This Row],[Practical (15%)]]+Table2[[#This Row],[Exam (60%)]])))))), 0)</f>
        <v>42</v>
      </c>
      <c r="I315" s="2" t="str">
        <f>IF(Table2[[#This Row],[Exam (60%)]]="ABS", "I", VLOOKUP(Table2[[#This Row],[Total (100%)]],$K$3:$L$7,2,TRUE))</f>
        <v>F</v>
      </c>
    </row>
    <row r="316" spans="1:9" x14ac:dyDescent="0.3">
      <c r="A316" s="2" t="s">
        <v>548</v>
      </c>
      <c r="B316" s="2" t="s">
        <v>549</v>
      </c>
      <c r="C316" s="2" t="s">
        <v>499</v>
      </c>
      <c r="D316" s="2" t="s">
        <v>622</v>
      </c>
      <c r="E316" s="1">
        <f>IF(VLOOKUP(Table2[[#This Row],[Student ID]],Test[], 3,FALSE)="", "ABS", VLOOKUP(Table2[[#This Row],[Student ID]],Test[], 3,FALSE))</f>
        <v>15.833333333333332</v>
      </c>
      <c r="F316" s="2">
        <f>VLOOKUP(Table2[[#This Row],[Student ID]],Practical[],2,FALSE)</f>
        <v>12</v>
      </c>
      <c r="G316" s="2">
        <f>IF(VLOOKUP(Table2[[#This Row],[Student ID]],Exam[], 3,FALSE)=0, "ABS", VLOOKUP(Table2[[#This Row],[Student ID]],Exam[], 3,FALSE))</f>
        <v>37.200000000000003</v>
      </c>
      <c r="H316" s="3">
        <f>ROUNDUP(IF(AND(Table2[[#This Row],[Test (25%)]]="ABS", Table2[[#This Row],[Practical (15%)]]="ABS"),Table2[[#This Row],[Exam (60%)]], IF(AND(Table2[[#This Row],[Practical (15%)]]="ABS", Table2[[#This Row],[Exam (60%)]]="ABS"),Table2[[#This Row],[Test (25%)]], IF(AND(Table2[[#This Row],[Test (25%)]]="ABS", Table2[[#This Row],[Exam (60%)]]="ABS"),Table2[[#This Row],[Practical (15%)]], IF(Table2[[#This Row],[Test (25%)]]="ABS", Table2[[#This Row],[Practical (15%)]]+Table2[[#This Row],[Exam (60%)]], IF(Table2[[#This Row],[Practical (15%)]]="ABS", Table2[[#This Row],[Test (25%)]]+Table2[[#This Row],[Exam (60%)]], IF(Table2[[#This Row],[Exam (60%)]]="ABS", Table2[[#This Row],[Test (25%)]]+Table2[[#This Row],[Practical (15%)]], Table2[[#This Row],[Test (25%)]]+Table2[[#This Row],[Practical (15%)]]+Table2[[#This Row],[Exam (60%)]])))))), 0)</f>
        <v>66</v>
      </c>
      <c r="I316" s="2" t="str">
        <f>IF(Table2[[#This Row],[Exam (60%)]]="ABS", "I", VLOOKUP(Table2[[#This Row],[Total (100%)]],$K$3:$L$7,2,TRUE))</f>
        <v>B</v>
      </c>
    </row>
    <row r="317" spans="1:9" x14ac:dyDescent="0.3">
      <c r="A317" s="2" t="s">
        <v>550</v>
      </c>
      <c r="B317" s="2" t="s">
        <v>551</v>
      </c>
      <c r="C317" s="2" t="s">
        <v>499</v>
      </c>
      <c r="D317" s="2" t="s">
        <v>622</v>
      </c>
      <c r="E317" s="1">
        <f>IF(VLOOKUP(Table2[[#This Row],[Student ID]],Test[], 3,FALSE)="", "ABS", VLOOKUP(Table2[[#This Row],[Student ID]],Test[], 3,FALSE))</f>
        <v>14.166666666666666</v>
      </c>
      <c r="F317" s="2">
        <f>VLOOKUP(Table2[[#This Row],[Student ID]],Practical[],2,FALSE)</f>
        <v>8.25</v>
      </c>
      <c r="G317" s="2">
        <f>IF(VLOOKUP(Table2[[#This Row],[Student ID]],Exam[], 3,FALSE)=0, "ABS", VLOOKUP(Table2[[#This Row],[Student ID]],Exam[], 3,FALSE))</f>
        <v>39.6</v>
      </c>
      <c r="H317" s="3">
        <f>ROUNDUP(IF(AND(Table2[[#This Row],[Test (25%)]]="ABS", Table2[[#This Row],[Practical (15%)]]="ABS"),Table2[[#This Row],[Exam (60%)]], IF(AND(Table2[[#This Row],[Practical (15%)]]="ABS", Table2[[#This Row],[Exam (60%)]]="ABS"),Table2[[#This Row],[Test (25%)]], IF(AND(Table2[[#This Row],[Test (25%)]]="ABS", Table2[[#This Row],[Exam (60%)]]="ABS"),Table2[[#This Row],[Practical (15%)]], IF(Table2[[#This Row],[Test (25%)]]="ABS", Table2[[#This Row],[Practical (15%)]]+Table2[[#This Row],[Exam (60%)]], IF(Table2[[#This Row],[Practical (15%)]]="ABS", Table2[[#This Row],[Test (25%)]]+Table2[[#This Row],[Exam (60%)]], IF(Table2[[#This Row],[Exam (60%)]]="ABS", Table2[[#This Row],[Test (25%)]]+Table2[[#This Row],[Practical (15%)]], Table2[[#This Row],[Test (25%)]]+Table2[[#This Row],[Practical (15%)]]+Table2[[#This Row],[Exam (60%)]])))))), 0)</f>
        <v>63</v>
      </c>
      <c r="I317" s="2" t="str">
        <f>IF(Table2[[#This Row],[Exam (60%)]]="ABS", "I", VLOOKUP(Table2[[#This Row],[Total (100%)]],$K$3:$L$7,2,TRUE))</f>
        <v>B</v>
      </c>
    </row>
    <row r="318" spans="1:9" x14ac:dyDescent="0.3">
      <c r="A318" s="2" t="s">
        <v>552</v>
      </c>
      <c r="B318" s="2" t="s">
        <v>553</v>
      </c>
      <c r="C318" s="2" t="s">
        <v>499</v>
      </c>
      <c r="D318" s="2" t="s">
        <v>622</v>
      </c>
      <c r="E318" s="1">
        <f>IF(VLOOKUP(Table2[[#This Row],[Student ID]],Test[], 3,FALSE)="", "ABS", VLOOKUP(Table2[[#This Row],[Student ID]],Test[], 3,FALSE))</f>
        <v>19.166666666666668</v>
      </c>
      <c r="F318" s="2">
        <f>VLOOKUP(Table2[[#This Row],[Student ID]],Practical[],2,FALSE)</f>
        <v>11.25</v>
      </c>
      <c r="G318" s="2">
        <f>IF(VLOOKUP(Table2[[#This Row],[Student ID]],Exam[], 3,FALSE)=0, "ABS", VLOOKUP(Table2[[#This Row],[Student ID]],Exam[], 3,FALSE))</f>
        <v>37.200000000000003</v>
      </c>
      <c r="H318" s="3">
        <f>ROUNDUP(IF(AND(Table2[[#This Row],[Test (25%)]]="ABS", Table2[[#This Row],[Practical (15%)]]="ABS"),Table2[[#This Row],[Exam (60%)]], IF(AND(Table2[[#This Row],[Practical (15%)]]="ABS", Table2[[#This Row],[Exam (60%)]]="ABS"),Table2[[#This Row],[Test (25%)]], IF(AND(Table2[[#This Row],[Test (25%)]]="ABS", Table2[[#This Row],[Exam (60%)]]="ABS"),Table2[[#This Row],[Practical (15%)]], IF(Table2[[#This Row],[Test (25%)]]="ABS", Table2[[#This Row],[Practical (15%)]]+Table2[[#This Row],[Exam (60%)]], IF(Table2[[#This Row],[Practical (15%)]]="ABS", Table2[[#This Row],[Test (25%)]]+Table2[[#This Row],[Exam (60%)]], IF(Table2[[#This Row],[Exam (60%)]]="ABS", Table2[[#This Row],[Test (25%)]]+Table2[[#This Row],[Practical (15%)]], Table2[[#This Row],[Test (25%)]]+Table2[[#This Row],[Practical (15%)]]+Table2[[#This Row],[Exam (60%)]])))))), 0)</f>
        <v>68</v>
      </c>
      <c r="I318" s="2" t="str">
        <f>IF(Table2[[#This Row],[Exam (60%)]]="ABS", "I", VLOOKUP(Table2[[#This Row],[Total (100%)]],$K$3:$L$7,2,TRUE))</f>
        <v>B</v>
      </c>
    </row>
    <row r="319" spans="1:9" x14ac:dyDescent="0.3">
      <c r="A319" s="2" t="s">
        <v>554</v>
      </c>
      <c r="B319" s="2" t="s">
        <v>173</v>
      </c>
      <c r="C319" s="2" t="s">
        <v>499</v>
      </c>
      <c r="D319" s="2" t="s">
        <v>623</v>
      </c>
      <c r="E319" s="1">
        <f>IF(VLOOKUP(Table2[[#This Row],[Student ID]],Test[], 3,FALSE)="", "ABS", VLOOKUP(Table2[[#This Row],[Student ID]],Test[], 3,FALSE))</f>
        <v>21.666666666666668</v>
      </c>
      <c r="F319" s="2">
        <f>VLOOKUP(Table2[[#This Row],[Student ID]],Practical[],2,FALSE)</f>
        <v>14.25</v>
      </c>
      <c r="G319" s="2">
        <f>IF(VLOOKUP(Table2[[#This Row],[Student ID]],Exam[], 3,FALSE)=0, "ABS", VLOOKUP(Table2[[#This Row],[Student ID]],Exam[], 3,FALSE))</f>
        <v>48</v>
      </c>
      <c r="H319" s="3">
        <f>ROUNDUP(IF(AND(Table2[[#This Row],[Test (25%)]]="ABS", Table2[[#This Row],[Practical (15%)]]="ABS"),Table2[[#This Row],[Exam (60%)]], IF(AND(Table2[[#This Row],[Practical (15%)]]="ABS", Table2[[#This Row],[Exam (60%)]]="ABS"),Table2[[#This Row],[Test (25%)]], IF(AND(Table2[[#This Row],[Test (25%)]]="ABS", Table2[[#This Row],[Exam (60%)]]="ABS"),Table2[[#This Row],[Practical (15%)]], IF(Table2[[#This Row],[Test (25%)]]="ABS", Table2[[#This Row],[Practical (15%)]]+Table2[[#This Row],[Exam (60%)]], IF(Table2[[#This Row],[Practical (15%)]]="ABS", Table2[[#This Row],[Test (25%)]]+Table2[[#This Row],[Exam (60%)]], IF(Table2[[#This Row],[Exam (60%)]]="ABS", Table2[[#This Row],[Test (25%)]]+Table2[[#This Row],[Practical (15%)]], Table2[[#This Row],[Test (25%)]]+Table2[[#This Row],[Practical (15%)]]+Table2[[#This Row],[Exam (60%)]])))))), 0)</f>
        <v>84</v>
      </c>
      <c r="I319" s="2" t="str">
        <f>IF(Table2[[#This Row],[Exam (60%)]]="ABS", "I", VLOOKUP(Table2[[#This Row],[Total (100%)]],$K$3:$L$7,2,TRUE))</f>
        <v>A</v>
      </c>
    </row>
    <row r="320" spans="1:9" x14ac:dyDescent="0.3">
      <c r="A320" s="2" t="s">
        <v>555</v>
      </c>
      <c r="B320" s="2" t="s">
        <v>556</v>
      </c>
      <c r="C320" s="2" t="s">
        <v>499</v>
      </c>
      <c r="D320" s="2" t="s">
        <v>622</v>
      </c>
      <c r="E320" s="1">
        <f>IF(VLOOKUP(Table2[[#This Row],[Student ID]],Test[], 3,FALSE)="", "ABS", VLOOKUP(Table2[[#This Row],[Student ID]],Test[], 3,FALSE))</f>
        <v>20</v>
      </c>
      <c r="F320" s="2">
        <f>VLOOKUP(Table2[[#This Row],[Student ID]],Practical[],2,FALSE)</f>
        <v>12</v>
      </c>
      <c r="G320" s="2">
        <f>IF(VLOOKUP(Table2[[#This Row],[Student ID]],Exam[], 3,FALSE)=0, "ABS", VLOOKUP(Table2[[#This Row],[Student ID]],Exam[], 3,FALSE))</f>
        <v>46.800000000000004</v>
      </c>
      <c r="H320" s="3">
        <f>ROUNDUP(IF(AND(Table2[[#This Row],[Test (25%)]]="ABS", Table2[[#This Row],[Practical (15%)]]="ABS"),Table2[[#This Row],[Exam (60%)]], IF(AND(Table2[[#This Row],[Practical (15%)]]="ABS", Table2[[#This Row],[Exam (60%)]]="ABS"),Table2[[#This Row],[Test (25%)]], IF(AND(Table2[[#This Row],[Test (25%)]]="ABS", Table2[[#This Row],[Exam (60%)]]="ABS"),Table2[[#This Row],[Practical (15%)]], IF(Table2[[#This Row],[Test (25%)]]="ABS", Table2[[#This Row],[Practical (15%)]]+Table2[[#This Row],[Exam (60%)]], IF(Table2[[#This Row],[Practical (15%)]]="ABS", Table2[[#This Row],[Test (25%)]]+Table2[[#This Row],[Exam (60%)]], IF(Table2[[#This Row],[Exam (60%)]]="ABS", Table2[[#This Row],[Test (25%)]]+Table2[[#This Row],[Practical (15%)]], Table2[[#This Row],[Test (25%)]]+Table2[[#This Row],[Practical (15%)]]+Table2[[#This Row],[Exam (60%)]])))))), 0)</f>
        <v>79</v>
      </c>
      <c r="I320" s="2" t="str">
        <f>IF(Table2[[#This Row],[Exam (60%)]]="ABS", "I", VLOOKUP(Table2[[#This Row],[Total (100%)]],$K$3:$L$7,2,TRUE))</f>
        <v>A</v>
      </c>
    </row>
    <row r="321" spans="1:9" x14ac:dyDescent="0.3">
      <c r="A321" s="2" t="s">
        <v>557</v>
      </c>
      <c r="B321" s="2" t="s">
        <v>558</v>
      </c>
      <c r="C321" s="2" t="s">
        <v>499</v>
      </c>
      <c r="D321" s="2" t="s">
        <v>622</v>
      </c>
      <c r="E321" s="1">
        <f>IF(VLOOKUP(Table2[[#This Row],[Student ID]],Test[], 3,FALSE)="", "ABS", VLOOKUP(Table2[[#This Row],[Student ID]],Test[], 3,FALSE))</f>
        <v>17.5</v>
      </c>
      <c r="F321" s="2">
        <f>VLOOKUP(Table2[[#This Row],[Student ID]],Practical[],2,FALSE)</f>
        <v>10.5</v>
      </c>
      <c r="G321" s="2">
        <f>IF(VLOOKUP(Table2[[#This Row],[Student ID]],Exam[], 3,FALSE)=0, "ABS", VLOOKUP(Table2[[#This Row],[Student ID]],Exam[], 3,FALSE))</f>
        <v>43.199999999999996</v>
      </c>
      <c r="H321" s="3">
        <f>ROUNDUP(IF(AND(Table2[[#This Row],[Test (25%)]]="ABS", Table2[[#This Row],[Practical (15%)]]="ABS"),Table2[[#This Row],[Exam (60%)]], IF(AND(Table2[[#This Row],[Practical (15%)]]="ABS", Table2[[#This Row],[Exam (60%)]]="ABS"),Table2[[#This Row],[Test (25%)]], IF(AND(Table2[[#This Row],[Test (25%)]]="ABS", Table2[[#This Row],[Exam (60%)]]="ABS"),Table2[[#This Row],[Practical (15%)]], IF(Table2[[#This Row],[Test (25%)]]="ABS", Table2[[#This Row],[Practical (15%)]]+Table2[[#This Row],[Exam (60%)]], IF(Table2[[#This Row],[Practical (15%)]]="ABS", Table2[[#This Row],[Test (25%)]]+Table2[[#This Row],[Exam (60%)]], IF(Table2[[#This Row],[Exam (60%)]]="ABS", Table2[[#This Row],[Test (25%)]]+Table2[[#This Row],[Practical (15%)]], Table2[[#This Row],[Test (25%)]]+Table2[[#This Row],[Practical (15%)]]+Table2[[#This Row],[Exam (60%)]])))))), 0)</f>
        <v>72</v>
      </c>
      <c r="I321" s="2" t="str">
        <f>IF(Table2[[#This Row],[Exam (60%)]]="ABS", "I", VLOOKUP(Table2[[#This Row],[Total (100%)]],$K$3:$L$7,2,TRUE))</f>
        <v>A</v>
      </c>
    </row>
    <row r="322" spans="1:9" x14ac:dyDescent="0.3">
      <c r="A322" s="2" t="s">
        <v>559</v>
      </c>
      <c r="B322" s="2" t="s">
        <v>560</v>
      </c>
      <c r="C322" s="2" t="s">
        <v>499</v>
      </c>
      <c r="D322" s="2" t="s">
        <v>622</v>
      </c>
      <c r="E322" s="1">
        <f>IF(VLOOKUP(Table2[[#This Row],[Student ID]],Test[], 3,FALSE)="", "ABS", VLOOKUP(Table2[[#This Row],[Student ID]],Test[], 3,FALSE))</f>
        <v>17.5</v>
      </c>
      <c r="F322" s="2">
        <f>VLOOKUP(Table2[[#This Row],[Student ID]],Practical[],2,FALSE)</f>
        <v>12</v>
      </c>
      <c r="G322" s="2">
        <f>IF(VLOOKUP(Table2[[#This Row],[Student ID]],Exam[], 3,FALSE)=0, "ABS", VLOOKUP(Table2[[#This Row],[Student ID]],Exam[], 3,FALSE))</f>
        <v>45.6</v>
      </c>
      <c r="H322" s="3">
        <f>ROUNDUP(IF(AND(Table2[[#This Row],[Test (25%)]]="ABS", Table2[[#This Row],[Practical (15%)]]="ABS"),Table2[[#This Row],[Exam (60%)]], IF(AND(Table2[[#This Row],[Practical (15%)]]="ABS", Table2[[#This Row],[Exam (60%)]]="ABS"),Table2[[#This Row],[Test (25%)]], IF(AND(Table2[[#This Row],[Test (25%)]]="ABS", Table2[[#This Row],[Exam (60%)]]="ABS"),Table2[[#This Row],[Practical (15%)]], IF(Table2[[#This Row],[Test (25%)]]="ABS", Table2[[#This Row],[Practical (15%)]]+Table2[[#This Row],[Exam (60%)]], IF(Table2[[#This Row],[Practical (15%)]]="ABS", Table2[[#This Row],[Test (25%)]]+Table2[[#This Row],[Exam (60%)]], IF(Table2[[#This Row],[Exam (60%)]]="ABS", Table2[[#This Row],[Test (25%)]]+Table2[[#This Row],[Practical (15%)]], Table2[[#This Row],[Test (25%)]]+Table2[[#This Row],[Practical (15%)]]+Table2[[#This Row],[Exam (60%)]])))))), 0)</f>
        <v>76</v>
      </c>
      <c r="I322" s="2" t="str">
        <f>IF(Table2[[#This Row],[Exam (60%)]]="ABS", "I", VLOOKUP(Table2[[#This Row],[Total (100%)]],$K$3:$L$7,2,TRUE))</f>
        <v>A</v>
      </c>
    </row>
    <row r="323" spans="1:9" x14ac:dyDescent="0.3">
      <c r="A323" s="2" t="s">
        <v>561</v>
      </c>
      <c r="B323" s="2" t="s">
        <v>562</v>
      </c>
      <c r="C323" s="2" t="s">
        <v>499</v>
      </c>
      <c r="D323" s="2" t="s">
        <v>622</v>
      </c>
      <c r="E323" s="1">
        <f>IF(VLOOKUP(Table2[[#This Row],[Student ID]],Test[], 3,FALSE)="", "ABS", VLOOKUP(Table2[[#This Row],[Student ID]],Test[], 3,FALSE))</f>
        <v>11.666666666666666</v>
      </c>
      <c r="F323" s="2">
        <f>VLOOKUP(Table2[[#This Row],[Student ID]],Practical[],2,FALSE)</f>
        <v>0</v>
      </c>
      <c r="G323" s="2">
        <f>IF(VLOOKUP(Table2[[#This Row],[Student ID]],Exam[], 3,FALSE)=0, "ABS", VLOOKUP(Table2[[#This Row],[Student ID]],Exam[], 3,FALSE))</f>
        <v>50.4</v>
      </c>
      <c r="H323" s="3">
        <f>ROUNDUP(IF(AND(Table2[[#This Row],[Test (25%)]]="ABS", Table2[[#This Row],[Practical (15%)]]="ABS"),Table2[[#This Row],[Exam (60%)]], IF(AND(Table2[[#This Row],[Practical (15%)]]="ABS", Table2[[#This Row],[Exam (60%)]]="ABS"),Table2[[#This Row],[Test (25%)]], IF(AND(Table2[[#This Row],[Test (25%)]]="ABS", Table2[[#This Row],[Exam (60%)]]="ABS"),Table2[[#This Row],[Practical (15%)]], IF(Table2[[#This Row],[Test (25%)]]="ABS", Table2[[#This Row],[Practical (15%)]]+Table2[[#This Row],[Exam (60%)]], IF(Table2[[#This Row],[Practical (15%)]]="ABS", Table2[[#This Row],[Test (25%)]]+Table2[[#This Row],[Exam (60%)]], IF(Table2[[#This Row],[Exam (60%)]]="ABS", Table2[[#This Row],[Test (25%)]]+Table2[[#This Row],[Practical (15%)]], Table2[[#This Row],[Test (25%)]]+Table2[[#This Row],[Practical (15%)]]+Table2[[#This Row],[Exam (60%)]])))))), 0)</f>
        <v>63</v>
      </c>
      <c r="I323" s="2" t="str">
        <f>IF(Table2[[#This Row],[Exam (60%)]]="ABS", "I", VLOOKUP(Table2[[#This Row],[Total (100%)]],$K$3:$L$7,2,TRUE))</f>
        <v>B</v>
      </c>
    </row>
    <row r="324" spans="1:9" x14ac:dyDescent="0.3">
      <c r="A324" s="2" t="s">
        <v>563</v>
      </c>
      <c r="B324" s="2" t="s">
        <v>564</v>
      </c>
      <c r="C324" s="2" t="s">
        <v>499</v>
      </c>
      <c r="D324" s="2" t="s">
        <v>622</v>
      </c>
      <c r="E324" s="1">
        <f>IF(VLOOKUP(Table2[[#This Row],[Student ID]],Test[], 3,FALSE)="", "ABS", VLOOKUP(Table2[[#This Row],[Student ID]],Test[], 3,FALSE))</f>
        <v>16.666666666666664</v>
      </c>
      <c r="F324" s="2">
        <f>VLOOKUP(Table2[[#This Row],[Student ID]],Practical[],2,FALSE)</f>
        <v>10.5</v>
      </c>
      <c r="G324" s="2">
        <f>IF(VLOOKUP(Table2[[#This Row],[Student ID]],Exam[], 3,FALSE)=0, "ABS", VLOOKUP(Table2[[#This Row],[Student ID]],Exam[], 3,FALSE))</f>
        <v>48</v>
      </c>
      <c r="H324" s="3">
        <f>ROUNDUP(IF(AND(Table2[[#This Row],[Test (25%)]]="ABS", Table2[[#This Row],[Practical (15%)]]="ABS"),Table2[[#This Row],[Exam (60%)]], IF(AND(Table2[[#This Row],[Practical (15%)]]="ABS", Table2[[#This Row],[Exam (60%)]]="ABS"),Table2[[#This Row],[Test (25%)]], IF(AND(Table2[[#This Row],[Test (25%)]]="ABS", Table2[[#This Row],[Exam (60%)]]="ABS"),Table2[[#This Row],[Practical (15%)]], IF(Table2[[#This Row],[Test (25%)]]="ABS", Table2[[#This Row],[Practical (15%)]]+Table2[[#This Row],[Exam (60%)]], IF(Table2[[#This Row],[Practical (15%)]]="ABS", Table2[[#This Row],[Test (25%)]]+Table2[[#This Row],[Exam (60%)]], IF(Table2[[#This Row],[Exam (60%)]]="ABS", Table2[[#This Row],[Test (25%)]]+Table2[[#This Row],[Practical (15%)]], Table2[[#This Row],[Test (25%)]]+Table2[[#This Row],[Practical (15%)]]+Table2[[#This Row],[Exam (60%)]])))))), 0)</f>
        <v>76</v>
      </c>
      <c r="I324" s="2" t="str">
        <f>IF(Table2[[#This Row],[Exam (60%)]]="ABS", "I", VLOOKUP(Table2[[#This Row],[Total (100%)]],$K$3:$L$7,2,TRUE))</f>
        <v>A</v>
      </c>
    </row>
    <row r="325" spans="1:9" x14ac:dyDescent="0.3">
      <c r="A325" s="2" t="s">
        <v>565</v>
      </c>
      <c r="B325" s="2" t="s">
        <v>108</v>
      </c>
      <c r="C325" s="2" t="s">
        <v>499</v>
      </c>
      <c r="D325" s="2" t="s">
        <v>622</v>
      </c>
      <c r="E325" s="1">
        <f>IF(VLOOKUP(Table2[[#This Row],[Student ID]],Test[], 3,FALSE)="", "ABS", VLOOKUP(Table2[[#This Row],[Student ID]],Test[], 3,FALSE))</f>
        <v>19.166666666666668</v>
      </c>
      <c r="F325" s="2">
        <f>VLOOKUP(Table2[[#This Row],[Student ID]],Practical[],2,FALSE)</f>
        <v>12</v>
      </c>
      <c r="G325" s="2">
        <f>IF(VLOOKUP(Table2[[#This Row],[Student ID]],Exam[], 3,FALSE)=0, "ABS", VLOOKUP(Table2[[#This Row],[Student ID]],Exam[], 3,FALSE))</f>
        <v>45.6</v>
      </c>
      <c r="H325" s="3">
        <f>ROUNDUP(IF(AND(Table2[[#This Row],[Test (25%)]]="ABS", Table2[[#This Row],[Practical (15%)]]="ABS"),Table2[[#This Row],[Exam (60%)]], IF(AND(Table2[[#This Row],[Practical (15%)]]="ABS", Table2[[#This Row],[Exam (60%)]]="ABS"),Table2[[#This Row],[Test (25%)]], IF(AND(Table2[[#This Row],[Test (25%)]]="ABS", Table2[[#This Row],[Exam (60%)]]="ABS"),Table2[[#This Row],[Practical (15%)]], IF(Table2[[#This Row],[Test (25%)]]="ABS", Table2[[#This Row],[Practical (15%)]]+Table2[[#This Row],[Exam (60%)]], IF(Table2[[#This Row],[Practical (15%)]]="ABS", Table2[[#This Row],[Test (25%)]]+Table2[[#This Row],[Exam (60%)]], IF(Table2[[#This Row],[Exam (60%)]]="ABS", Table2[[#This Row],[Test (25%)]]+Table2[[#This Row],[Practical (15%)]], Table2[[#This Row],[Test (25%)]]+Table2[[#This Row],[Practical (15%)]]+Table2[[#This Row],[Exam (60%)]])))))), 0)</f>
        <v>77</v>
      </c>
      <c r="I325" s="2" t="str">
        <f>IF(Table2[[#This Row],[Exam (60%)]]="ABS", "I", VLOOKUP(Table2[[#This Row],[Total (100%)]],$K$3:$L$7,2,TRUE))</f>
        <v>A</v>
      </c>
    </row>
    <row r="326" spans="1:9" x14ac:dyDescent="0.3">
      <c r="A326" s="2" t="s">
        <v>566</v>
      </c>
      <c r="B326" s="2" t="s">
        <v>298</v>
      </c>
      <c r="C326" s="2" t="s">
        <v>499</v>
      </c>
      <c r="D326" s="2" t="s">
        <v>622</v>
      </c>
      <c r="E326" s="1">
        <f>IF(VLOOKUP(Table2[[#This Row],[Student ID]],Test[], 3,FALSE)="", "ABS", VLOOKUP(Table2[[#This Row],[Student ID]],Test[], 3,FALSE))</f>
        <v>13.333333333333334</v>
      </c>
      <c r="F326" s="2">
        <f>VLOOKUP(Table2[[#This Row],[Student ID]],Practical[],2,FALSE)</f>
        <v>12</v>
      </c>
      <c r="G326" s="2">
        <f>IF(VLOOKUP(Table2[[#This Row],[Student ID]],Exam[], 3,FALSE)=0, "ABS", VLOOKUP(Table2[[#This Row],[Student ID]],Exam[], 3,FALSE))</f>
        <v>31.200000000000003</v>
      </c>
      <c r="H326" s="3">
        <f>ROUNDUP(IF(AND(Table2[[#This Row],[Test (25%)]]="ABS", Table2[[#This Row],[Practical (15%)]]="ABS"),Table2[[#This Row],[Exam (60%)]], IF(AND(Table2[[#This Row],[Practical (15%)]]="ABS", Table2[[#This Row],[Exam (60%)]]="ABS"),Table2[[#This Row],[Test (25%)]], IF(AND(Table2[[#This Row],[Test (25%)]]="ABS", Table2[[#This Row],[Exam (60%)]]="ABS"),Table2[[#This Row],[Practical (15%)]], IF(Table2[[#This Row],[Test (25%)]]="ABS", Table2[[#This Row],[Practical (15%)]]+Table2[[#This Row],[Exam (60%)]], IF(Table2[[#This Row],[Practical (15%)]]="ABS", Table2[[#This Row],[Test (25%)]]+Table2[[#This Row],[Exam (60%)]], IF(Table2[[#This Row],[Exam (60%)]]="ABS", Table2[[#This Row],[Test (25%)]]+Table2[[#This Row],[Practical (15%)]], Table2[[#This Row],[Test (25%)]]+Table2[[#This Row],[Practical (15%)]]+Table2[[#This Row],[Exam (60%)]])))))), 0)</f>
        <v>57</v>
      </c>
      <c r="I326" s="2" t="str">
        <f>IF(Table2[[#This Row],[Exam (60%)]]="ABS", "I", VLOOKUP(Table2[[#This Row],[Total (100%)]],$K$3:$L$7,2,TRUE))</f>
        <v>C</v>
      </c>
    </row>
    <row r="327" spans="1:9" x14ac:dyDescent="0.3">
      <c r="A327" s="2" t="s">
        <v>567</v>
      </c>
      <c r="B327" s="2" t="s">
        <v>568</v>
      </c>
      <c r="C327" s="2" t="s">
        <v>499</v>
      </c>
      <c r="D327" s="2" t="s">
        <v>622</v>
      </c>
      <c r="E327" s="1">
        <f>IF(VLOOKUP(Table2[[#This Row],[Student ID]],Test[], 3,FALSE)="", "ABS", VLOOKUP(Table2[[#This Row],[Student ID]],Test[], 3,FALSE))</f>
        <v>14.166666666666666</v>
      </c>
      <c r="F327" s="2">
        <f>VLOOKUP(Table2[[#This Row],[Student ID]],Practical[],2,FALSE)</f>
        <v>12</v>
      </c>
      <c r="G327" s="2">
        <f>IF(VLOOKUP(Table2[[#This Row],[Student ID]],Exam[], 3,FALSE)=0, "ABS", VLOOKUP(Table2[[#This Row],[Student ID]],Exam[], 3,FALSE))</f>
        <v>30</v>
      </c>
      <c r="H327" s="3">
        <f>ROUNDUP(IF(AND(Table2[[#This Row],[Test (25%)]]="ABS", Table2[[#This Row],[Practical (15%)]]="ABS"),Table2[[#This Row],[Exam (60%)]], IF(AND(Table2[[#This Row],[Practical (15%)]]="ABS", Table2[[#This Row],[Exam (60%)]]="ABS"),Table2[[#This Row],[Test (25%)]], IF(AND(Table2[[#This Row],[Test (25%)]]="ABS", Table2[[#This Row],[Exam (60%)]]="ABS"),Table2[[#This Row],[Practical (15%)]], IF(Table2[[#This Row],[Test (25%)]]="ABS", Table2[[#This Row],[Practical (15%)]]+Table2[[#This Row],[Exam (60%)]], IF(Table2[[#This Row],[Practical (15%)]]="ABS", Table2[[#This Row],[Test (25%)]]+Table2[[#This Row],[Exam (60%)]], IF(Table2[[#This Row],[Exam (60%)]]="ABS", Table2[[#This Row],[Test (25%)]]+Table2[[#This Row],[Practical (15%)]], Table2[[#This Row],[Test (25%)]]+Table2[[#This Row],[Practical (15%)]]+Table2[[#This Row],[Exam (60%)]])))))), 0)</f>
        <v>57</v>
      </c>
      <c r="I327" s="2" t="str">
        <f>IF(Table2[[#This Row],[Exam (60%)]]="ABS", "I", VLOOKUP(Table2[[#This Row],[Total (100%)]],$K$3:$L$7,2,TRUE))</f>
        <v>C</v>
      </c>
    </row>
    <row r="328" spans="1:9" x14ac:dyDescent="0.3">
      <c r="A328" s="2" t="s">
        <v>569</v>
      </c>
      <c r="B328" s="2" t="s">
        <v>129</v>
      </c>
      <c r="C328" s="2" t="s">
        <v>499</v>
      </c>
      <c r="D328" s="2" t="s">
        <v>622</v>
      </c>
      <c r="E328" s="1" t="str">
        <f>IF(VLOOKUP(Table2[[#This Row],[Student ID]],Test[], 3,FALSE)="", "ABS", VLOOKUP(Table2[[#This Row],[Student ID]],Test[], 3,FALSE))</f>
        <v>ABS</v>
      </c>
      <c r="F328" s="2">
        <f>VLOOKUP(Table2[[#This Row],[Student ID]],Practical[],2,FALSE)</f>
        <v>11.25</v>
      </c>
      <c r="G328" s="2">
        <f>IF(VLOOKUP(Table2[[#This Row],[Student ID]],Exam[], 3,FALSE)=0, "ABS", VLOOKUP(Table2[[#This Row],[Student ID]],Exam[], 3,FALSE))</f>
        <v>37.200000000000003</v>
      </c>
      <c r="H328" s="3">
        <f>ROUNDUP(IF(AND(Table2[[#This Row],[Test (25%)]]="ABS", Table2[[#This Row],[Practical (15%)]]="ABS"),Table2[[#This Row],[Exam (60%)]], IF(AND(Table2[[#This Row],[Practical (15%)]]="ABS", Table2[[#This Row],[Exam (60%)]]="ABS"),Table2[[#This Row],[Test (25%)]], IF(AND(Table2[[#This Row],[Test (25%)]]="ABS", Table2[[#This Row],[Exam (60%)]]="ABS"),Table2[[#This Row],[Practical (15%)]], IF(Table2[[#This Row],[Test (25%)]]="ABS", Table2[[#This Row],[Practical (15%)]]+Table2[[#This Row],[Exam (60%)]], IF(Table2[[#This Row],[Practical (15%)]]="ABS", Table2[[#This Row],[Test (25%)]]+Table2[[#This Row],[Exam (60%)]], IF(Table2[[#This Row],[Exam (60%)]]="ABS", Table2[[#This Row],[Test (25%)]]+Table2[[#This Row],[Practical (15%)]], Table2[[#This Row],[Test (25%)]]+Table2[[#This Row],[Practical (15%)]]+Table2[[#This Row],[Exam (60%)]])))))), 0)</f>
        <v>49</v>
      </c>
      <c r="I328" s="2" t="str">
        <f>IF(Table2[[#This Row],[Exam (60%)]]="ABS", "I", VLOOKUP(Table2[[#This Row],[Total (100%)]],$K$3:$L$7,2,TRUE))</f>
        <v>D</v>
      </c>
    </row>
    <row r="329" spans="1:9" x14ac:dyDescent="0.3">
      <c r="A329" s="2" t="s">
        <v>570</v>
      </c>
      <c r="B329" s="2" t="s">
        <v>571</v>
      </c>
      <c r="C329" s="2" t="s">
        <v>499</v>
      </c>
      <c r="D329" s="2" t="s">
        <v>622</v>
      </c>
      <c r="E329" s="1">
        <f>IF(VLOOKUP(Table2[[#This Row],[Student ID]],Test[], 3,FALSE)="", "ABS", VLOOKUP(Table2[[#This Row],[Student ID]],Test[], 3,FALSE))</f>
        <v>20</v>
      </c>
      <c r="F329" s="2">
        <f>VLOOKUP(Table2[[#This Row],[Student ID]],Practical[],2,FALSE)</f>
        <v>12.75</v>
      </c>
      <c r="G329" s="2">
        <f>IF(VLOOKUP(Table2[[#This Row],[Student ID]],Exam[], 3,FALSE)=0, "ABS", VLOOKUP(Table2[[#This Row],[Student ID]],Exam[], 3,FALSE))</f>
        <v>40.800000000000004</v>
      </c>
      <c r="H329" s="3">
        <f>ROUNDUP(IF(AND(Table2[[#This Row],[Test (25%)]]="ABS", Table2[[#This Row],[Practical (15%)]]="ABS"),Table2[[#This Row],[Exam (60%)]], IF(AND(Table2[[#This Row],[Practical (15%)]]="ABS", Table2[[#This Row],[Exam (60%)]]="ABS"),Table2[[#This Row],[Test (25%)]], IF(AND(Table2[[#This Row],[Test (25%)]]="ABS", Table2[[#This Row],[Exam (60%)]]="ABS"),Table2[[#This Row],[Practical (15%)]], IF(Table2[[#This Row],[Test (25%)]]="ABS", Table2[[#This Row],[Practical (15%)]]+Table2[[#This Row],[Exam (60%)]], IF(Table2[[#This Row],[Practical (15%)]]="ABS", Table2[[#This Row],[Test (25%)]]+Table2[[#This Row],[Exam (60%)]], IF(Table2[[#This Row],[Exam (60%)]]="ABS", Table2[[#This Row],[Test (25%)]]+Table2[[#This Row],[Practical (15%)]], Table2[[#This Row],[Test (25%)]]+Table2[[#This Row],[Practical (15%)]]+Table2[[#This Row],[Exam (60%)]])))))), 0)</f>
        <v>74</v>
      </c>
      <c r="I329" s="2" t="str">
        <f>IF(Table2[[#This Row],[Exam (60%)]]="ABS", "I", VLOOKUP(Table2[[#This Row],[Total (100%)]],$K$3:$L$7,2,TRUE))</f>
        <v>A</v>
      </c>
    </row>
    <row r="330" spans="1:9" x14ac:dyDescent="0.3">
      <c r="A330" s="2" t="s">
        <v>572</v>
      </c>
      <c r="B330" s="2" t="s">
        <v>573</v>
      </c>
      <c r="C330" s="2" t="s">
        <v>499</v>
      </c>
      <c r="D330" s="2" t="s">
        <v>622</v>
      </c>
      <c r="E330" s="1">
        <f>IF(VLOOKUP(Table2[[#This Row],[Student ID]],Test[], 3,FALSE)="", "ABS", VLOOKUP(Table2[[#This Row],[Student ID]],Test[], 3,FALSE))</f>
        <v>22.5</v>
      </c>
      <c r="F330" s="2">
        <f>VLOOKUP(Table2[[#This Row],[Student ID]],Practical[],2,FALSE)</f>
        <v>0</v>
      </c>
      <c r="G330" s="2">
        <f>IF(VLOOKUP(Table2[[#This Row],[Student ID]],Exam[], 3,FALSE)=0, "ABS", VLOOKUP(Table2[[#This Row],[Student ID]],Exam[], 3,FALSE))</f>
        <v>37.200000000000003</v>
      </c>
      <c r="H330" s="3">
        <f>ROUNDUP(IF(AND(Table2[[#This Row],[Test (25%)]]="ABS", Table2[[#This Row],[Practical (15%)]]="ABS"),Table2[[#This Row],[Exam (60%)]], IF(AND(Table2[[#This Row],[Practical (15%)]]="ABS", Table2[[#This Row],[Exam (60%)]]="ABS"),Table2[[#This Row],[Test (25%)]], IF(AND(Table2[[#This Row],[Test (25%)]]="ABS", Table2[[#This Row],[Exam (60%)]]="ABS"),Table2[[#This Row],[Practical (15%)]], IF(Table2[[#This Row],[Test (25%)]]="ABS", Table2[[#This Row],[Practical (15%)]]+Table2[[#This Row],[Exam (60%)]], IF(Table2[[#This Row],[Practical (15%)]]="ABS", Table2[[#This Row],[Test (25%)]]+Table2[[#This Row],[Exam (60%)]], IF(Table2[[#This Row],[Exam (60%)]]="ABS", Table2[[#This Row],[Test (25%)]]+Table2[[#This Row],[Practical (15%)]], Table2[[#This Row],[Test (25%)]]+Table2[[#This Row],[Practical (15%)]]+Table2[[#This Row],[Exam (60%)]])))))), 0)</f>
        <v>60</v>
      </c>
      <c r="I330" s="2" t="str">
        <f>IF(Table2[[#This Row],[Exam (60%)]]="ABS", "I", VLOOKUP(Table2[[#This Row],[Total (100%)]],$K$3:$L$7,2,TRUE))</f>
        <v>B</v>
      </c>
    </row>
    <row r="331" spans="1:9" x14ac:dyDescent="0.3">
      <c r="A331" s="2" t="s">
        <v>574</v>
      </c>
      <c r="B331" s="2" t="s">
        <v>575</v>
      </c>
      <c r="C331" s="2" t="s">
        <v>499</v>
      </c>
      <c r="D331" s="2" t="s">
        <v>622</v>
      </c>
      <c r="E331" s="1">
        <f>IF(VLOOKUP(Table2[[#This Row],[Student ID]],Test[], 3,FALSE)="", "ABS", VLOOKUP(Table2[[#This Row],[Student ID]],Test[], 3,FALSE))</f>
        <v>13.333333333333334</v>
      </c>
      <c r="F331" s="2">
        <f>VLOOKUP(Table2[[#This Row],[Student ID]],Practical[],2,FALSE)</f>
        <v>12</v>
      </c>
      <c r="G331" s="2">
        <f>IF(VLOOKUP(Table2[[#This Row],[Student ID]],Exam[], 3,FALSE)=0, "ABS", VLOOKUP(Table2[[#This Row],[Student ID]],Exam[], 3,FALSE))</f>
        <v>34.799999999999997</v>
      </c>
      <c r="H331" s="3">
        <f>ROUNDUP(IF(AND(Table2[[#This Row],[Test (25%)]]="ABS", Table2[[#This Row],[Practical (15%)]]="ABS"),Table2[[#This Row],[Exam (60%)]], IF(AND(Table2[[#This Row],[Practical (15%)]]="ABS", Table2[[#This Row],[Exam (60%)]]="ABS"),Table2[[#This Row],[Test (25%)]], IF(AND(Table2[[#This Row],[Test (25%)]]="ABS", Table2[[#This Row],[Exam (60%)]]="ABS"),Table2[[#This Row],[Practical (15%)]], IF(Table2[[#This Row],[Test (25%)]]="ABS", Table2[[#This Row],[Practical (15%)]]+Table2[[#This Row],[Exam (60%)]], IF(Table2[[#This Row],[Practical (15%)]]="ABS", Table2[[#This Row],[Test (25%)]]+Table2[[#This Row],[Exam (60%)]], IF(Table2[[#This Row],[Exam (60%)]]="ABS", Table2[[#This Row],[Test (25%)]]+Table2[[#This Row],[Practical (15%)]], Table2[[#This Row],[Test (25%)]]+Table2[[#This Row],[Practical (15%)]]+Table2[[#This Row],[Exam (60%)]])))))), 0)</f>
        <v>61</v>
      </c>
      <c r="I331" s="2" t="str">
        <f>IF(Table2[[#This Row],[Exam (60%)]]="ABS", "I", VLOOKUP(Table2[[#This Row],[Total (100%)]],$K$3:$L$7,2,TRUE))</f>
        <v>B</v>
      </c>
    </row>
    <row r="332" spans="1:9" x14ac:dyDescent="0.3">
      <c r="A332" s="2" t="s">
        <v>576</v>
      </c>
      <c r="B332" s="2" t="s">
        <v>571</v>
      </c>
      <c r="C332" s="2" t="s">
        <v>499</v>
      </c>
      <c r="D332" s="2" t="s">
        <v>623</v>
      </c>
      <c r="E332" s="1">
        <f>IF(VLOOKUP(Table2[[#This Row],[Student ID]],Test[], 3,FALSE)="", "ABS", VLOOKUP(Table2[[#This Row],[Student ID]],Test[], 3,FALSE))</f>
        <v>15.833333333333332</v>
      </c>
      <c r="F332" s="2">
        <f>VLOOKUP(Table2[[#This Row],[Student ID]],Practical[],2,FALSE)</f>
        <v>10.5</v>
      </c>
      <c r="G332" s="2">
        <f>IF(VLOOKUP(Table2[[#This Row],[Student ID]],Exam[], 3,FALSE)=0, "ABS", VLOOKUP(Table2[[#This Row],[Student ID]],Exam[], 3,FALSE))</f>
        <v>46.800000000000004</v>
      </c>
      <c r="H332" s="3">
        <f>ROUNDUP(IF(AND(Table2[[#This Row],[Test (25%)]]="ABS", Table2[[#This Row],[Practical (15%)]]="ABS"),Table2[[#This Row],[Exam (60%)]], IF(AND(Table2[[#This Row],[Practical (15%)]]="ABS", Table2[[#This Row],[Exam (60%)]]="ABS"),Table2[[#This Row],[Test (25%)]], IF(AND(Table2[[#This Row],[Test (25%)]]="ABS", Table2[[#This Row],[Exam (60%)]]="ABS"),Table2[[#This Row],[Practical (15%)]], IF(Table2[[#This Row],[Test (25%)]]="ABS", Table2[[#This Row],[Practical (15%)]]+Table2[[#This Row],[Exam (60%)]], IF(Table2[[#This Row],[Practical (15%)]]="ABS", Table2[[#This Row],[Test (25%)]]+Table2[[#This Row],[Exam (60%)]], IF(Table2[[#This Row],[Exam (60%)]]="ABS", Table2[[#This Row],[Test (25%)]]+Table2[[#This Row],[Practical (15%)]], Table2[[#This Row],[Test (25%)]]+Table2[[#This Row],[Practical (15%)]]+Table2[[#This Row],[Exam (60%)]])))))), 0)</f>
        <v>74</v>
      </c>
      <c r="I332" s="2" t="str">
        <f>IF(Table2[[#This Row],[Exam (60%)]]="ABS", "I", VLOOKUP(Table2[[#This Row],[Total (100%)]],$K$3:$L$7,2,TRUE))</f>
        <v>A</v>
      </c>
    </row>
    <row r="333" spans="1:9" x14ac:dyDescent="0.3">
      <c r="A333" s="2" t="s">
        <v>577</v>
      </c>
      <c r="B333" s="2" t="s">
        <v>578</v>
      </c>
      <c r="C333" s="2" t="s">
        <v>499</v>
      </c>
      <c r="D333" s="2" t="s">
        <v>622</v>
      </c>
      <c r="E333" s="1">
        <f>IF(VLOOKUP(Table2[[#This Row],[Student ID]],Test[], 3,FALSE)="", "ABS", VLOOKUP(Table2[[#This Row],[Student ID]],Test[], 3,FALSE))</f>
        <v>13.333333333333334</v>
      </c>
      <c r="F333" s="2">
        <f>VLOOKUP(Table2[[#This Row],[Student ID]],Practical[],2,FALSE)</f>
        <v>9.75</v>
      </c>
      <c r="G333" s="2">
        <f>IF(VLOOKUP(Table2[[#This Row],[Student ID]],Exam[], 3,FALSE)=0, "ABS", VLOOKUP(Table2[[#This Row],[Student ID]],Exam[], 3,FALSE))</f>
        <v>38.4</v>
      </c>
      <c r="H333" s="3">
        <f>ROUNDUP(IF(AND(Table2[[#This Row],[Test (25%)]]="ABS", Table2[[#This Row],[Practical (15%)]]="ABS"),Table2[[#This Row],[Exam (60%)]], IF(AND(Table2[[#This Row],[Practical (15%)]]="ABS", Table2[[#This Row],[Exam (60%)]]="ABS"),Table2[[#This Row],[Test (25%)]], IF(AND(Table2[[#This Row],[Test (25%)]]="ABS", Table2[[#This Row],[Exam (60%)]]="ABS"),Table2[[#This Row],[Practical (15%)]], IF(Table2[[#This Row],[Test (25%)]]="ABS", Table2[[#This Row],[Practical (15%)]]+Table2[[#This Row],[Exam (60%)]], IF(Table2[[#This Row],[Practical (15%)]]="ABS", Table2[[#This Row],[Test (25%)]]+Table2[[#This Row],[Exam (60%)]], IF(Table2[[#This Row],[Exam (60%)]]="ABS", Table2[[#This Row],[Test (25%)]]+Table2[[#This Row],[Practical (15%)]], Table2[[#This Row],[Test (25%)]]+Table2[[#This Row],[Practical (15%)]]+Table2[[#This Row],[Exam (60%)]])))))), 0)</f>
        <v>62</v>
      </c>
      <c r="I333" s="2" t="str">
        <f>IF(Table2[[#This Row],[Exam (60%)]]="ABS", "I", VLOOKUP(Table2[[#This Row],[Total (100%)]],$K$3:$L$7,2,TRUE))</f>
        <v>B</v>
      </c>
    </row>
    <row r="334" spans="1:9" x14ac:dyDescent="0.3">
      <c r="A334" s="2" t="s">
        <v>579</v>
      </c>
      <c r="B334" s="2" t="s">
        <v>250</v>
      </c>
      <c r="C334" s="2" t="s">
        <v>499</v>
      </c>
      <c r="D334" s="2" t="s">
        <v>622</v>
      </c>
      <c r="E334" s="1">
        <f>IF(VLOOKUP(Table2[[#This Row],[Student ID]],Test[], 3,FALSE)="", "ABS", VLOOKUP(Table2[[#This Row],[Student ID]],Test[], 3,FALSE))</f>
        <v>11.666666666666666</v>
      </c>
      <c r="F334" s="2">
        <f>VLOOKUP(Table2[[#This Row],[Student ID]],Practical[],2,FALSE)</f>
        <v>12</v>
      </c>
      <c r="G334" s="2">
        <f>IF(VLOOKUP(Table2[[#This Row],[Student ID]],Exam[], 3,FALSE)=0, "ABS", VLOOKUP(Table2[[#This Row],[Student ID]],Exam[], 3,FALSE))</f>
        <v>42</v>
      </c>
      <c r="H334" s="3">
        <f>ROUNDUP(IF(AND(Table2[[#This Row],[Test (25%)]]="ABS", Table2[[#This Row],[Practical (15%)]]="ABS"),Table2[[#This Row],[Exam (60%)]], IF(AND(Table2[[#This Row],[Practical (15%)]]="ABS", Table2[[#This Row],[Exam (60%)]]="ABS"),Table2[[#This Row],[Test (25%)]], IF(AND(Table2[[#This Row],[Test (25%)]]="ABS", Table2[[#This Row],[Exam (60%)]]="ABS"),Table2[[#This Row],[Practical (15%)]], IF(Table2[[#This Row],[Test (25%)]]="ABS", Table2[[#This Row],[Practical (15%)]]+Table2[[#This Row],[Exam (60%)]], IF(Table2[[#This Row],[Practical (15%)]]="ABS", Table2[[#This Row],[Test (25%)]]+Table2[[#This Row],[Exam (60%)]], IF(Table2[[#This Row],[Exam (60%)]]="ABS", Table2[[#This Row],[Test (25%)]]+Table2[[#This Row],[Practical (15%)]], Table2[[#This Row],[Test (25%)]]+Table2[[#This Row],[Practical (15%)]]+Table2[[#This Row],[Exam (60%)]])))))), 0)</f>
        <v>66</v>
      </c>
      <c r="I334" s="2" t="str">
        <f>IF(Table2[[#This Row],[Exam (60%)]]="ABS", "I", VLOOKUP(Table2[[#This Row],[Total (100%)]],$K$3:$L$7,2,TRUE))</f>
        <v>B</v>
      </c>
    </row>
    <row r="335" spans="1:9" x14ac:dyDescent="0.3">
      <c r="A335" s="2" t="s">
        <v>580</v>
      </c>
      <c r="B335" s="2" t="s">
        <v>581</v>
      </c>
      <c r="C335" s="2" t="s">
        <v>499</v>
      </c>
      <c r="D335" s="2" t="s">
        <v>622</v>
      </c>
      <c r="E335" s="1">
        <f>IF(VLOOKUP(Table2[[#This Row],[Student ID]],Test[], 3,FALSE)="", "ABS", VLOOKUP(Table2[[#This Row],[Student ID]],Test[], 3,FALSE))</f>
        <v>15.833333333333332</v>
      </c>
      <c r="F335" s="2">
        <f>VLOOKUP(Table2[[#This Row],[Student ID]],Practical[],2,FALSE)</f>
        <v>10.5</v>
      </c>
      <c r="G335" s="2">
        <f>IF(VLOOKUP(Table2[[#This Row],[Student ID]],Exam[], 3,FALSE)=0, "ABS", VLOOKUP(Table2[[#This Row],[Student ID]],Exam[], 3,FALSE))</f>
        <v>49.199999999999996</v>
      </c>
      <c r="H335" s="3">
        <f>ROUNDUP(IF(AND(Table2[[#This Row],[Test (25%)]]="ABS", Table2[[#This Row],[Practical (15%)]]="ABS"),Table2[[#This Row],[Exam (60%)]], IF(AND(Table2[[#This Row],[Practical (15%)]]="ABS", Table2[[#This Row],[Exam (60%)]]="ABS"),Table2[[#This Row],[Test (25%)]], IF(AND(Table2[[#This Row],[Test (25%)]]="ABS", Table2[[#This Row],[Exam (60%)]]="ABS"),Table2[[#This Row],[Practical (15%)]], IF(Table2[[#This Row],[Test (25%)]]="ABS", Table2[[#This Row],[Practical (15%)]]+Table2[[#This Row],[Exam (60%)]], IF(Table2[[#This Row],[Practical (15%)]]="ABS", Table2[[#This Row],[Test (25%)]]+Table2[[#This Row],[Exam (60%)]], IF(Table2[[#This Row],[Exam (60%)]]="ABS", Table2[[#This Row],[Test (25%)]]+Table2[[#This Row],[Practical (15%)]], Table2[[#This Row],[Test (25%)]]+Table2[[#This Row],[Practical (15%)]]+Table2[[#This Row],[Exam (60%)]])))))), 0)</f>
        <v>76</v>
      </c>
      <c r="I335" s="2" t="str">
        <f>IF(Table2[[#This Row],[Exam (60%)]]="ABS", "I", VLOOKUP(Table2[[#This Row],[Total (100%)]],$K$3:$L$7,2,TRUE))</f>
        <v>A</v>
      </c>
    </row>
    <row r="336" spans="1:9" x14ac:dyDescent="0.3">
      <c r="A336" s="2" t="s">
        <v>582</v>
      </c>
      <c r="B336" s="2" t="s">
        <v>583</v>
      </c>
      <c r="C336" s="2" t="s">
        <v>499</v>
      </c>
      <c r="D336" s="2" t="s">
        <v>622</v>
      </c>
      <c r="E336" s="1">
        <f>IF(VLOOKUP(Table2[[#This Row],[Student ID]],Test[], 3,FALSE)="", "ABS", VLOOKUP(Table2[[#This Row],[Student ID]],Test[], 3,FALSE))</f>
        <v>18.333333333333332</v>
      </c>
      <c r="F336" s="2">
        <f>VLOOKUP(Table2[[#This Row],[Student ID]],Practical[],2,FALSE)</f>
        <v>10.5</v>
      </c>
      <c r="G336" s="2">
        <f>IF(VLOOKUP(Table2[[#This Row],[Student ID]],Exam[], 3,FALSE)=0, "ABS", VLOOKUP(Table2[[#This Row],[Student ID]],Exam[], 3,FALSE))</f>
        <v>48</v>
      </c>
      <c r="H336" s="3">
        <f>ROUNDUP(IF(AND(Table2[[#This Row],[Test (25%)]]="ABS", Table2[[#This Row],[Practical (15%)]]="ABS"),Table2[[#This Row],[Exam (60%)]], IF(AND(Table2[[#This Row],[Practical (15%)]]="ABS", Table2[[#This Row],[Exam (60%)]]="ABS"),Table2[[#This Row],[Test (25%)]], IF(AND(Table2[[#This Row],[Test (25%)]]="ABS", Table2[[#This Row],[Exam (60%)]]="ABS"),Table2[[#This Row],[Practical (15%)]], IF(Table2[[#This Row],[Test (25%)]]="ABS", Table2[[#This Row],[Practical (15%)]]+Table2[[#This Row],[Exam (60%)]], IF(Table2[[#This Row],[Practical (15%)]]="ABS", Table2[[#This Row],[Test (25%)]]+Table2[[#This Row],[Exam (60%)]], IF(Table2[[#This Row],[Exam (60%)]]="ABS", Table2[[#This Row],[Test (25%)]]+Table2[[#This Row],[Practical (15%)]], Table2[[#This Row],[Test (25%)]]+Table2[[#This Row],[Practical (15%)]]+Table2[[#This Row],[Exam (60%)]])))))), 0)</f>
        <v>77</v>
      </c>
      <c r="I336" s="2" t="str">
        <f>IF(Table2[[#This Row],[Exam (60%)]]="ABS", "I", VLOOKUP(Table2[[#This Row],[Total (100%)]],$K$3:$L$7,2,TRUE))</f>
        <v>A</v>
      </c>
    </row>
    <row r="337" spans="1:9" x14ac:dyDescent="0.3">
      <c r="A337" s="2" t="s">
        <v>584</v>
      </c>
      <c r="B337" s="2" t="s">
        <v>585</v>
      </c>
      <c r="C337" s="2" t="s">
        <v>499</v>
      </c>
      <c r="D337" s="2" t="s">
        <v>622</v>
      </c>
      <c r="E337" s="1">
        <f>IF(VLOOKUP(Table2[[#This Row],[Student ID]],Test[], 3,FALSE)="", "ABS", VLOOKUP(Table2[[#This Row],[Student ID]],Test[], 3,FALSE))</f>
        <v>13.333333333333334</v>
      </c>
      <c r="F337" s="2">
        <f>VLOOKUP(Table2[[#This Row],[Student ID]],Practical[],2,FALSE)</f>
        <v>10.5</v>
      </c>
      <c r="G337" s="2">
        <f>IF(VLOOKUP(Table2[[#This Row],[Student ID]],Exam[], 3,FALSE)=0, "ABS", VLOOKUP(Table2[[#This Row],[Student ID]],Exam[], 3,FALSE))</f>
        <v>40.800000000000004</v>
      </c>
      <c r="H337" s="3">
        <f>ROUNDUP(IF(AND(Table2[[#This Row],[Test (25%)]]="ABS", Table2[[#This Row],[Practical (15%)]]="ABS"),Table2[[#This Row],[Exam (60%)]], IF(AND(Table2[[#This Row],[Practical (15%)]]="ABS", Table2[[#This Row],[Exam (60%)]]="ABS"),Table2[[#This Row],[Test (25%)]], IF(AND(Table2[[#This Row],[Test (25%)]]="ABS", Table2[[#This Row],[Exam (60%)]]="ABS"),Table2[[#This Row],[Practical (15%)]], IF(Table2[[#This Row],[Test (25%)]]="ABS", Table2[[#This Row],[Practical (15%)]]+Table2[[#This Row],[Exam (60%)]], IF(Table2[[#This Row],[Practical (15%)]]="ABS", Table2[[#This Row],[Test (25%)]]+Table2[[#This Row],[Exam (60%)]], IF(Table2[[#This Row],[Exam (60%)]]="ABS", Table2[[#This Row],[Test (25%)]]+Table2[[#This Row],[Practical (15%)]], Table2[[#This Row],[Test (25%)]]+Table2[[#This Row],[Practical (15%)]]+Table2[[#This Row],[Exam (60%)]])))))), 0)</f>
        <v>65</v>
      </c>
      <c r="I337" s="2" t="str">
        <f>IF(Table2[[#This Row],[Exam (60%)]]="ABS", "I", VLOOKUP(Table2[[#This Row],[Total (100%)]],$K$3:$L$7,2,TRUE))</f>
        <v>B</v>
      </c>
    </row>
    <row r="338" spans="1:9" x14ac:dyDescent="0.3">
      <c r="A338" s="2" t="s">
        <v>586</v>
      </c>
      <c r="B338" s="2" t="s">
        <v>220</v>
      </c>
      <c r="C338" s="2" t="s">
        <v>499</v>
      </c>
      <c r="D338" s="2" t="s">
        <v>623</v>
      </c>
      <c r="E338" s="1">
        <f>IF(VLOOKUP(Table2[[#This Row],[Student ID]],Test[], 3,FALSE)="", "ABS", VLOOKUP(Table2[[#This Row],[Student ID]],Test[], 3,FALSE))</f>
        <v>20</v>
      </c>
      <c r="F338" s="2">
        <f>VLOOKUP(Table2[[#This Row],[Student ID]],Practical[],2,FALSE)</f>
        <v>12</v>
      </c>
      <c r="G338" s="2">
        <f>IF(VLOOKUP(Table2[[#This Row],[Student ID]],Exam[], 3,FALSE)=0, "ABS", VLOOKUP(Table2[[#This Row],[Student ID]],Exam[], 3,FALSE))</f>
        <v>40.800000000000004</v>
      </c>
      <c r="H338" s="3">
        <f>ROUNDUP(IF(AND(Table2[[#This Row],[Test (25%)]]="ABS", Table2[[#This Row],[Practical (15%)]]="ABS"),Table2[[#This Row],[Exam (60%)]], IF(AND(Table2[[#This Row],[Practical (15%)]]="ABS", Table2[[#This Row],[Exam (60%)]]="ABS"),Table2[[#This Row],[Test (25%)]], IF(AND(Table2[[#This Row],[Test (25%)]]="ABS", Table2[[#This Row],[Exam (60%)]]="ABS"),Table2[[#This Row],[Practical (15%)]], IF(Table2[[#This Row],[Test (25%)]]="ABS", Table2[[#This Row],[Practical (15%)]]+Table2[[#This Row],[Exam (60%)]], IF(Table2[[#This Row],[Practical (15%)]]="ABS", Table2[[#This Row],[Test (25%)]]+Table2[[#This Row],[Exam (60%)]], IF(Table2[[#This Row],[Exam (60%)]]="ABS", Table2[[#This Row],[Test (25%)]]+Table2[[#This Row],[Practical (15%)]], Table2[[#This Row],[Test (25%)]]+Table2[[#This Row],[Practical (15%)]]+Table2[[#This Row],[Exam (60%)]])))))), 0)</f>
        <v>73</v>
      </c>
      <c r="I338" s="2" t="str">
        <f>IF(Table2[[#This Row],[Exam (60%)]]="ABS", "I", VLOOKUP(Table2[[#This Row],[Total (100%)]],$K$3:$L$7,2,TRUE))</f>
        <v>A</v>
      </c>
    </row>
    <row r="339" spans="1:9" x14ac:dyDescent="0.3">
      <c r="A339" s="2" t="s">
        <v>587</v>
      </c>
      <c r="B339" s="2" t="s">
        <v>588</v>
      </c>
      <c r="C339" s="2" t="s">
        <v>499</v>
      </c>
      <c r="D339" s="2" t="s">
        <v>623</v>
      </c>
      <c r="E339" s="1">
        <f>IF(VLOOKUP(Table2[[#This Row],[Student ID]],Test[], 3,FALSE)="", "ABS", VLOOKUP(Table2[[#This Row],[Student ID]],Test[], 3,FALSE))</f>
        <v>12.5</v>
      </c>
      <c r="F339" s="2">
        <f>VLOOKUP(Table2[[#This Row],[Student ID]],Practical[],2,FALSE)</f>
        <v>8.25</v>
      </c>
      <c r="G339" s="2">
        <f>IF(VLOOKUP(Table2[[#This Row],[Student ID]],Exam[], 3,FALSE)=0, "ABS", VLOOKUP(Table2[[#This Row],[Student ID]],Exam[], 3,FALSE))</f>
        <v>36</v>
      </c>
      <c r="H339" s="3">
        <f>ROUNDUP(IF(AND(Table2[[#This Row],[Test (25%)]]="ABS", Table2[[#This Row],[Practical (15%)]]="ABS"),Table2[[#This Row],[Exam (60%)]], IF(AND(Table2[[#This Row],[Practical (15%)]]="ABS", Table2[[#This Row],[Exam (60%)]]="ABS"),Table2[[#This Row],[Test (25%)]], IF(AND(Table2[[#This Row],[Test (25%)]]="ABS", Table2[[#This Row],[Exam (60%)]]="ABS"),Table2[[#This Row],[Practical (15%)]], IF(Table2[[#This Row],[Test (25%)]]="ABS", Table2[[#This Row],[Practical (15%)]]+Table2[[#This Row],[Exam (60%)]], IF(Table2[[#This Row],[Practical (15%)]]="ABS", Table2[[#This Row],[Test (25%)]]+Table2[[#This Row],[Exam (60%)]], IF(Table2[[#This Row],[Exam (60%)]]="ABS", Table2[[#This Row],[Test (25%)]]+Table2[[#This Row],[Practical (15%)]], Table2[[#This Row],[Test (25%)]]+Table2[[#This Row],[Practical (15%)]]+Table2[[#This Row],[Exam (60%)]])))))), 0)</f>
        <v>57</v>
      </c>
      <c r="I339" s="2" t="str">
        <f>IF(Table2[[#This Row],[Exam (60%)]]="ABS", "I", VLOOKUP(Table2[[#This Row],[Total (100%)]],$K$3:$L$7,2,TRUE))</f>
        <v>C</v>
      </c>
    </row>
    <row r="340" spans="1:9" x14ac:dyDescent="0.3">
      <c r="A340" s="2" t="s">
        <v>589</v>
      </c>
      <c r="B340" s="2" t="s">
        <v>590</v>
      </c>
      <c r="C340" s="2" t="s">
        <v>499</v>
      </c>
      <c r="D340" s="2" t="s">
        <v>622</v>
      </c>
      <c r="E340" s="1">
        <f>IF(VLOOKUP(Table2[[#This Row],[Student ID]],Test[], 3,FALSE)="", "ABS", VLOOKUP(Table2[[#This Row],[Student ID]],Test[], 3,FALSE))</f>
        <v>17.5</v>
      </c>
      <c r="F340" s="2">
        <f>VLOOKUP(Table2[[#This Row],[Student ID]],Practical[],2,FALSE)</f>
        <v>11.25</v>
      </c>
      <c r="G340" s="2">
        <f>IF(VLOOKUP(Table2[[#This Row],[Student ID]],Exam[], 3,FALSE)=0, "ABS", VLOOKUP(Table2[[#This Row],[Student ID]],Exam[], 3,FALSE))</f>
        <v>34.799999999999997</v>
      </c>
      <c r="H340" s="3">
        <f>ROUNDUP(IF(AND(Table2[[#This Row],[Test (25%)]]="ABS", Table2[[#This Row],[Practical (15%)]]="ABS"),Table2[[#This Row],[Exam (60%)]], IF(AND(Table2[[#This Row],[Practical (15%)]]="ABS", Table2[[#This Row],[Exam (60%)]]="ABS"),Table2[[#This Row],[Test (25%)]], IF(AND(Table2[[#This Row],[Test (25%)]]="ABS", Table2[[#This Row],[Exam (60%)]]="ABS"),Table2[[#This Row],[Practical (15%)]], IF(Table2[[#This Row],[Test (25%)]]="ABS", Table2[[#This Row],[Practical (15%)]]+Table2[[#This Row],[Exam (60%)]], IF(Table2[[#This Row],[Practical (15%)]]="ABS", Table2[[#This Row],[Test (25%)]]+Table2[[#This Row],[Exam (60%)]], IF(Table2[[#This Row],[Exam (60%)]]="ABS", Table2[[#This Row],[Test (25%)]]+Table2[[#This Row],[Practical (15%)]], Table2[[#This Row],[Test (25%)]]+Table2[[#This Row],[Practical (15%)]]+Table2[[#This Row],[Exam (60%)]])))))), 0)</f>
        <v>64</v>
      </c>
      <c r="I340" s="2" t="str">
        <f>IF(Table2[[#This Row],[Exam (60%)]]="ABS", "I", VLOOKUP(Table2[[#This Row],[Total (100%)]],$K$3:$L$7,2,TRUE))</f>
        <v>B</v>
      </c>
    </row>
    <row r="341" spans="1:9" x14ac:dyDescent="0.3">
      <c r="A341" s="2" t="s">
        <v>591</v>
      </c>
      <c r="B341" s="2" t="s">
        <v>592</v>
      </c>
      <c r="C341" s="2" t="s">
        <v>499</v>
      </c>
      <c r="D341" s="2" t="s">
        <v>623</v>
      </c>
      <c r="E341" s="1">
        <f>IF(VLOOKUP(Table2[[#This Row],[Student ID]],Test[], 3,FALSE)="", "ABS", VLOOKUP(Table2[[#This Row],[Student ID]],Test[], 3,FALSE))</f>
        <v>17.5</v>
      </c>
      <c r="F341" s="2">
        <f>VLOOKUP(Table2[[#This Row],[Student ID]],Practical[],2,FALSE)</f>
        <v>9</v>
      </c>
      <c r="G341" s="2">
        <f>IF(VLOOKUP(Table2[[#This Row],[Student ID]],Exam[], 3,FALSE)=0, "ABS", VLOOKUP(Table2[[#This Row],[Student ID]],Exam[], 3,FALSE))</f>
        <v>38.4</v>
      </c>
      <c r="H341" s="3">
        <f>ROUNDUP(IF(AND(Table2[[#This Row],[Test (25%)]]="ABS", Table2[[#This Row],[Practical (15%)]]="ABS"),Table2[[#This Row],[Exam (60%)]], IF(AND(Table2[[#This Row],[Practical (15%)]]="ABS", Table2[[#This Row],[Exam (60%)]]="ABS"),Table2[[#This Row],[Test (25%)]], IF(AND(Table2[[#This Row],[Test (25%)]]="ABS", Table2[[#This Row],[Exam (60%)]]="ABS"),Table2[[#This Row],[Practical (15%)]], IF(Table2[[#This Row],[Test (25%)]]="ABS", Table2[[#This Row],[Practical (15%)]]+Table2[[#This Row],[Exam (60%)]], IF(Table2[[#This Row],[Practical (15%)]]="ABS", Table2[[#This Row],[Test (25%)]]+Table2[[#This Row],[Exam (60%)]], IF(Table2[[#This Row],[Exam (60%)]]="ABS", Table2[[#This Row],[Test (25%)]]+Table2[[#This Row],[Practical (15%)]], Table2[[#This Row],[Test (25%)]]+Table2[[#This Row],[Practical (15%)]]+Table2[[#This Row],[Exam (60%)]])))))), 0)</f>
        <v>65</v>
      </c>
      <c r="I341" s="2" t="str">
        <f>IF(Table2[[#This Row],[Exam (60%)]]="ABS", "I", VLOOKUP(Table2[[#This Row],[Total (100%)]],$K$3:$L$7,2,TRUE))</f>
        <v>B</v>
      </c>
    </row>
    <row r="342" spans="1:9" x14ac:dyDescent="0.3">
      <c r="A342" s="2" t="s">
        <v>593</v>
      </c>
      <c r="B342" s="2" t="s">
        <v>594</v>
      </c>
      <c r="C342" s="2" t="s">
        <v>499</v>
      </c>
      <c r="D342" s="2" t="s">
        <v>622</v>
      </c>
      <c r="E342" s="1">
        <f>IF(VLOOKUP(Table2[[#This Row],[Student ID]],Test[], 3,FALSE)="", "ABS", VLOOKUP(Table2[[#This Row],[Student ID]],Test[], 3,FALSE))</f>
        <v>17.5</v>
      </c>
      <c r="F342" s="2">
        <f>VLOOKUP(Table2[[#This Row],[Student ID]],Practical[],2,FALSE)</f>
        <v>12</v>
      </c>
      <c r="G342" s="2">
        <f>IF(VLOOKUP(Table2[[#This Row],[Student ID]],Exam[], 3,FALSE)=0, "ABS", VLOOKUP(Table2[[#This Row],[Student ID]],Exam[], 3,FALSE))</f>
        <v>48</v>
      </c>
      <c r="H342" s="3">
        <f>ROUNDUP(IF(AND(Table2[[#This Row],[Test (25%)]]="ABS", Table2[[#This Row],[Practical (15%)]]="ABS"),Table2[[#This Row],[Exam (60%)]], IF(AND(Table2[[#This Row],[Practical (15%)]]="ABS", Table2[[#This Row],[Exam (60%)]]="ABS"),Table2[[#This Row],[Test (25%)]], IF(AND(Table2[[#This Row],[Test (25%)]]="ABS", Table2[[#This Row],[Exam (60%)]]="ABS"),Table2[[#This Row],[Practical (15%)]], IF(Table2[[#This Row],[Test (25%)]]="ABS", Table2[[#This Row],[Practical (15%)]]+Table2[[#This Row],[Exam (60%)]], IF(Table2[[#This Row],[Practical (15%)]]="ABS", Table2[[#This Row],[Test (25%)]]+Table2[[#This Row],[Exam (60%)]], IF(Table2[[#This Row],[Exam (60%)]]="ABS", Table2[[#This Row],[Test (25%)]]+Table2[[#This Row],[Practical (15%)]], Table2[[#This Row],[Test (25%)]]+Table2[[#This Row],[Practical (15%)]]+Table2[[#This Row],[Exam (60%)]])))))), 0)</f>
        <v>78</v>
      </c>
      <c r="I342" s="2" t="str">
        <f>IF(Table2[[#This Row],[Exam (60%)]]="ABS", "I", VLOOKUP(Table2[[#This Row],[Total (100%)]],$K$3:$L$7,2,TRUE))</f>
        <v>A</v>
      </c>
    </row>
    <row r="343" spans="1:9" x14ac:dyDescent="0.3">
      <c r="A343" s="2" t="s">
        <v>595</v>
      </c>
      <c r="B343" s="2" t="s">
        <v>298</v>
      </c>
      <c r="C343" s="2" t="s">
        <v>499</v>
      </c>
      <c r="D343" s="2" t="s">
        <v>622</v>
      </c>
      <c r="E343" s="1">
        <f>IF(VLOOKUP(Table2[[#This Row],[Student ID]],Test[], 3,FALSE)="", "ABS", VLOOKUP(Table2[[#This Row],[Student ID]],Test[], 3,FALSE))</f>
        <v>13.333333333333334</v>
      </c>
      <c r="F343" s="2">
        <f>VLOOKUP(Table2[[#This Row],[Student ID]],Practical[],2,FALSE)</f>
        <v>0</v>
      </c>
      <c r="G343" s="2">
        <f>IF(VLOOKUP(Table2[[#This Row],[Student ID]],Exam[], 3,FALSE)=0, "ABS", VLOOKUP(Table2[[#This Row],[Student ID]],Exam[], 3,FALSE))</f>
        <v>32.400000000000006</v>
      </c>
      <c r="H343" s="3">
        <f>ROUNDUP(IF(AND(Table2[[#This Row],[Test (25%)]]="ABS", Table2[[#This Row],[Practical (15%)]]="ABS"),Table2[[#This Row],[Exam (60%)]], IF(AND(Table2[[#This Row],[Practical (15%)]]="ABS", Table2[[#This Row],[Exam (60%)]]="ABS"),Table2[[#This Row],[Test (25%)]], IF(AND(Table2[[#This Row],[Test (25%)]]="ABS", Table2[[#This Row],[Exam (60%)]]="ABS"),Table2[[#This Row],[Practical (15%)]], IF(Table2[[#This Row],[Test (25%)]]="ABS", Table2[[#This Row],[Practical (15%)]]+Table2[[#This Row],[Exam (60%)]], IF(Table2[[#This Row],[Practical (15%)]]="ABS", Table2[[#This Row],[Test (25%)]]+Table2[[#This Row],[Exam (60%)]], IF(Table2[[#This Row],[Exam (60%)]]="ABS", Table2[[#This Row],[Test (25%)]]+Table2[[#This Row],[Practical (15%)]], Table2[[#This Row],[Test (25%)]]+Table2[[#This Row],[Practical (15%)]]+Table2[[#This Row],[Exam (60%)]])))))), 0)</f>
        <v>46</v>
      </c>
      <c r="I343" s="2" t="str">
        <f>IF(Table2[[#This Row],[Exam (60%)]]="ABS", "I", VLOOKUP(Table2[[#This Row],[Total (100%)]],$K$3:$L$7,2,TRUE))</f>
        <v>D</v>
      </c>
    </row>
    <row r="344" spans="1:9" x14ac:dyDescent="0.3">
      <c r="A344" s="2" t="s">
        <v>596</v>
      </c>
      <c r="B344" s="2" t="s">
        <v>597</v>
      </c>
      <c r="C344" s="2" t="s">
        <v>499</v>
      </c>
      <c r="D344" s="2" t="s">
        <v>622</v>
      </c>
      <c r="E344" s="1">
        <f>IF(VLOOKUP(Table2[[#This Row],[Student ID]],Test[], 3,FALSE)="", "ABS", VLOOKUP(Table2[[#This Row],[Student ID]],Test[], 3,FALSE))</f>
        <v>21.666666666666668</v>
      </c>
      <c r="F344" s="2">
        <f>VLOOKUP(Table2[[#This Row],[Student ID]],Practical[],2,FALSE)</f>
        <v>12.75</v>
      </c>
      <c r="G344" s="2">
        <f>IF(VLOOKUP(Table2[[#This Row],[Student ID]],Exam[], 3,FALSE)=0, "ABS", VLOOKUP(Table2[[#This Row],[Student ID]],Exam[], 3,FALSE))</f>
        <v>40.800000000000004</v>
      </c>
      <c r="H344" s="3">
        <f>ROUNDUP(IF(AND(Table2[[#This Row],[Test (25%)]]="ABS", Table2[[#This Row],[Practical (15%)]]="ABS"),Table2[[#This Row],[Exam (60%)]], IF(AND(Table2[[#This Row],[Practical (15%)]]="ABS", Table2[[#This Row],[Exam (60%)]]="ABS"),Table2[[#This Row],[Test (25%)]], IF(AND(Table2[[#This Row],[Test (25%)]]="ABS", Table2[[#This Row],[Exam (60%)]]="ABS"),Table2[[#This Row],[Practical (15%)]], IF(Table2[[#This Row],[Test (25%)]]="ABS", Table2[[#This Row],[Practical (15%)]]+Table2[[#This Row],[Exam (60%)]], IF(Table2[[#This Row],[Practical (15%)]]="ABS", Table2[[#This Row],[Test (25%)]]+Table2[[#This Row],[Exam (60%)]], IF(Table2[[#This Row],[Exam (60%)]]="ABS", Table2[[#This Row],[Test (25%)]]+Table2[[#This Row],[Practical (15%)]], Table2[[#This Row],[Test (25%)]]+Table2[[#This Row],[Practical (15%)]]+Table2[[#This Row],[Exam (60%)]])))))), 0)</f>
        <v>76</v>
      </c>
      <c r="I344" s="2" t="str">
        <f>IF(Table2[[#This Row],[Exam (60%)]]="ABS", "I", VLOOKUP(Table2[[#This Row],[Total (100%)]],$K$3:$L$7,2,TRUE))</f>
        <v>A</v>
      </c>
    </row>
    <row r="345" spans="1:9" x14ac:dyDescent="0.3">
      <c r="A345" s="2" t="s">
        <v>598</v>
      </c>
      <c r="B345" s="2" t="s">
        <v>599</v>
      </c>
      <c r="C345" s="2" t="s">
        <v>499</v>
      </c>
      <c r="D345" s="2" t="s">
        <v>622</v>
      </c>
      <c r="E345" s="1">
        <f>IF(VLOOKUP(Table2[[#This Row],[Student ID]],Test[], 3,FALSE)="", "ABS", VLOOKUP(Table2[[#This Row],[Student ID]],Test[], 3,FALSE))</f>
        <v>11.666666666666666</v>
      </c>
      <c r="F345" s="2">
        <f>VLOOKUP(Table2[[#This Row],[Student ID]],Practical[],2,FALSE)</f>
        <v>9</v>
      </c>
      <c r="G345" s="2">
        <f>IF(VLOOKUP(Table2[[#This Row],[Student ID]],Exam[], 3,FALSE)=0, "ABS", VLOOKUP(Table2[[#This Row],[Student ID]],Exam[], 3,FALSE))</f>
        <v>26.4</v>
      </c>
      <c r="H345" s="3">
        <f>ROUNDUP(IF(AND(Table2[[#This Row],[Test (25%)]]="ABS", Table2[[#This Row],[Practical (15%)]]="ABS"),Table2[[#This Row],[Exam (60%)]], IF(AND(Table2[[#This Row],[Practical (15%)]]="ABS", Table2[[#This Row],[Exam (60%)]]="ABS"),Table2[[#This Row],[Test (25%)]], IF(AND(Table2[[#This Row],[Test (25%)]]="ABS", Table2[[#This Row],[Exam (60%)]]="ABS"),Table2[[#This Row],[Practical (15%)]], IF(Table2[[#This Row],[Test (25%)]]="ABS", Table2[[#This Row],[Practical (15%)]]+Table2[[#This Row],[Exam (60%)]], IF(Table2[[#This Row],[Practical (15%)]]="ABS", Table2[[#This Row],[Test (25%)]]+Table2[[#This Row],[Exam (60%)]], IF(Table2[[#This Row],[Exam (60%)]]="ABS", Table2[[#This Row],[Test (25%)]]+Table2[[#This Row],[Practical (15%)]], Table2[[#This Row],[Test (25%)]]+Table2[[#This Row],[Practical (15%)]]+Table2[[#This Row],[Exam (60%)]])))))), 0)</f>
        <v>48</v>
      </c>
      <c r="I345" s="2" t="str">
        <f>IF(Table2[[#This Row],[Exam (60%)]]="ABS", "I", VLOOKUP(Table2[[#This Row],[Total (100%)]],$K$3:$L$7,2,TRUE))</f>
        <v>D</v>
      </c>
    </row>
  </sheetData>
  <pageMargins left="0.7" right="0.7" top="0.75" bottom="0.75" header="0.3" footer="0.3"/>
  <tableParts count="2">
    <tablePart r:id="rId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45"/>
  <sheetViews>
    <sheetView workbookViewId="0">
      <selection activeCell="C2" sqref="C2"/>
    </sheetView>
  </sheetViews>
  <sheetFormatPr defaultRowHeight="14.4" x14ac:dyDescent="0.3"/>
  <cols>
    <col min="1" max="1" width="11.77734375" customWidth="1"/>
    <col min="2" max="2" width="10.44140625" customWidth="1"/>
  </cols>
  <sheetData>
    <row r="1" spans="1:3" x14ac:dyDescent="0.3">
      <c r="A1" t="s">
        <v>0</v>
      </c>
      <c r="B1" t="s">
        <v>1</v>
      </c>
      <c r="C1" t="s">
        <v>600</v>
      </c>
    </row>
    <row r="2" spans="1:3" x14ac:dyDescent="0.3">
      <c r="A2" t="s">
        <v>3</v>
      </c>
      <c r="B2" t="s">
        <v>4</v>
      </c>
      <c r="C2">
        <v>12.5</v>
      </c>
    </row>
    <row r="3" spans="1:3" x14ac:dyDescent="0.3">
      <c r="A3" t="s">
        <v>6</v>
      </c>
      <c r="B3" t="s">
        <v>7</v>
      </c>
      <c r="C3">
        <v>10</v>
      </c>
    </row>
    <row r="4" spans="1:3" x14ac:dyDescent="0.3">
      <c r="A4" t="s">
        <v>8</v>
      </c>
      <c r="B4" t="s">
        <v>9</v>
      </c>
      <c r="C4">
        <v>9.1666666666666661</v>
      </c>
    </row>
    <row r="5" spans="1:3" x14ac:dyDescent="0.3">
      <c r="A5" t="s">
        <v>10</v>
      </c>
      <c r="B5" t="s">
        <v>11</v>
      </c>
      <c r="C5">
        <v>10.833333333333334</v>
      </c>
    </row>
    <row r="6" spans="1:3" x14ac:dyDescent="0.3">
      <c r="A6" t="s">
        <v>12</v>
      </c>
      <c r="B6" t="s">
        <v>13</v>
      </c>
      <c r="C6">
        <v>16.666666666666664</v>
      </c>
    </row>
    <row r="7" spans="1:3" x14ac:dyDescent="0.3">
      <c r="A7" t="s">
        <v>14</v>
      </c>
      <c r="B7" t="s">
        <v>15</v>
      </c>
      <c r="C7">
        <v>15</v>
      </c>
    </row>
    <row r="8" spans="1:3" x14ac:dyDescent="0.3">
      <c r="A8" t="s">
        <v>16</v>
      </c>
      <c r="B8" t="s">
        <v>17</v>
      </c>
      <c r="C8">
        <v>15.833333333333332</v>
      </c>
    </row>
    <row r="9" spans="1:3" x14ac:dyDescent="0.3">
      <c r="A9" t="s">
        <v>18</v>
      </c>
      <c r="B9" t="s">
        <v>19</v>
      </c>
      <c r="C9">
        <v>12.5</v>
      </c>
    </row>
    <row r="10" spans="1:3" x14ac:dyDescent="0.3">
      <c r="A10" t="s">
        <v>20</v>
      </c>
      <c r="B10" t="s">
        <v>21</v>
      </c>
      <c r="C10">
        <v>17.5</v>
      </c>
    </row>
    <row r="11" spans="1:3" x14ac:dyDescent="0.3">
      <c r="A11" t="s">
        <v>22</v>
      </c>
      <c r="B11" t="s">
        <v>23</v>
      </c>
      <c r="C11">
        <v>13.333333333333334</v>
      </c>
    </row>
    <row r="12" spans="1:3" x14ac:dyDescent="0.3">
      <c r="A12" t="s">
        <v>24</v>
      </c>
      <c r="B12" t="s">
        <v>25</v>
      </c>
      <c r="C12">
        <v>15</v>
      </c>
    </row>
    <row r="13" spans="1:3" x14ac:dyDescent="0.3">
      <c r="A13" t="s">
        <v>26</v>
      </c>
      <c r="B13" t="s">
        <v>27</v>
      </c>
      <c r="C13">
        <v>15</v>
      </c>
    </row>
    <row r="14" spans="1:3" x14ac:dyDescent="0.3">
      <c r="A14" t="s">
        <v>28</v>
      </c>
      <c r="B14" t="s">
        <v>27</v>
      </c>
      <c r="C14">
        <v>16.666666666666664</v>
      </c>
    </row>
    <row r="15" spans="1:3" x14ac:dyDescent="0.3">
      <c r="A15" t="s">
        <v>29</v>
      </c>
      <c r="B15" t="s">
        <v>30</v>
      </c>
      <c r="C15">
        <v>18.333333333333332</v>
      </c>
    </row>
    <row r="16" spans="1:3" x14ac:dyDescent="0.3">
      <c r="A16" t="s">
        <v>31</v>
      </c>
      <c r="B16" t="s">
        <v>32</v>
      </c>
      <c r="C16">
        <v>13.333333333333334</v>
      </c>
    </row>
    <row r="17" spans="1:3" x14ac:dyDescent="0.3">
      <c r="A17" t="s">
        <v>33</v>
      </c>
      <c r="B17" t="s">
        <v>30</v>
      </c>
      <c r="C17">
        <v>15.833333333333332</v>
      </c>
    </row>
    <row r="18" spans="1:3" x14ac:dyDescent="0.3">
      <c r="A18" t="s">
        <v>34</v>
      </c>
      <c r="B18" t="s">
        <v>35</v>
      </c>
      <c r="C18">
        <v>15</v>
      </c>
    </row>
    <row r="19" spans="1:3" x14ac:dyDescent="0.3">
      <c r="A19" t="s">
        <v>36</v>
      </c>
      <c r="B19" t="s">
        <v>35</v>
      </c>
      <c r="C19">
        <v>10</v>
      </c>
    </row>
    <row r="20" spans="1:3" x14ac:dyDescent="0.3">
      <c r="A20" t="s">
        <v>37</v>
      </c>
      <c r="B20" t="s">
        <v>38</v>
      </c>
      <c r="C20">
        <v>13.333333333333334</v>
      </c>
    </row>
    <row r="21" spans="1:3" x14ac:dyDescent="0.3">
      <c r="A21" t="s">
        <v>39</v>
      </c>
      <c r="B21" t="s">
        <v>40</v>
      </c>
      <c r="C21">
        <v>14.166666666666666</v>
      </c>
    </row>
    <row r="22" spans="1:3" x14ac:dyDescent="0.3">
      <c r="A22" t="s">
        <v>41</v>
      </c>
      <c r="B22" t="s">
        <v>42</v>
      </c>
      <c r="C22">
        <v>7.5</v>
      </c>
    </row>
    <row r="23" spans="1:3" x14ac:dyDescent="0.3">
      <c r="A23" t="s">
        <v>43</v>
      </c>
      <c r="B23" t="s">
        <v>44</v>
      </c>
      <c r="C23">
        <v>15.833333333333332</v>
      </c>
    </row>
    <row r="24" spans="1:3" x14ac:dyDescent="0.3">
      <c r="A24" t="s">
        <v>45</v>
      </c>
      <c r="B24" t="s">
        <v>46</v>
      </c>
      <c r="C24">
        <v>14.166666666666666</v>
      </c>
    </row>
    <row r="25" spans="1:3" x14ac:dyDescent="0.3">
      <c r="A25" t="s">
        <v>47</v>
      </c>
      <c r="B25" t="s">
        <v>48</v>
      </c>
      <c r="C25">
        <v>10</v>
      </c>
    </row>
    <row r="26" spans="1:3" x14ac:dyDescent="0.3">
      <c r="A26" t="s">
        <v>49</v>
      </c>
      <c r="B26" t="s">
        <v>50</v>
      </c>
      <c r="C26">
        <v>15.833333333333332</v>
      </c>
    </row>
    <row r="27" spans="1:3" x14ac:dyDescent="0.3">
      <c r="A27" t="s">
        <v>51</v>
      </c>
      <c r="B27" t="s">
        <v>52</v>
      </c>
      <c r="C27">
        <v>17.5</v>
      </c>
    </row>
    <row r="28" spans="1:3" x14ac:dyDescent="0.3">
      <c r="A28" t="s">
        <v>53</v>
      </c>
      <c r="B28" t="s">
        <v>54</v>
      </c>
      <c r="C28">
        <v>15.833333333333332</v>
      </c>
    </row>
    <row r="29" spans="1:3" x14ac:dyDescent="0.3">
      <c r="A29" t="s">
        <v>55</v>
      </c>
      <c r="B29" t="s">
        <v>56</v>
      </c>
      <c r="C29">
        <v>14.166666666666666</v>
      </c>
    </row>
    <row r="30" spans="1:3" x14ac:dyDescent="0.3">
      <c r="A30" t="s">
        <v>57</v>
      </c>
      <c r="B30" t="s">
        <v>58</v>
      </c>
      <c r="C30">
        <v>18.333333333333332</v>
      </c>
    </row>
    <row r="31" spans="1:3" x14ac:dyDescent="0.3">
      <c r="A31" t="s">
        <v>59</v>
      </c>
      <c r="B31" t="s">
        <v>60</v>
      </c>
      <c r="C31">
        <v>11.666666666666666</v>
      </c>
    </row>
    <row r="32" spans="1:3" x14ac:dyDescent="0.3">
      <c r="A32" t="s">
        <v>61</v>
      </c>
      <c r="B32" t="s">
        <v>62</v>
      </c>
      <c r="C32">
        <v>10.833333333333334</v>
      </c>
    </row>
    <row r="33" spans="1:3" x14ac:dyDescent="0.3">
      <c r="A33" t="s">
        <v>63</v>
      </c>
      <c r="B33" t="s">
        <v>64</v>
      </c>
      <c r="C33">
        <v>17.5</v>
      </c>
    </row>
    <row r="34" spans="1:3" x14ac:dyDescent="0.3">
      <c r="A34" t="s">
        <v>65</v>
      </c>
      <c r="B34" t="s">
        <v>66</v>
      </c>
      <c r="C34">
        <v>13.333333333333334</v>
      </c>
    </row>
    <row r="35" spans="1:3" x14ac:dyDescent="0.3">
      <c r="A35" t="s">
        <v>67</v>
      </c>
      <c r="B35" t="s">
        <v>68</v>
      </c>
      <c r="C35">
        <v>10.833333333333334</v>
      </c>
    </row>
    <row r="36" spans="1:3" x14ac:dyDescent="0.3">
      <c r="A36" t="s">
        <v>69</v>
      </c>
      <c r="B36" t="s">
        <v>70</v>
      </c>
      <c r="C36">
        <v>18.333333333333332</v>
      </c>
    </row>
    <row r="37" spans="1:3" x14ac:dyDescent="0.3">
      <c r="A37" t="s">
        <v>71</v>
      </c>
      <c r="B37" t="s">
        <v>72</v>
      </c>
      <c r="C37">
        <v>14.166666666666666</v>
      </c>
    </row>
    <row r="38" spans="1:3" x14ac:dyDescent="0.3">
      <c r="A38" t="s">
        <v>73</v>
      </c>
      <c r="B38" t="s">
        <v>74</v>
      </c>
      <c r="C38">
        <v>18.333333333333332</v>
      </c>
    </row>
    <row r="39" spans="1:3" x14ac:dyDescent="0.3">
      <c r="A39" t="s">
        <v>75</v>
      </c>
      <c r="B39" t="s">
        <v>76</v>
      </c>
      <c r="C39">
        <v>15.833333333333332</v>
      </c>
    </row>
    <row r="40" spans="1:3" x14ac:dyDescent="0.3">
      <c r="A40" t="s">
        <v>77</v>
      </c>
      <c r="B40" t="s">
        <v>78</v>
      </c>
      <c r="C40">
        <v>13.333333333333334</v>
      </c>
    </row>
    <row r="41" spans="1:3" x14ac:dyDescent="0.3">
      <c r="A41" t="s">
        <v>79</v>
      </c>
      <c r="B41" t="s">
        <v>80</v>
      </c>
      <c r="C41">
        <v>15</v>
      </c>
    </row>
    <row r="42" spans="1:3" x14ac:dyDescent="0.3">
      <c r="A42" t="s">
        <v>81</v>
      </c>
      <c r="B42" t="s">
        <v>82</v>
      </c>
      <c r="C42">
        <v>18.333333333333332</v>
      </c>
    </row>
    <row r="43" spans="1:3" x14ac:dyDescent="0.3">
      <c r="A43" t="s">
        <v>83</v>
      </c>
      <c r="B43" t="s">
        <v>84</v>
      </c>
      <c r="C43">
        <v>11.666666666666666</v>
      </c>
    </row>
    <row r="44" spans="1:3" x14ac:dyDescent="0.3">
      <c r="A44" t="s">
        <v>85</v>
      </c>
      <c r="B44" t="s">
        <v>86</v>
      </c>
      <c r="C44">
        <v>20</v>
      </c>
    </row>
    <row r="45" spans="1:3" x14ac:dyDescent="0.3">
      <c r="A45" t="s">
        <v>87</v>
      </c>
      <c r="B45" t="s">
        <v>88</v>
      </c>
      <c r="C45">
        <v>15.833333333333332</v>
      </c>
    </row>
    <row r="46" spans="1:3" x14ac:dyDescent="0.3">
      <c r="A46" t="s">
        <v>89</v>
      </c>
      <c r="B46" t="s">
        <v>90</v>
      </c>
      <c r="C46">
        <v>15.833333333333332</v>
      </c>
    </row>
    <row r="47" spans="1:3" x14ac:dyDescent="0.3">
      <c r="A47" t="s">
        <v>91</v>
      </c>
      <c r="B47" t="s">
        <v>92</v>
      </c>
      <c r="C47">
        <v>4.1666666666666661</v>
      </c>
    </row>
    <row r="48" spans="1:3" x14ac:dyDescent="0.3">
      <c r="A48" t="s">
        <v>93</v>
      </c>
      <c r="B48" t="s">
        <v>94</v>
      </c>
      <c r="C48">
        <v>16.666666666666664</v>
      </c>
    </row>
    <row r="49" spans="1:3" x14ac:dyDescent="0.3">
      <c r="A49" t="s">
        <v>95</v>
      </c>
      <c r="B49" t="s">
        <v>96</v>
      </c>
      <c r="C49">
        <v>12.5</v>
      </c>
    </row>
    <row r="50" spans="1:3" x14ac:dyDescent="0.3">
      <c r="A50" t="s">
        <v>97</v>
      </c>
      <c r="B50" t="s">
        <v>98</v>
      </c>
      <c r="C50">
        <v>11.666666666666666</v>
      </c>
    </row>
    <row r="51" spans="1:3" x14ac:dyDescent="0.3">
      <c r="A51" t="s">
        <v>99</v>
      </c>
      <c r="B51" t="s">
        <v>100</v>
      </c>
      <c r="C51">
        <v>9.1666666666666661</v>
      </c>
    </row>
    <row r="52" spans="1:3" x14ac:dyDescent="0.3">
      <c r="A52" t="s">
        <v>101</v>
      </c>
      <c r="B52" t="s">
        <v>102</v>
      </c>
      <c r="C52">
        <v>2.5</v>
      </c>
    </row>
    <row r="53" spans="1:3" x14ac:dyDescent="0.3">
      <c r="A53" t="s">
        <v>103</v>
      </c>
      <c r="B53" t="s">
        <v>104</v>
      </c>
      <c r="C53">
        <v>11.666666666666666</v>
      </c>
    </row>
    <row r="54" spans="1:3" x14ac:dyDescent="0.3">
      <c r="A54" t="s">
        <v>105</v>
      </c>
      <c r="B54" t="s">
        <v>106</v>
      </c>
      <c r="C54">
        <v>8.3333333333333321</v>
      </c>
    </row>
    <row r="55" spans="1:3" x14ac:dyDescent="0.3">
      <c r="A55" t="s">
        <v>107</v>
      </c>
      <c r="B55" t="s">
        <v>108</v>
      </c>
      <c r="C55">
        <v>9.1666666666666661</v>
      </c>
    </row>
    <row r="56" spans="1:3" x14ac:dyDescent="0.3">
      <c r="A56" t="s">
        <v>109</v>
      </c>
      <c r="B56" t="s">
        <v>110</v>
      </c>
      <c r="C56">
        <v>25</v>
      </c>
    </row>
    <row r="57" spans="1:3" x14ac:dyDescent="0.3">
      <c r="A57" t="s">
        <v>111</v>
      </c>
      <c r="B57" t="s">
        <v>110</v>
      </c>
      <c r="C57">
        <v>10.833333333333334</v>
      </c>
    </row>
    <row r="58" spans="1:3" x14ac:dyDescent="0.3">
      <c r="A58" t="s">
        <v>112</v>
      </c>
      <c r="B58" t="s">
        <v>106</v>
      </c>
      <c r="C58">
        <v>16.666666666666664</v>
      </c>
    </row>
    <row r="59" spans="1:3" x14ac:dyDescent="0.3">
      <c r="A59" t="s">
        <v>113</v>
      </c>
      <c r="B59" t="s">
        <v>114</v>
      </c>
      <c r="C59">
        <v>13.333333333333334</v>
      </c>
    </row>
    <row r="60" spans="1:3" x14ac:dyDescent="0.3">
      <c r="A60" t="s">
        <v>115</v>
      </c>
      <c r="B60" t="s">
        <v>108</v>
      </c>
      <c r="C60">
        <v>14.166666666666666</v>
      </c>
    </row>
    <row r="61" spans="1:3" x14ac:dyDescent="0.3">
      <c r="A61" t="s">
        <v>116</v>
      </c>
      <c r="B61" t="s">
        <v>117</v>
      </c>
      <c r="C61">
        <v>18.333333333333332</v>
      </c>
    </row>
    <row r="62" spans="1:3" x14ac:dyDescent="0.3">
      <c r="A62" t="s">
        <v>118</v>
      </c>
      <c r="B62" t="s">
        <v>119</v>
      </c>
      <c r="C62">
        <v>11.666666666666666</v>
      </c>
    </row>
    <row r="63" spans="1:3" x14ac:dyDescent="0.3">
      <c r="A63" t="s">
        <v>120</v>
      </c>
      <c r="B63" t="s">
        <v>121</v>
      </c>
      <c r="C63">
        <v>11.666666666666666</v>
      </c>
    </row>
    <row r="64" spans="1:3" x14ac:dyDescent="0.3">
      <c r="A64" t="s">
        <v>122</v>
      </c>
      <c r="B64" t="s">
        <v>123</v>
      </c>
      <c r="C64">
        <v>14.166666666666666</v>
      </c>
    </row>
    <row r="65" spans="1:3" x14ac:dyDescent="0.3">
      <c r="A65" t="s">
        <v>124</v>
      </c>
      <c r="B65" t="s">
        <v>125</v>
      </c>
      <c r="C65">
        <v>11.666666666666666</v>
      </c>
    </row>
    <row r="66" spans="1:3" x14ac:dyDescent="0.3">
      <c r="A66" t="s">
        <v>126</v>
      </c>
      <c r="B66" t="s">
        <v>127</v>
      </c>
      <c r="C66">
        <v>13.333333333333334</v>
      </c>
    </row>
    <row r="67" spans="1:3" x14ac:dyDescent="0.3">
      <c r="A67" t="s">
        <v>128</v>
      </c>
      <c r="B67" t="s">
        <v>129</v>
      </c>
      <c r="C67">
        <v>10.833333333333334</v>
      </c>
    </row>
    <row r="68" spans="1:3" x14ac:dyDescent="0.3">
      <c r="A68" t="s">
        <v>130</v>
      </c>
      <c r="B68" t="s">
        <v>131</v>
      </c>
      <c r="C68">
        <v>20.833333333333336</v>
      </c>
    </row>
    <row r="69" spans="1:3" x14ac:dyDescent="0.3">
      <c r="A69" t="s">
        <v>132</v>
      </c>
      <c r="B69" t="s">
        <v>133</v>
      </c>
      <c r="C69">
        <v>14.166666666666666</v>
      </c>
    </row>
    <row r="70" spans="1:3" x14ac:dyDescent="0.3">
      <c r="A70" t="s">
        <v>134</v>
      </c>
      <c r="B70" t="s">
        <v>135</v>
      </c>
      <c r="C70">
        <v>20</v>
      </c>
    </row>
    <row r="71" spans="1:3" x14ac:dyDescent="0.3">
      <c r="A71" t="s">
        <v>136</v>
      </c>
      <c r="B71" t="s">
        <v>4</v>
      </c>
      <c r="C71">
        <v>14.166666666666666</v>
      </c>
    </row>
    <row r="72" spans="1:3" x14ac:dyDescent="0.3">
      <c r="A72" t="s">
        <v>137</v>
      </c>
      <c r="B72" t="s">
        <v>138</v>
      </c>
      <c r="C72">
        <v>10.833333333333334</v>
      </c>
    </row>
    <row r="73" spans="1:3" x14ac:dyDescent="0.3">
      <c r="A73" t="s">
        <v>139</v>
      </c>
      <c r="B73" t="s">
        <v>140</v>
      </c>
      <c r="C73">
        <v>11.666666666666666</v>
      </c>
    </row>
    <row r="74" spans="1:3" x14ac:dyDescent="0.3">
      <c r="A74" t="s">
        <v>141</v>
      </c>
      <c r="B74" t="s">
        <v>142</v>
      </c>
      <c r="C74">
        <v>7.5</v>
      </c>
    </row>
    <row r="75" spans="1:3" x14ac:dyDescent="0.3">
      <c r="A75" t="s">
        <v>143</v>
      </c>
      <c r="B75" t="s">
        <v>144</v>
      </c>
      <c r="C75">
        <v>14.166666666666666</v>
      </c>
    </row>
    <row r="76" spans="1:3" x14ac:dyDescent="0.3">
      <c r="A76" t="s">
        <v>145</v>
      </c>
      <c r="B76" t="s">
        <v>76</v>
      </c>
      <c r="C76">
        <v>14.166666666666666</v>
      </c>
    </row>
    <row r="77" spans="1:3" x14ac:dyDescent="0.3">
      <c r="A77" t="s">
        <v>146</v>
      </c>
      <c r="B77" t="s">
        <v>147</v>
      </c>
      <c r="C77">
        <v>17.5</v>
      </c>
    </row>
    <row r="78" spans="1:3" x14ac:dyDescent="0.3">
      <c r="A78" t="s">
        <v>148</v>
      </c>
      <c r="B78" t="s">
        <v>149</v>
      </c>
      <c r="C78">
        <v>14.166666666666666</v>
      </c>
    </row>
    <row r="79" spans="1:3" x14ac:dyDescent="0.3">
      <c r="A79" t="s">
        <v>150</v>
      </c>
      <c r="B79" t="s">
        <v>151</v>
      </c>
      <c r="C79">
        <v>13.333333333333334</v>
      </c>
    </row>
    <row r="80" spans="1:3" x14ac:dyDescent="0.3">
      <c r="A80" t="s">
        <v>153</v>
      </c>
      <c r="B80" t="s">
        <v>154</v>
      </c>
    </row>
    <row r="81" spans="1:3" x14ac:dyDescent="0.3">
      <c r="A81" t="s">
        <v>155</v>
      </c>
      <c r="B81" t="s">
        <v>156</v>
      </c>
      <c r="C81">
        <v>10</v>
      </c>
    </row>
    <row r="82" spans="1:3" x14ac:dyDescent="0.3">
      <c r="A82" t="s">
        <v>157</v>
      </c>
      <c r="B82" t="s">
        <v>158</v>
      </c>
      <c r="C82">
        <v>10.833333333333334</v>
      </c>
    </row>
    <row r="83" spans="1:3" x14ac:dyDescent="0.3">
      <c r="A83" t="s">
        <v>159</v>
      </c>
      <c r="B83" t="s">
        <v>160</v>
      </c>
      <c r="C83">
        <v>9.1666666666666661</v>
      </c>
    </row>
    <row r="84" spans="1:3" x14ac:dyDescent="0.3">
      <c r="A84" t="s">
        <v>161</v>
      </c>
      <c r="B84" t="s">
        <v>162</v>
      </c>
    </row>
    <row r="85" spans="1:3" x14ac:dyDescent="0.3">
      <c r="A85" t="s">
        <v>163</v>
      </c>
      <c r="B85" t="s">
        <v>164</v>
      </c>
      <c r="C85">
        <v>9.1666666666666661</v>
      </c>
    </row>
    <row r="86" spans="1:3" x14ac:dyDescent="0.3">
      <c r="A86" t="s">
        <v>165</v>
      </c>
      <c r="B86" t="s">
        <v>166</v>
      </c>
      <c r="C86">
        <v>16.666666666666664</v>
      </c>
    </row>
    <row r="87" spans="1:3" x14ac:dyDescent="0.3">
      <c r="A87" t="s">
        <v>167</v>
      </c>
      <c r="B87" t="s">
        <v>168</v>
      </c>
      <c r="C87">
        <v>15.833333333333332</v>
      </c>
    </row>
    <row r="88" spans="1:3" x14ac:dyDescent="0.3">
      <c r="A88" t="s">
        <v>169</v>
      </c>
      <c r="B88" t="s">
        <v>170</v>
      </c>
      <c r="C88">
        <v>10</v>
      </c>
    </row>
    <row r="89" spans="1:3" x14ac:dyDescent="0.3">
      <c r="A89" t="s">
        <v>171</v>
      </c>
      <c r="B89" t="s">
        <v>58</v>
      </c>
      <c r="C89">
        <v>7.5</v>
      </c>
    </row>
    <row r="90" spans="1:3" x14ac:dyDescent="0.3">
      <c r="A90" t="s">
        <v>172</v>
      </c>
      <c r="B90" t="s">
        <v>173</v>
      </c>
      <c r="C90">
        <v>16.666666666666664</v>
      </c>
    </row>
    <row r="91" spans="1:3" x14ac:dyDescent="0.3">
      <c r="A91" t="s">
        <v>174</v>
      </c>
      <c r="B91" t="s">
        <v>175</v>
      </c>
      <c r="C91">
        <v>9.1666666666666661</v>
      </c>
    </row>
    <row r="92" spans="1:3" x14ac:dyDescent="0.3">
      <c r="A92" t="s">
        <v>176</v>
      </c>
      <c r="B92" t="s">
        <v>177</v>
      </c>
    </row>
    <row r="93" spans="1:3" x14ac:dyDescent="0.3">
      <c r="A93" t="s">
        <v>178</v>
      </c>
      <c r="B93" t="s">
        <v>179</v>
      </c>
      <c r="C93">
        <v>8.3333333333333321</v>
      </c>
    </row>
    <row r="94" spans="1:3" x14ac:dyDescent="0.3">
      <c r="A94" t="s">
        <v>180</v>
      </c>
      <c r="B94" t="s">
        <v>181</v>
      </c>
    </row>
    <row r="95" spans="1:3" x14ac:dyDescent="0.3">
      <c r="A95" t="s">
        <v>182</v>
      </c>
      <c r="B95" t="s">
        <v>183</v>
      </c>
      <c r="C95">
        <v>20</v>
      </c>
    </row>
    <row r="96" spans="1:3" x14ac:dyDescent="0.3">
      <c r="A96" t="s">
        <v>184</v>
      </c>
      <c r="B96" t="s">
        <v>185</v>
      </c>
      <c r="C96">
        <v>10.833333333333334</v>
      </c>
    </row>
    <row r="97" spans="1:3" x14ac:dyDescent="0.3">
      <c r="A97" t="s">
        <v>186</v>
      </c>
      <c r="B97" t="s">
        <v>156</v>
      </c>
      <c r="C97">
        <v>10.833333333333334</v>
      </c>
    </row>
    <row r="98" spans="1:3" x14ac:dyDescent="0.3">
      <c r="A98" t="s">
        <v>187</v>
      </c>
      <c r="B98" t="s">
        <v>188</v>
      </c>
      <c r="C98">
        <v>12.5</v>
      </c>
    </row>
    <row r="99" spans="1:3" x14ac:dyDescent="0.3">
      <c r="A99" t="s">
        <v>189</v>
      </c>
      <c r="B99" t="s">
        <v>190</v>
      </c>
      <c r="C99">
        <v>20</v>
      </c>
    </row>
    <row r="100" spans="1:3" x14ac:dyDescent="0.3">
      <c r="A100" t="s">
        <v>191</v>
      </c>
      <c r="B100" t="s">
        <v>192</v>
      </c>
      <c r="C100">
        <v>10</v>
      </c>
    </row>
    <row r="101" spans="1:3" x14ac:dyDescent="0.3">
      <c r="A101" t="s">
        <v>193</v>
      </c>
      <c r="B101" t="s">
        <v>194</v>
      </c>
      <c r="C101">
        <v>13.333333333333334</v>
      </c>
    </row>
    <row r="102" spans="1:3" x14ac:dyDescent="0.3">
      <c r="A102" t="s">
        <v>195</v>
      </c>
      <c r="B102" t="s">
        <v>196</v>
      </c>
      <c r="C102">
        <v>21.666666666666668</v>
      </c>
    </row>
    <row r="103" spans="1:3" x14ac:dyDescent="0.3">
      <c r="A103" t="s">
        <v>197</v>
      </c>
      <c r="B103" t="s">
        <v>198</v>
      </c>
      <c r="C103">
        <v>12.5</v>
      </c>
    </row>
    <row r="104" spans="1:3" x14ac:dyDescent="0.3">
      <c r="A104" t="s">
        <v>199</v>
      </c>
      <c r="B104" t="s">
        <v>19</v>
      </c>
      <c r="C104">
        <v>19.166666666666668</v>
      </c>
    </row>
    <row r="105" spans="1:3" x14ac:dyDescent="0.3">
      <c r="A105" t="s">
        <v>200</v>
      </c>
      <c r="B105" t="s">
        <v>201</v>
      </c>
      <c r="C105">
        <v>14.166666666666666</v>
      </c>
    </row>
    <row r="106" spans="1:3" x14ac:dyDescent="0.3">
      <c r="A106" t="s">
        <v>202</v>
      </c>
      <c r="B106" t="s">
        <v>27</v>
      </c>
      <c r="C106">
        <v>14.166666666666666</v>
      </c>
    </row>
    <row r="107" spans="1:3" x14ac:dyDescent="0.3">
      <c r="A107" t="s">
        <v>203</v>
      </c>
      <c r="B107" t="s">
        <v>32</v>
      </c>
      <c r="C107">
        <v>13.333333333333334</v>
      </c>
    </row>
    <row r="108" spans="1:3" x14ac:dyDescent="0.3">
      <c r="A108" t="s">
        <v>204</v>
      </c>
      <c r="B108" t="s">
        <v>205</v>
      </c>
      <c r="C108">
        <v>15.833333333333332</v>
      </c>
    </row>
    <row r="109" spans="1:3" x14ac:dyDescent="0.3">
      <c r="A109" t="s">
        <v>206</v>
      </c>
      <c r="B109" t="s">
        <v>207</v>
      </c>
      <c r="C109">
        <v>17.5</v>
      </c>
    </row>
    <row r="110" spans="1:3" x14ac:dyDescent="0.3">
      <c r="A110" t="s">
        <v>208</v>
      </c>
      <c r="B110" t="s">
        <v>209</v>
      </c>
      <c r="C110">
        <v>15.833333333333332</v>
      </c>
    </row>
    <row r="111" spans="1:3" x14ac:dyDescent="0.3">
      <c r="A111" t="s">
        <v>210</v>
      </c>
      <c r="B111" t="s">
        <v>211</v>
      </c>
      <c r="C111">
        <v>15</v>
      </c>
    </row>
    <row r="112" spans="1:3" x14ac:dyDescent="0.3">
      <c r="A112" t="s">
        <v>212</v>
      </c>
      <c r="B112" t="s">
        <v>213</v>
      </c>
      <c r="C112">
        <v>15.833333333333332</v>
      </c>
    </row>
    <row r="113" spans="1:3" x14ac:dyDescent="0.3">
      <c r="A113" t="s">
        <v>214</v>
      </c>
      <c r="B113" t="s">
        <v>44</v>
      </c>
      <c r="C113">
        <v>15</v>
      </c>
    </row>
    <row r="114" spans="1:3" x14ac:dyDescent="0.3">
      <c r="A114" t="s">
        <v>215</v>
      </c>
      <c r="B114" t="s">
        <v>216</v>
      </c>
      <c r="C114">
        <v>20.833333333333336</v>
      </c>
    </row>
    <row r="115" spans="1:3" x14ac:dyDescent="0.3">
      <c r="A115" t="s">
        <v>217</v>
      </c>
      <c r="B115" t="s">
        <v>218</v>
      </c>
      <c r="C115">
        <v>15.833333333333332</v>
      </c>
    </row>
    <row r="116" spans="1:3" x14ac:dyDescent="0.3">
      <c r="A116" t="s">
        <v>219</v>
      </c>
      <c r="B116" t="s">
        <v>220</v>
      </c>
      <c r="C116">
        <v>19.166666666666668</v>
      </c>
    </row>
    <row r="117" spans="1:3" x14ac:dyDescent="0.3">
      <c r="A117" t="s">
        <v>221</v>
      </c>
      <c r="B117" t="s">
        <v>222</v>
      </c>
      <c r="C117">
        <v>17.5</v>
      </c>
    </row>
    <row r="118" spans="1:3" x14ac:dyDescent="0.3">
      <c r="A118" t="s">
        <v>157</v>
      </c>
      <c r="B118" t="s">
        <v>223</v>
      </c>
      <c r="C118">
        <v>15</v>
      </c>
    </row>
    <row r="119" spans="1:3" x14ac:dyDescent="0.3">
      <c r="A119" t="s">
        <v>224</v>
      </c>
      <c r="B119" t="s">
        <v>225</v>
      </c>
      <c r="C119">
        <v>15</v>
      </c>
    </row>
    <row r="120" spans="1:3" x14ac:dyDescent="0.3">
      <c r="A120" t="s">
        <v>226</v>
      </c>
      <c r="B120" t="s">
        <v>227</v>
      </c>
      <c r="C120">
        <v>10.833333333333334</v>
      </c>
    </row>
    <row r="121" spans="1:3" x14ac:dyDescent="0.3">
      <c r="A121" t="s">
        <v>228</v>
      </c>
      <c r="B121" t="s">
        <v>229</v>
      </c>
      <c r="C121">
        <v>11.666666666666666</v>
      </c>
    </row>
    <row r="122" spans="1:3" x14ac:dyDescent="0.3">
      <c r="A122" t="s">
        <v>230</v>
      </c>
      <c r="B122" t="s">
        <v>231</v>
      </c>
      <c r="C122">
        <v>15</v>
      </c>
    </row>
    <row r="123" spans="1:3" x14ac:dyDescent="0.3">
      <c r="A123" t="s">
        <v>232</v>
      </c>
      <c r="B123" t="s">
        <v>114</v>
      </c>
      <c r="C123">
        <v>13.333333333333334</v>
      </c>
    </row>
    <row r="124" spans="1:3" x14ac:dyDescent="0.3">
      <c r="A124" t="s">
        <v>233</v>
      </c>
      <c r="B124" t="s">
        <v>108</v>
      </c>
      <c r="C124">
        <v>20</v>
      </c>
    </row>
    <row r="125" spans="1:3" x14ac:dyDescent="0.3">
      <c r="A125" t="s">
        <v>234</v>
      </c>
      <c r="B125" t="s">
        <v>106</v>
      </c>
      <c r="C125">
        <v>16.666666666666664</v>
      </c>
    </row>
    <row r="126" spans="1:3" x14ac:dyDescent="0.3">
      <c r="A126" t="s">
        <v>235</v>
      </c>
      <c r="B126" t="s">
        <v>236</v>
      </c>
      <c r="C126">
        <v>2.5</v>
      </c>
    </row>
    <row r="127" spans="1:3" x14ac:dyDescent="0.3">
      <c r="A127" t="s">
        <v>237</v>
      </c>
      <c r="B127" t="s">
        <v>238</v>
      </c>
      <c r="C127">
        <v>17.5</v>
      </c>
    </row>
    <row r="128" spans="1:3" x14ac:dyDescent="0.3">
      <c r="A128" t="s">
        <v>239</v>
      </c>
      <c r="B128" t="s">
        <v>240</v>
      </c>
      <c r="C128">
        <v>12.5</v>
      </c>
    </row>
    <row r="129" spans="1:3" x14ac:dyDescent="0.3">
      <c r="A129" t="s">
        <v>241</v>
      </c>
      <c r="B129" t="s">
        <v>242</v>
      </c>
      <c r="C129">
        <v>15.833333333333332</v>
      </c>
    </row>
    <row r="130" spans="1:3" x14ac:dyDescent="0.3">
      <c r="A130" t="s">
        <v>243</v>
      </c>
      <c r="B130" t="s">
        <v>244</v>
      </c>
      <c r="C130">
        <v>14.166666666666666</v>
      </c>
    </row>
    <row r="131" spans="1:3" x14ac:dyDescent="0.3">
      <c r="A131" t="s">
        <v>245</v>
      </c>
      <c r="B131" t="s">
        <v>246</v>
      </c>
      <c r="C131">
        <v>18.333333333333332</v>
      </c>
    </row>
    <row r="132" spans="1:3" x14ac:dyDescent="0.3">
      <c r="A132" t="s">
        <v>247</v>
      </c>
      <c r="B132" t="s">
        <v>248</v>
      </c>
      <c r="C132">
        <v>14.166666666666666</v>
      </c>
    </row>
    <row r="133" spans="1:3" x14ac:dyDescent="0.3">
      <c r="A133" t="s">
        <v>249</v>
      </c>
      <c r="B133" t="s">
        <v>250</v>
      </c>
      <c r="C133">
        <v>8.3333333333333321</v>
      </c>
    </row>
    <row r="134" spans="1:3" x14ac:dyDescent="0.3">
      <c r="A134" t="s">
        <v>251</v>
      </c>
      <c r="B134" t="s">
        <v>252</v>
      </c>
      <c r="C134">
        <v>11.666666666666666</v>
      </c>
    </row>
    <row r="135" spans="1:3" x14ac:dyDescent="0.3">
      <c r="A135" t="s">
        <v>253</v>
      </c>
      <c r="B135" t="s">
        <v>254</v>
      </c>
      <c r="C135">
        <v>10</v>
      </c>
    </row>
    <row r="136" spans="1:3" x14ac:dyDescent="0.3">
      <c r="A136" t="s">
        <v>255</v>
      </c>
      <c r="B136" t="s">
        <v>32</v>
      </c>
      <c r="C136">
        <v>15</v>
      </c>
    </row>
    <row r="137" spans="1:3" x14ac:dyDescent="0.3">
      <c r="A137" t="s">
        <v>256</v>
      </c>
      <c r="B137" t="s">
        <v>257</v>
      </c>
      <c r="C137">
        <v>18.333333333333332</v>
      </c>
    </row>
    <row r="138" spans="1:3" x14ac:dyDescent="0.3">
      <c r="A138" t="s">
        <v>258</v>
      </c>
      <c r="B138" t="s">
        <v>259</v>
      </c>
      <c r="C138">
        <v>15.833333333333332</v>
      </c>
    </row>
    <row r="139" spans="1:3" x14ac:dyDescent="0.3">
      <c r="A139" t="s">
        <v>260</v>
      </c>
      <c r="B139" t="s">
        <v>261</v>
      </c>
      <c r="C139">
        <v>15</v>
      </c>
    </row>
    <row r="140" spans="1:3" x14ac:dyDescent="0.3">
      <c r="A140" t="s">
        <v>262</v>
      </c>
      <c r="B140" t="s">
        <v>263</v>
      </c>
      <c r="C140">
        <v>17.5</v>
      </c>
    </row>
    <row r="141" spans="1:3" x14ac:dyDescent="0.3">
      <c r="A141" t="s">
        <v>264</v>
      </c>
      <c r="B141" t="s">
        <v>265</v>
      </c>
    </row>
    <row r="142" spans="1:3" x14ac:dyDescent="0.3">
      <c r="A142" t="s">
        <v>267</v>
      </c>
      <c r="B142" t="s">
        <v>144</v>
      </c>
      <c r="C142">
        <v>5</v>
      </c>
    </row>
    <row r="143" spans="1:3" x14ac:dyDescent="0.3">
      <c r="A143" t="s">
        <v>268</v>
      </c>
      <c r="B143" t="s">
        <v>269</v>
      </c>
      <c r="C143">
        <v>9.1666666666666661</v>
      </c>
    </row>
    <row r="144" spans="1:3" x14ac:dyDescent="0.3">
      <c r="A144" t="s">
        <v>270</v>
      </c>
      <c r="B144" t="s">
        <v>271</v>
      </c>
      <c r="C144">
        <v>10.833333333333334</v>
      </c>
    </row>
    <row r="145" spans="1:3" x14ac:dyDescent="0.3">
      <c r="A145" t="s">
        <v>272</v>
      </c>
      <c r="B145" t="s">
        <v>273</v>
      </c>
    </row>
    <row r="146" spans="1:3" x14ac:dyDescent="0.3">
      <c r="A146" t="s">
        <v>274</v>
      </c>
      <c r="B146" t="s">
        <v>275</v>
      </c>
    </row>
    <row r="147" spans="1:3" x14ac:dyDescent="0.3">
      <c r="A147" t="s">
        <v>276</v>
      </c>
      <c r="B147" t="s">
        <v>277</v>
      </c>
      <c r="C147">
        <v>10</v>
      </c>
    </row>
    <row r="148" spans="1:3" x14ac:dyDescent="0.3">
      <c r="A148" t="s">
        <v>278</v>
      </c>
      <c r="B148" t="s">
        <v>279</v>
      </c>
    </row>
    <row r="149" spans="1:3" x14ac:dyDescent="0.3">
      <c r="A149" t="s">
        <v>280</v>
      </c>
      <c r="B149" t="s">
        <v>281</v>
      </c>
      <c r="C149">
        <v>11.666666666666666</v>
      </c>
    </row>
    <row r="150" spans="1:3" x14ac:dyDescent="0.3">
      <c r="A150" t="s">
        <v>282</v>
      </c>
      <c r="B150" t="s">
        <v>283</v>
      </c>
      <c r="C150">
        <v>13.333333333333334</v>
      </c>
    </row>
    <row r="151" spans="1:3" x14ac:dyDescent="0.3">
      <c r="A151" t="s">
        <v>284</v>
      </c>
      <c r="B151" t="s">
        <v>285</v>
      </c>
      <c r="C151">
        <v>15</v>
      </c>
    </row>
    <row r="152" spans="1:3" x14ac:dyDescent="0.3">
      <c r="A152" t="s">
        <v>286</v>
      </c>
      <c r="B152" t="s">
        <v>287</v>
      </c>
      <c r="C152">
        <v>10</v>
      </c>
    </row>
    <row r="153" spans="1:3" x14ac:dyDescent="0.3">
      <c r="A153" t="s">
        <v>288</v>
      </c>
      <c r="B153" t="s">
        <v>289</v>
      </c>
    </row>
    <row r="154" spans="1:3" x14ac:dyDescent="0.3">
      <c r="A154" t="s">
        <v>290</v>
      </c>
      <c r="B154" t="s">
        <v>291</v>
      </c>
      <c r="C154">
        <v>10.833333333333334</v>
      </c>
    </row>
    <row r="155" spans="1:3" x14ac:dyDescent="0.3">
      <c r="A155" t="s">
        <v>292</v>
      </c>
      <c r="B155" t="s">
        <v>293</v>
      </c>
      <c r="C155">
        <v>15</v>
      </c>
    </row>
    <row r="156" spans="1:3" x14ac:dyDescent="0.3">
      <c r="A156" t="s">
        <v>294</v>
      </c>
      <c r="B156" t="s">
        <v>295</v>
      </c>
      <c r="C156">
        <v>10</v>
      </c>
    </row>
    <row r="157" spans="1:3" x14ac:dyDescent="0.3">
      <c r="A157" t="s">
        <v>296</v>
      </c>
      <c r="B157" t="s">
        <v>179</v>
      </c>
      <c r="C157">
        <v>14.166666666666666</v>
      </c>
    </row>
    <row r="158" spans="1:3" x14ac:dyDescent="0.3">
      <c r="A158" t="s">
        <v>297</v>
      </c>
      <c r="B158" t="s">
        <v>298</v>
      </c>
      <c r="C158">
        <v>14.166666666666666</v>
      </c>
    </row>
    <row r="159" spans="1:3" x14ac:dyDescent="0.3">
      <c r="A159" t="s">
        <v>299</v>
      </c>
      <c r="B159" t="s">
        <v>117</v>
      </c>
      <c r="C159">
        <v>10.833333333333334</v>
      </c>
    </row>
    <row r="160" spans="1:3" x14ac:dyDescent="0.3">
      <c r="A160" t="s">
        <v>300</v>
      </c>
      <c r="B160" t="s">
        <v>301</v>
      </c>
      <c r="C160">
        <v>6.666666666666667</v>
      </c>
    </row>
    <row r="161" spans="1:3" x14ac:dyDescent="0.3">
      <c r="A161" t="s">
        <v>302</v>
      </c>
      <c r="B161" t="s">
        <v>303</v>
      </c>
      <c r="C161">
        <v>18.333333333333332</v>
      </c>
    </row>
    <row r="162" spans="1:3" x14ac:dyDescent="0.3">
      <c r="A162" t="s">
        <v>304</v>
      </c>
      <c r="B162" t="s">
        <v>15</v>
      </c>
      <c r="C162">
        <v>14.166666666666666</v>
      </c>
    </row>
    <row r="163" spans="1:3" x14ac:dyDescent="0.3">
      <c r="A163" t="s">
        <v>305</v>
      </c>
      <c r="B163" t="s">
        <v>15</v>
      </c>
      <c r="C163">
        <v>20</v>
      </c>
    </row>
    <row r="164" spans="1:3" x14ac:dyDescent="0.3">
      <c r="A164" t="s">
        <v>306</v>
      </c>
      <c r="B164" t="s">
        <v>164</v>
      </c>
      <c r="C164">
        <v>16.666666666666664</v>
      </c>
    </row>
    <row r="165" spans="1:3" x14ac:dyDescent="0.3">
      <c r="A165" t="s">
        <v>307</v>
      </c>
      <c r="B165" t="s">
        <v>201</v>
      </c>
      <c r="C165">
        <v>20.833333333333336</v>
      </c>
    </row>
    <row r="166" spans="1:3" x14ac:dyDescent="0.3">
      <c r="A166" t="s">
        <v>308</v>
      </c>
      <c r="B166" t="s">
        <v>201</v>
      </c>
      <c r="C166">
        <v>12.5</v>
      </c>
    </row>
    <row r="167" spans="1:3" x14ac:dyDescent="0.3">
      <c r="A167" t="s">
        <v>309</v>
      </c>
      <c r="B167" t="s">
        <v>35</v>
      </c>
      <c r="C167">
        <v>14.166666666666666</v>
      </c>
    </row>
    <row r="168" spans="1:3" x14ac:dyDescent="0.3">
      <c r="A168" t="s">
        <v>310</v>
      </c>
      <c r="B168" t="s">
        <v>40</v>
      </c>
      <c r="C168">
        <v>6.666666666666667</v>
      </c>
    </row>
    <row r="169" spans="1:3" x14ac:dyDescent="0.3">
      <c r="A169" t="s">
        <v>272</v>
      </c>
      <c r="B169" t="s">
        <v>311</v>
      </c>
      <c r="C169">
        <v>10</v>
      </c>
    </row>
    <row r="170" spans="1:3" x14ac:dyDescent="0.3">
      <c r="A170" t="s">
        <v>312</v>
      </c>
      <c r="B170" t="s">
        <v>313</v>
      </c>
      <c r="C170">
        <v>15.833333333333332</v>
      </c>
    </row>
    <row r="171" spans="1:3" x14ac:dyDescent="0.3">
      <c r="A171" t="s">
        <v>314</v>
      </c>
      <c r="B171" t="s">
        <v>58</v>
      </c>
      <c r="C171">
        <v>19.166666666666668</v>
      </c>
    </row>
    <row r="172" spans="1:3" x14ac:dyDescent="0.3">
      <c r="A172" t="s">
        <v>315</v>
      </c>
      <c r="B172" t="s">
        <v>316</v>
      </c>
      <c r="C172">
        <v>16.666666666666664</v>
      </c>
    </row>
    <row r="173" spans="1:3" x14ac:dyDescent="0.3">
      <c r="A173" t="s">
        <v>317</v>
      </c>
      <c r="B173" t="s">
        <v>318</v>
      </c>
      <c r="C173">
        <v>16.666666666666664</v>
      </c>
    </row>
    <row r="174" spans="1:3" x14ac:dyDescent="0.3">
      <c r="A174" t="s">
        <v>319</v>
      </c>
      <c r="B174" t="s">
        <v>320</v>
      </c>
      <c r="C174">
        <v>10.833333333333334</v>
      </c>
    </row>
    <row r="175" spans="1:3" x14ac:dyDescent="0.3">
      <c r="A175" t="s">
        <v>321</v>
      </c>
      <c r="B175" t="s">
        <v>322</v>
      </c>
      <c r="C175">
        <v>22.5</v>
      </c>
    </row>
    <row r="176" spans="1:3" x14ac:dyDescent="0.3">
      <c r="A176" t="s">
        <v>323</v>
      </c>
      <c r="B176" t="s">
        <v>324</v>
      </c>
      <c r="C176">
        <v>12.5</v>
      </c>
    </row>
    <row r="177" spans="1:3" x14ac:dyDescent="0.3">
      <c r="A177" t="s">
        <v>325</v>
      </c>
      <c r="B177" t="s">
        <v>326</v>
      </c>
      <c r="C177">
        <v>13.333333333333334</v>
      </c>
    </row>
    <row r="178" spans="1:3" x14ac:dyDescent="0.3">
      <c r="A178" t="s">
        <v>327</v>
      </c>
      <c r="B178" t="s">
        <v>328</v>
      </c>
      <c r="C178">
        <v>14.166666666666666</v>
      </c>
    </row>
    <row r="179" spans="1:3" x14ac:dyDescent="0.3">
      <c r="A179" t="s">
        <v>329</v>
      </c>
      <c r="B179" t="s">
        <v>330</v>
      </c>
      <c r="C179">
        <v>19.166666666666668</v>
      </c>
    </row>
    <row r="180" spans="1:3" x14ac:dyDescent="0.3">
      <c r="A180" t="s">
        <v>331</v>
      </c>
      <c r="B180" t="s">
        <v>289</v>
      </c>
      <c r="C180">
        <v>9.1666666666666661</v>
      </c>
    </row>
    <row r="181" spans="1:3" x14ac:dyDescent="0.3">
      <c r="A181" t="s">
        <v>332</v>
      </c>
      <c r="B181" t="s">
        <v>333</v>
      </c>
      <c r="C181">
        <v>17.5</v>
      </c>
    </row>
    <row r="182" spans="1:3" x14ac:dyDescent="0.3">
      <c r="A182" t="s">
        <v>334</v>
      </c>
      <c r="B182" t="s">
        <v>293</v>
      </c>
      <c r="C182">
        <v>16.666666666666664</v>
      </c>
    </row>
    <row r="183" spans="1:3" x14ac:dyDescent="0.3">
      <c r="A183" t="s">
        <v>335</v>
      </c>
      <c r="B183" t="s">
        <v>336</v>
      </c>
      <c r="C183">
        <v>11.666666666666666</v>
      </c>
    </row>
    <row r="184" spans="1:3" x14ac:dyDescent="0.3">
      <c r="A184" t="s">
        <v>337</v>
      </c>
      <c r="B184" t="s">
        <v>338</v>
      </c>
      <c r="C184">
        <v>16.666666666666664</v>
      </c>
    </row>
    <row r="185" spans="1:3" x14ac:dyDescent="0.3">
      <c r="A185" t="s">
        <v>339</v>
      </c>
      <c r="B185" t="s">
        <v>340</v>
      </c>
      <c r="C185">
        <v>20.833333333333336</v>
      </c>
    </row>
    <row r="186" spans="1:3" x14ac:dyDescent="0.3">
      <c r="A186" t="s">
        <v>341</v>
      </c>
      <c r="B186" t="s">
        <v>177</v>
      </c>
      <c r="C186">
        <v>15.833333333333332</v>
      </c>
    </row>
    <row r="187" spans="1:3" x14ac:dyDescent="0.3">
      <c r="A187" t="s">
        <v>274</v>
      </c>
      <c r="B187" t="s">
        <v>342</v>
      </c>
      <c r="C187">
        <v>10</v>
      </c>
    </row>
    <row r="188" spans="1:3" x14ac:dyDescent="0.3">
      <c r="A188" t="s">
        <v>343</v>
      </c>
      <c r="B188" t="s">
        <v>344</v>
      </c>
      <c r="C188">
        <v>20.833333333333336</v>
      </c>
    </row>
    <row r="189" spans="1:3" x14ac:dyDescent="0.3">
      <c r="A189" t="s">
        <v>345</v>
      </c>
      <c r="B189" t="s">
        <v>346</v>
      </c>
      <c r="C189">
        <v>17.5</v>
      </c>
    </row>
    <row r="190" spans="1:3" x14ac:dyDescent="0.3">
      <c r="A190" t="s">
        <v>347</v>
      </c>
      <c r="B190" t="s">
        <v>298</v>
      </c>
      <c r="C190">
        <v>16.666666666666664</v>
      </c>
    </row>
    <row r="191" spans="1:3" x14ac:dyDescent="0.3">
      <c r="A191" t="s">
        <v>348</v>
      </c>
      <c r="B191" t="s">
        <v>121</v>
      </c>
      <c r="C191">
        <v>15</v>
      </c>
    </row>
    <row r="192" spans="1:3" x14ac:dyDescent="0.3">
      <c r="A192" t="s">
        <v>349</v>
      </c>
      <c r="B192" t="s">
        <v>350</v>
      </c>
      <c r="C192">
        <v>14.166666666666666</v>
      </c>
    </row>
    <row r="193" spans="1:3" x14ac:dyDescent="0.3">
      <c r="A193" t="s">
        <v>351</v>
      </c>
      <c r="B193" t="s">
        <v>350</v>
      </c>
      <c r="C193">
        <v>18.333333333333332</v>
      </c>
    </row>
    <row r="194" spans="1:3" x14ac:dyDescent="0.3">
      <c r="A194" t="s">
        <v>352</v>
      </c>
      <c r="B194" t="s">
        <v>353</v>
      </c>
      <c r="C194">
        <v>15.833333333333332</v>
      </c>
    </row>
    <row r="195" spans="1:3" x14ac:dyDescent="0.3">
      <c r="A195" t="s">
        <v>354</v>
      </c>
      <c r="B195" t="s">
        <v>355</v>
      </c>
      <c r="C195">
        <v>15.833333333333332</v>
      </c>
    </row>
    <row r="196" spans="1:3" x14ac:dyDescent="0.3">
      <c r="A196" t="s">
        <v>356</v>
      </c>
      <c r="B196" t="s">
        <v>357</v>
      </c>
      <c r="C196">
        <v>17.5</v>
      </c>
    </row>
    <row r="197" spans="1:3" x14ac:dyDescent="0.3">
      <c r="A197" t="s">
        <v>358</v>
      </c>
      <c r="B197" t="s">
        <v>110</v>
      </c>
      <c r="C197">
        <v>14.166666666666666</v>
      </c>
    </row>
    <row r="198" spans="1:3" x14ac:dyDescent="0.3">
      <c r="A198" t="s">
        <v>359</v>
      </c>
      <c r="B198" t="s">
        <v>360</v>
      </c>
      <c r="C198">
        <v>15</v>
      </c>
    </row>
    <row r="199" spans="1:3" x14ac:dyDescent="0.3">
      <c r="A199" t="s">
        <v>361</v>
      </c>
      <c r="B199" t="s">
        <v>362</v>
      </c>
      <c r="C199">
        <v>12.5</v>
      </c>
    </row>
    <row r="200" spans="1:3" x14ac:dyDescent="0.3">
      <c r="A200" t="s">
        <v>364</v>
      </c>
      <c r="B200" t="s">
        <v>15</v>
      </c>
      <c r="C200">
        <v>5.833333333333333</v>
      </c>
    </row>
    <row r="201" spans="1:3" x14ac:dyDescent="0.3">
      <c r="A201" t="s">
        <v>365</v>
      </c>
      <c r="B201" t="s">
        <v>366</v>
      </c>
    </row>
    <row r="202" spans="1:3" x14ac:dyDescent="0.3">
      <c r="A202" t="s">
        <v>367</v>
      </c>
      <c r="B202" t="s">
        <v>368</v>
      </c>
      <c r="C202">
        <v>11.666666666666666</v>
      </c>
    </row>
    <row r="203" spans="1:3" x14ac:dyDescent="0.3">
      <c r="A203" t="s">
        <v>369</v>
      </c>
      <c r="B203" t="s">
        <v>179</v>
      </c>
      <c r="C203">
        <v>10.833333333333334</v>
      </c>
    </row>
    <row r="204" spans="1:3" x14ac:dyDescent="0.3">
      <c r="A204" t="s">
        <v>370</v>
      </c>
      <c r="B204" t="s">
        <v>371</v>
      </c>
    </row>
    <row r="205" spans="1:3" x14ac:dyDescent="0.3">
      <c r="A205" t="s">
        <v>372</v>
      </c>
      <c r="B205" t="s">
        <v>236</v>
      </c>
      <c r="C205">
        <v>15</v>
      </c>
    </row>
    <row r="206" spans="1:3" x14ac:dyDescent="0.3">
      <c r="A206" t="s">
        <v>373</v>
      </c>
      <c r="B206" t="s">
        <v>374</v>
      </c>
      <c r="C206">
        <v>15</v>
      </c>
    </row>
    <row r="207" spans="1:3" x14ac:dyDescent="0.3">
      <c r="A207" t="s">
        <v>375</v>
      </c>
      <c r="B207" t="s">
        <v>376</v>
      </c>
      <c r="C207">
        <v>9.1666666666666661</v>
      </c>
    </row>
    <row r="208" spans="1:3" x14ac:dyDescent="0.3">
      <c r="A208" t="s">
        <v>377</v>
      </c>
      <c r="B208" t="s">
        <v>378</v>
      </c>
      <c r="C208">
        <v>8.3333333333333321</v>
      </c>
    </row>
    <row r="209" spans="1:3" x14ac:dyDescent="0.3">
      <c r="A209" t="s">
        <v>379</v>
      </c>
      <c r="B209" t="s">
        <v>380</v>
      </c>
      <c r="C209">
        <v>14.166666666666666</v>
      </c>
    </row>
    <row r="210" spans="1:3" x14ac:dyDescent="0.3">
      <c r="A210" t="s">
        <v>381</v>
      </c>
      <c r="B210" t="s">
        <v>382</v>
      </c>
      <c r="C210">
        <v>4.1666666666666661</v>
      </c>
    </row>
    <row r="211" spans="1:3" x14ac:dyDescent="0.3">
      <c r="A211" t="s">
        <v>383</v>
      </c>
      <c r="B211" t="s">
        <v>382</v>
      </c>
      <c r="C211">
        <v>12.5</v>
      </c>
    </row>
    <row r="212" spans="1:3" x14ac:dyDescent="0.3">
      <c r="A212" t="s">
        <v>384</v>
      </c>
      <c r="B212" t="s">
        <v>385</v>
      </c>
      <c r="C212">
        <v>10</v>
      </c>
    </row>
    <row r="213" spans="1:3" x14ac:dyDescent="0.3">
      <c r="A213" t="s">
        <v>386</v>
      </c>
      <c r="B213" t="s">
        <v>387</v>
      </c>
      <c r="C213">
        <v>8.3333333333333321</v>
      </c>
    </row>
    <row r="214" spans="1:3" x14ac:dyDescent="0.3">
      <c r="A214" t="s">
        <v>388</v>
      </c>
      <c r="B214" t="s">
        <v>389</v>
      </c>
      <c r="C214">
        <v>11.666666666666666</v>
      </c>
    </row>
    <row r="215" spans="1:3" x14ac:dyDescent="0.3">
      <c r="A215" t="s">
        <v>390</v>
      </c>
      <c r="B215" t="s">
        <v>391</v>
      </c>
      <c r="C215">
        <v>13.333333333333334</v>
      </c>
    </row>
    <row r="216" spans="1:3" x14ac:dyDescent="0.3">
      <c r="A216" t="s">
        <v>392</v>
      </c>
      <c r="B216" t="s">
        <v>393</v>
      </c>
      <c r="C216">
        <v>15</v>
      </c>
    </row>
    <row r="217" spans="1:3" x14ac:dyDescent="0.3">
      <c r="A217" t="s">
        <v>394</v>
      </c>
      <c r="B217" t="s">
        <v>395</v>
      </c>
      <c r="C217">
        <v>13.333333333333334</v>
      </c>
    </row>
    <row r="218" spans="1:3" x14ac:dyDescent="0.3">
      <c r="A218" t="s">
        <v>396</v>
      </c>
      <c r="B218" t="s">
        <v>397</v>
      </c>
      <c r="C218">
        <v>8.3333333333333321</v>
      </c>
    </row>
    <row r="219" spans="1:3" x14ac:dyDescent="0.3">
      <c r="A219" t="s">
        <v>398</v>
      </c>
      <c r="B219" t="s">
        <v>399</v>
      </c>
    </row>
    <row r="220" spans="1:3" x14ac:dyDescent="0.3">
      <c r="A220" t="s">
        <v>396</v>
      </c>
      <c r="B220" t="s">
        <v>135</v>
      </c>
    </row>
    <row r="221" spans="1:3" x14ac:dyDescent="0.3">
      <c r="A221" t="s">
        <v>400</v>
      </c>
      <c r="B221" t="s">
        <v>401</v>
      </c>
      <c r="C221">
        <v>15</v>
      </c>
    </row>
    <row r="222" spans="1:3" x14ac:dyDescent="0.3">
      <c r="A222" t="s">
        <v>364</v>
      </c>
      <c r="B222" t="s">
        <v>402</v>
      </c>
      <c r="C222">
        <v>16.666666666666664</v>
      </c>
    </row>
    <row r="223" spans="1:3" x14ac:dyDescent="0.3">
      <c r="A223" t="s">
        <v>403</v>
      </c>
      <c r="B223" t="s">
        <v>404</v>
      </c>
      <c r="C223">
        <v>17.5</v>
      </c>
    </row>
    <row r="224" spans="1:3" x14ac:dyDescent="0.3">
      <c r="A224" t="s">
        <v>405</v>
      </c>
      <c r="B224" t="s">
        <v>406</v>
      </c>
      <c r="C224">
        <v>9.1666666666666661</v>
      </c>
    </row>
    <row r="225" spans="1:3" x14ac:dyDescent="0.3">
      <c r="A225" t="s">
        <v>407</v>
      </c>
      <c r="B225" t="s">
        <v>160</v>
      </c>
      <c r="C225">
        <v>10.833333333333334</v>
      </c>
    </row>
    <row r="226" spans="1:3" x14ac:dyDescent="0.3">
      <c r="A226" t="s">
        <v>408</v>
      </c>
      <c r="B226" t="s">
        <v>160</v>
      </c>
      <c r="C226">
        <v>17.5</v>
      </c>
    </row>
    <row r="227" spans="1:3" x14ac:dyDescent="0.3">
      <c r="A227" t="s">
        <v>409</v>
      </c>
      <c r="B227" t="s">
        <v>410</v>
      </c>
      <c r="C227">
        <v>12.5</v>
      </c>
    </row>
    <row r="228" spans="1:3" x14ac:dyDescent="0.3">
      <c r="A228" t="s">
        <v>411</v>
      </c>
      <c r="B228" t="s">
        <v>160</v>
      </c>
      <c r="C228">
        <v>14.166666666666666</v>
      </c>
    </row>
    <row r="229" spans="1:3" x14ac:dyDescent="0.3">
      <c r="A229" t="s">
        <v>412</v>
      </c>
      <c r="B229" t="s">
        <v>11</v>
      </c>
      <c r="C229">
        <v>19.166666666666668</v>
      </c>
    </row>
    <row r="230" spans="1:3" x14ac:dyDescent="0.3">
      <c r="A230" t="s">
        <v>413</v>
      </c>
      <c r="B230" t="s">
        <v>414</v>
      </c>
      <c r="C230">
        <v>7.5</v>
      </c>
    </row>
    <row r="231" spans="1:3" x14ac:dyDescent="0.3">
      <c r="A231" t="s">
        <v>415</v>
      </c>
      <c r="B231" t="s">
        <v>19</v>
      </c>
      <c r="C231">
        <v>16.666666666666664</v>
      </c>
    </row>
    <row r="232" spans="1:3" x14ac:dyDescent="0.3">
      <c r="A232" t="s">
        <v>416</v>
      </c>
      <c r="B232" t="s">
        <v>164</v>
      </c>
      <c r="C232">
        <v>17.5</v>
      </c>
    </row>
    <row r="233" spans="1:3" x14ac:dyDescent="0.3">
      <c r="A233" t="s">
        <v>417</v>
      </c>
      <c r="B233" t="s">
        <v>418</v>
      </c>
      <c r="C233">
        <v>12.5</v>
      </c>
    </row>
    <row r="234" spans="1:3" x14ac:dyDescent="0.3">
      <c r="A234" t="s">
        <v>419</v>
      </c>
      <c r="B234" t="s">
        <v>420</v>
      </c>
      <c r="C234">
        <v>15.833333333333332</v>
      </c>
    </row>
    <row r="235" spans="1:3" x14ac:dyDescent="0.3">
      <c r="A235" t="s">
        <v>421</v>
      </c>
      <c r="B235" t="s">
        <v>422</v>
      </c>
      <c r="C235">
        <v>13.333333333333334</v>
      </c>
    </row>
    <row r="236" spans="1:3" x14ac:dyDescent="0.3">
      <c r="A236" t="s">
        <v>423</v>
      </c>
      <c r="B236" t="s">
        <v>424</v>
      </c>
      <c r="C236">
        <v>16.666666666666664</v>
      </c>
    </row>
    <row r="237" spans="1:3" x14ac:dyDescent="0.3">
      <c r="A237" t="s">
        <v>425</v>
      </c>
      <c r="B237" t="s">
        <v>32</v>
      </c>
      <c r="C237">
        <v>19.166666666666668</v>
      </c>
    </row>
    <row r="238" spans="1:3" x14ac:dyDescent="0.3">
      <c r="A238" t="s">
        <v>426</v>
      </c>
      <c r="B238" t="s">
        <v>427</v>
      </c>
      <c r="C238">
        <v>15</v>
      </c>
    </row>
    <row r="239" spans="1:3" x14ac:dyDescent="0.3">
      <c r="A239" t="s">
        <v>428</v>
      </c>
      <c r="B239" t="s">
        <v>429</v>
      </c>
      <c r="C239">
        <v>16.666666666666664</v>
      </c>
    </row>
    <row r="240" spans="1:3" x14ac:dyDescent="0.3">
      <c r="A240" t="s">
        <v>430</v>
      </c>
      <c r="B240" t="s">
        <v>429</v>
      </c>
      <c r="C240">
        <v>15</v>
      </c>
    </row>
    <row r="241" spans="1:3" x14ac:dyDescent="0.3">
      <c r="A241" t="s">
        <v>365</v>
      </c>
      <c r="B241" t="s">
        <v>431</v>
      </c>
      <c r="C241">
        <v>16.666666666666664</v>
      </c>
    </row>
    <row r="242" spans="1:3" x14ac:dyDescent="0.3">
      <c r="A242" t="s">
        <v>432</v>
      </c>
      <c r="B242" t="s">
        <v>48</v>
      </c>
      <c r="C242">
        <v>20</v>
      </c>
    </row>
    <row r="243" spans="1:3" x14ac:dyDescent="0.3">
      <c r="A243" t="s">
        <v>433</v>
      </c>
      <c r="B243" t="s">
        <v>434</v>
      </c>
      <c r="C243">
        <v>20</v>
      </c>
    </row>
    <row r="244" spans="1:3" x14ac:dyDescent="0.3">
      <c r="A244" t="s">
        <v>435</v>
      </c>
      <c r="B244" t="s">
        <v>436</v>
      </c>
      <c r="C244">
        <v>18.333333333333332</v>
      </c>
    </row>
    <row r="245" spans="1:3" x14ac:dyDescent="0.3">
      <c r="A245" t="s">
        <v>437</v>
      </c>
      <c r="B245" t="s">
        <v>438</v>
      </c>
      <c r="C245">
        <v>12.5</v>
      </c>
    </row>
    <row r="246" spans="1:3" x14ac:dyDescent="0.3">
      <c r="A246" t="s">
        <v>439</v>
      </c>
      <c r="B246" t="s">
        <v>440</v>
      </c>
      <c r="C246">
        <v>10</v>
      </c>
    </row>
    <row r="247" spans="1:3" x14ac:dyDescent="0.3">
      <c r="A247" t="s">
        <v>441</v>
      </c>
      <c r="B247" t="s">
        <v>442</v>
      </c>
      <c r="C247">
        <v>16.666666666666664</v>
      </c>
    </row>
    <row r="248" spans="1:3" x14ac:dyDescent="0.3">
      <c r="A248" t="s">
        <v>443</v>
      </c>
      <c r="B248" t="s">
        <v>444</v>
      </c>
      <c r="C248">
        <v>14.166666666666666</v>
      </c>
    </row>
    <row r="249" spans="1:3" x14ac:dyDescent="0.3">
      <c r="A249" t="s">
        <v>445</v>
      </c>
      <c r="B249" t="s">
        <v>444</v>
      </c>
      <c r="C249">
        <v>16.666666666666664</v>
      </c>
    </row>
    <row r="250" spans="1:3" x14ac:dyDescent="0.3">
      <c r="A250" t="s">
        <v>446</v>
      </c>
      <c r="B250" t="s">
        <v>447</v>
      </c>
      <c r="C250">
        <v>14.166666666666666</v>
      </c>
    </row>
    <row r="251" spans="1:3" x14ac:dyDescent="0.3">
      <c r="A251" t="s">
        <v>448</v>
      </c>
      <c r="B251" t="s">
        <v>449</v>
      </c>
      <c r="C251">
        <v>12.5</v>
      </c>
    </row>
    <row r="252" spans="1:3" x14ac:dyDescent="0.3">
      <c r="A252" t="s">
        <v>450</v>
      </c>
      <c r="B252" t="s">
        <v>451</v>
      </c>
      <c r="C252">
        <v>17.5</v>
      </c>
    </row>
    <row r="253" spans="1:3" x14ac:dyDescent="0.3">
      <c r="A253" t="s">
        <v>452</v>
      </c>
      <c r="B253" t="s">
        <v>453</v>
      </c>
      <c r="C253">
        <v>14.166666666666666</v>
      </c>
    </row>
    <row r="254" spans="1:3" x14ac:dyDescent="0.3">
      <c r="A254" t="s">
        <v>454</v>
      </c>
      <c r="B254" t="s">
        <v>455</v>
      </c>
      <c r="C254">
        <v>12.5</v>
      </c>
    </row>
    <row r="255" spans="1:3" x14ac:dyDescent="0.3">
      <c r="A255" t="s">
        <v>367</v>
      </c>
      <c r="B255" t="s">
        <v>456</v>
      </c>
      <c r="C255">
        <v>15</v>
      </c>
    </row>
    <row r="256" spans="1:3" x14ac:dyDescent="0.3">
      <c r="A256" t="s">
        <v>457</v>
      </c>
      <c r="B256" t="s">
        <v>458</v>
      </c>
      <c r="C256">
        <v>14.166666666666666</v>
      </c>
    </row>
    <row r="257" spans="1:3" x14ac:dyDescent="0.3">
      <c r="A257" t="s">
        <v>459</v>
      </c>
      <c r="B257" t="s">
        <v>460</v>
      </c>
      <c r="C257">
        <v>12.5</v>
      </c>
    </row>
    <row r="258" spans="1:3" x14ac:dyDescent="0.3">
      <c r="A258" t="s">
        <v>461</v>
      </c>
      <c r="B258" t="s">
        <v>462</v>
      </c>
      <c r="C258">
        <v>20.833333333333336</v>
      </c>
    </row>
    <row r="259" spans="1:3" x14ac:dyDescent="0.3">
      <c r="A259" t="s">
        <v>369</v>
      </c>
      <c r="B259" t="s">
        <v>463</v>
      </c>
      <c r="C259">
        <v>14.166666666666666</v>
      </c>
    </row>
    <row r="260" spans="1:3" x14ac:dyDescent="0.3">
      <c r="A260" t="s">
        <v>370</v>
      </c>
      <c r="B260" t="s">
        <v>94</v>
      </c>
      <c r="C260">
        <v>15</v>
      </c>
    </row>
    <row r="261" spans="1:3" x14ac:dyDescent="0.3">
      <c r="A261" t="s">
        <v>464</v>
      </c>
      <c r="B261" t="s">
        <v>465</v>
      </c>
      <c r="C261">
        <v>11.666666666666666</v>
      </c>
    </row>
    <row r="262" spans="1:3" x14ac:dyDescent="0.3">
      <c r="A262" t="s">
        <v>466</v>
      </c>
      <c r="B262" t="s">
        <v>467</v>
      </c>
      <c r="C262">
        <v>15</v>
      </c>
    </row>
    <row r="263" spans="1:3" x14ac:dyDescent="0.3">
      <c r="A263" t="s">
        <v>372</v>
      </c>
      <c r="B263" t="s">
        <v>468</v>
      </c>
      <c r="C263">
        <v>11.666666666666666</v>
      </c>
    </row>
    <row r="264" spans="1:3" x14ac:dyDescent="0.3">
      <c r="A264" t="s">
        <v>469</v>
      </c>
      <c r="B264" t="s">
        <v>106</v>
      </c>
      <c r="C264">
        <v>15.833333333333332</v>
      </c>
    </row>
    <row r="265" spans="1:3" x14ac:dyDescent="0.3">
      <c r="A265" t="s">
        <v>470</v>
      </c>
      <c r="B265" t="s">
        <v>108</v>
      </c>
      <c r="C265">
        <v>15</v>
      </c>
    </row>
    <row r="266" spans="1:3" x14ac:dyDescent="0.3">
      <c r="A266" t="s">
        <v>471</v>
      </c>
      <c r="B266" t="s">
        <v>108</v>
      </c>
      <c r="C266">
        <v>10.833333333333334</v>
      </c>
    </row>
    <row r="267" spans="1:3" x14ac:dyDescent="0.3">
      <c r="A267" t="s">
        <v>472</v>
      </c>
      <c r="B267" t="s">
        <v>473</v>
      </c>
      <c r="C267">
        <v>11.666666666666666</v>
      </c>
    </row>
    <row r="268" spans="1:3" x14ac:dyDescent="0.3">
      <c r="A268" t="s">
        <v>474</v>
      </c>
      <c r="B268" t="s">
        <v>475</v>
      </c>
      <c r="C268">
        <v>15</v>
      </c>
    </row>
    <row r="269" spans="1:3" x14ac:dyDescent="0.3">
      <c r="A269" t="s">
        <v>476</v>
      </c>
      <c r="B269" t="s">
        <v>123</v>
      </c>
      <c r="C269">
        <v>15.833333333333332</v>
      </c>
    </row>
    <row r="270" spans="1:3" x14ac:dyDescent="0.3">
      <c r="A270" t="s">
        <v>477</v>
      </c>
      <c r="B270" t="s">
        <v>478</v>
      </c>
      <c r="C270">
        <v>12.5</v>
      </c>
    </row>
    <row r="271" spans="1:3" x14ac:dyDescent="0.3">
      <c r="A271" t="s">
        <v>479</v>
      </c>
      <c r="B271" t="s">
        <v>480</v>
      </c>
      <c r="C271">
        <v>18.333333333333332</v>
      </c>
    </row>
    <row r="272" spans="1:3" x14ac:dyDescent="0.3">
      <c r="A272" t="s">
        <v>481</v>
      </c>
      <c r="B272" t="s">
        <v>482</v>
      </c>
      <c r="C272">
        <v>25</v>
      </c>
    </row>
    <row r="273" spans="1:3" x14ac:dyDescent="0.3">
      <c r="A273" t="s">
        <v>483</v>
      </c>
      <c r="B273" t="s">
        <v>484</v>
      </c>
      <c r="C273">
        <v>15</v>
      </c>
    </row>
    <row r="274" spans="1:3" x14ac:dyDescent="0.3">
      <c r="A274" t="s">
        <v>485</v>
      </c>
      <c r="B274" t="s">
        <v>486</v>
      </c>
      <c r="C274">
        <v>15.833333333333332</v>
      </c>
    </row>
    <row r="275" spans="1:3" x14ac:dyDescent="0.3">
      <c r="A275" t="s">
        <v>487</v>
      </c>
      <c r="B275" t="s">
        <v>488</v>
      </c>
      <c r="C275">
        <v>13.333333333333334</v>
      </c>
    </row>
    <row r="276" spans="1:3" x14ac:dyDescent="0.3">
      <c r="A276" t="s">
        <v>489</v>
      </c>
      <c r="B276" t="s">
        <v>490</v>
      </c>
      <c r="C276">
        <v>13.333333333333334</v>
      </c>
    </row>
    <row r="277" spans="1:3" x14ac:dyDescent="0.3">
      <c r="A277" t="s">
        <v>491</v>
      </c>
      <c r="B277" t="s">
        <v>492</v>
      </c>
      <c r="C277">
        <v>17.5</v>
      </c>
    </row>
    <row r="278" spans="1:3" x14ac:dyDescent="0.3">
      <c r="A278" t="s">
        <v>493</v>
      </c>
      <c r="B278" t="s">
        <v>355</v>
      </c>
      <c r="C278">
        <v>15.833333333333332</v>
      </c>
    </row>
    <row r="279" spans="1:3" x14ac:dyDescent="0.3">
      <c r="A279" t="s">
        <v>494</v>
      </c>
      <c r="B279" t="s">
        <v>495</v>
      </c>
      <c r="C279">
        <v>12.5</v>
      </c>
    </row>
    <row r="280" spans="1:3" x14ac:dyDescent="0.3">
      <c r="A280" t="s">
        <v>405</v>
      </c>
      <c r="B280" t="s">
        <v>110</v>
      </c>
      <c r="C280">
        <v>16.666666666666664</v>
      </c>
    </row>
    <row r="281" spans="1:3" x14ac:dyDescent="0.3">
      <c r="A281" t="s">
        <v>496</v>
      </c>
      <c r="B281" t="s">
        <v>414</v>
      </c>
      <c r="C281">
        <v>9.1666666666666661</v>
      </c>
    </row>
    <row r="282" spans="1:3" x14ac:dyDescent="0.3">
      <c r="A282" t="s">
        <v>497</v>
      </c>
      <c r="B282" t="s">
        <v>4</v>
      </c>
      <c r="C282">
        <v>18.333333333333332</v>
      </c>
    </row>
    <row r="283" spans="1:3" x14ac:dyDescent="0.3">
      <c r="A283" t="s">
        <v>498</v>
      </c>
      <c r="B283" t="s">
        <v>19</v>
      </c>
      <c r="C283">
        <v>11.666666666666666</v>
      </c>
    </row>
    <row r="284" spans="1:3" x14ac:dyDescent="0.3">
      <c r="A284" t="s">
        <v>500</v>
      </c>
      <c r="B284" t="s">
        <v>501</v>
      </c>
      <c r="C284">
        <v>13.333333333333334</v>
      </c>
    </row>
    <row r="285" spans="1:3" x14ac:dyDescent="0.3">
      <c r="A285" t="s">
        <v>502</v>
      </c>
      <c r="B285" t="s">
        <v>503</v>
      </c>
      <c r="C285">
        <v>13.333333333333334</v>
      </c>
    </row>
    <row r="286" spans="1:3" x14ac:dyDescent="0.3">
      <c r="A286" t="s">
        <v>504</v>
      </c>
      <c r="B286" t="s">
        <v>279</v>
      </c>
      <c r="C286">
        <v>7.5</v>
      </c>
    </row>
    <row r="287" spans="1:3" x14ac:dyDescent="0.3">
      <c r="A287" t="s">
        <v>505</v>
      </c>
      <c r="B287" t="s">
        <v>506</v>
      </c>
      <c r="C287">
        <v>7.5</v>
      </c>
    </row>
    <row r="288" spans="1:3" x14ac:dyDescent="0.3">
      <c r="A288" t="s">
        <v>507</v>
      </c>
      <c r="B288" t="s">
        <v>346</v>
      </c>
      <c r="C288">
        <v>12.5</v>
      </c>
    </row>
    <row r="289" spans="1:3" x14ac:dyDescent="0.3">
      <c r="A289" t="s">
        <v>508</v>
      </c>
      <c r="B289" t="s">
        <v>27</v>
      </c>
    </row>
    <row r="290" spans="1:3" x14ac:dyDescent="0.3">
      <c r="A290" t="s">
        <v>509</v>
      </c>
      <c r="B290" t="s">
        <v>190</v>
      </c>
      <c r="C290">
        <v>10.833333333333334</v>
      </c>
    </row>
    <row r="291" spans="1:3" x14ac:dyDescent="0.3">
      <c r="A291" t="s">
        <v>510</v>
      </c>
      <c r="B291" t="s">
        <v>190</v>
      </c>
      <c r="C291">
        <v>10.833333333333334</v>
      </c>
    </row>
    <row r="292" spans="1:3" x14ac:dyDescent="0.3">
      <c r="A292" t="s">
        <v>511</v>
      </c>
      <c r="B292" t="s">
        <v>512</v>
      </c>
      <c r="C292">
        <v>19.166666666666668</v>
      </c>
    </row>
    <row r="293" spans="1:3" x14ac:dyDescent="0.3">
      <c r="A293" t="s">
        <v>513</v>
      </c>
      <c r="B293" t="s">
        <v>160</v>
      </c>
      <c r="C293">
        <v>18.333333333333332</v>
      </c>
    </row>
    <row r="294" spans="1:3" x14ac:dyDescent="0.3">
      <c r="A294" t="s">
        <v>514</v>
      </c>
      <c r="B294" t="s">
        <v>414</v>
      </c>
      <c r="C294">
        <v>13.333333333333334</v>
      </c>
    </row>
    <row r="295" spans="1:3" x14ac:dyDescent="0.3">
      <c r="A295" t="s">
        <v>515</v>
      </c>
      <c r="B295" t="s">
        <v>160</v>
      </c>
      <c r="C295">
        <v>11.666666666666666</v>
      </c>
    </row>
    <row r="296" spans="1:3" x14ac:dyDescent="0.3">
      <c r="A296" t="s">
        <v>516</v>
      </c>
      <c r="B296" t="s">
        <v>190</v>
      </c>
      <c r="C296">
        <v>11.666666666666666</v>
      </c>
    </row>
    <row r="297" spans="1:3" x14ac:dyDescent="0.3">
      <c r="A297" t="s">
        <v>517</v>
      </c>
      <c r="B297" t="s">
        <v>518</v>
      </c>
      <c r="C297">
        <v>21.666666666666668</v>
      </c>
    </row>
    <row r="298" spans="1:3" x14ac:dyDescent="0.3">
      <c r="A298" t="s">
        <v>519</v>
      </c>
      <c r="B298" t="s">
        <v>520</v>
      </c>
      <c r="C298">
        <v>12.5</v>
      </c>
    </row>
    <row r="299" spans="1:3" x14ac:dyDescent="0.3">
      <c r="A299" t="s">
        <v>521</v>
      </c>
      <c r="B299" t="s">
        <v>164</v>
      </c>
      <c r="C299">
        <v>15.833333333333332</v>
      </c>
    </row>
    <row r="300" spans="1:3" x14ac:dyDescent="0.3">
      <c r="A300" t="s">
        <v>522</v>
      </c>
      <c r="B300" t="s">
        <v>523</v>
      </c>
      <c r="C300">
        <v>20.833333333333336</v>
      </c>
    </row>
    <row r="301" spans="1:3" x14ac:dyDescent="0.3">
      <c r="A301" t="s">
        <v>524</v>
      </c>
      <c r="B301" t="s">
        <v>166</v>
      </c>
      <c r="C301">
        <v>18.333333333333332</v>
      </c>
    </row>
    <row r="302" spans="1:3" x14ac:dyDescent="0.3">
      <c r="A302" t="s">
        <v>525</v>
      </c>
      <c r="B302" t="s">
        <v>25</v>
      </c>
      <c r="C302">
        <v>19.166666666666668</v>
      </c>
    </row>
    <row r="303" spans="1:3" x14ac:dyDescent="0.3">
      <c r="A303" t="s">
        <v>526</v>
      </c>
      <c r="B303" t="s">
        <v>527</v>
      </c>
      <c r="C303">
        <v>15</v>
      </c>
    </row>
    <row r="304" spans="1:3" x14ac:dyDescent="0.3">
      <c r="A304" t="s">
        <v>528</v>
      </c>
      <c r="B304" t="s">
        <v>529</v>
      </c>
      <c r="C304">
        <v>13.333333333333334</v>
      </c>
    </row>
    <row r="305" spans="1:3" x14ac:dyDescent="0.3">
      <c r="A305" t="s">
        <v>530</v>
      </c>
      <c r="B305" t="s">
        <v>531</v>
      </c>
      <c r="C305">
        <v>19.166666666666668</v>
      </c>
    </row>
    <row r="306" spans="1:3" x14ac:dyDescent="0.3">
      <c r="A306" t="s">
        <v>532</v>
      </c>
      <c r="B306" t="s">
        <v>533</v>
      </c>
      <c r="C306">
        <v>20</v>
      </c>
    </row>
    <row r="307" spans="1:3" x14ac:dyDescent="0.3">
      <c r="A307" t="s">
        <v>534</v>
      </c>
      <c r="B307" t="s">
        <v>50</v>
      </c>
      <c r="C307">
        <v>10.833333333333334</v>
      </c>
    </row>
    <row r="308" spans="1:3" x14ac:dyDescent="0.3">
      <c r="A308" t="s">
        <v>504</v>
      </c>
      <c r="B308" t="s">
        <v>535</v>
      </c>
    </row>
    <row r="309" spans="1:3" x14ac:dyDescent="0.3">
      <c r="A309" t="s">
        <v>536</v>
      </c>
      <c r="B309" t="s">
        <v>218</v>
      </c>
      <c r="C309">
        <v>13.333333333333334</v>
      </c>
    </row>
    <row r="310" spans="1:3" x14ac:dyDescent="0.3">
      <c r="A310" t="s">
        <v>537</v>
      </c>
      <c r="B310" t="s">
        <v>380</v>
      </c>
      <c r="C310">
        <v>17.5</v>
      </c>
    </row>
    <row r="311" spans="1:3" x14ac:dyDescent="0.3">
      <c r="A311" t="s">
        <v>538</v>
      </c>
      <c r="B311" t="s">
        <v>539</v>
      </c>
      <c r="C311">
        <v>15.833333333333332</v>
      </c>
    </row>
    <row r="312" spans="1:3" x14ac:dyDescent="0.3">
      <c r="A312" t="s">
        <v>540</v>
      </c>
      <c r="B312" t="s">
        <v>541</v>
      </c>
      <c r="C312">
        <v>17.5</v>
      </c>
    </row>
    <row r="313" spans="1:3" x14ac:dyDescent="0.3">
      <c r="A313" t="s">
        <v>542</v>
      </c>
      <c r="B313" t="s">
        <v>543</v>
      </c>
      <c r="C313">
        <v>10.833333333333334</v>
      </c>
    </row>
    <row r="314" spans="1:3" x14ac:dyDescent="0.3">
      <c r="A314" t="s">
        <v>544</v>
      </c>
      <c r="B314" t="s">
        <v>545</v>
      </c>
      <c r="C314">
        <v>19.166666666666668</v>
      </c>
    </row>
    <row r="315" spans="1:3" x14ac:dyDescent="0.3">
      <c r="A315" t="s">
        <v>546</v>
      </c>
      <c r="B315" t="s">
        <v>547</v>
      </c>
      <c r="C315">
        <v>12.5</v>
      </c>
    </row>
    <row r="316" spans="1:3" x14ac:dyDescent="0.3">
      <c r="A316" t="s">
        <v>548</v>
      </c>
      <c r="B316" t="s">
        <v>549</v>
      </c>
      <c r="C316">
        <v>15.833333333333332</v>
      </c>
    </row>
    <row r="317" spans="1:3" x14ac:dyDescent="0.3">
      <c r="A317" t="s">
        <v>550</v>
      </c>
      <c r="B317" t="s">
        <v>551</v>
      </c>
      <c r="C317">
        <v>14.166666666666666</v>
      </c>
    </row>
    <row r="318" spans="1:3" x14ac:dyDescent="0.3">
      <c r="A318" t="s">
        <v>552</v>
      </c>
      <c r="B318" t="s">
        <v>553</v>
      </c>
      <c r="C318">
        <v>19.166666666666668</v>
      </c>
    </row>
    <row r="319" spans="1:3" x14ac:dyDescent="0.3">
      <c r="A319" t="s">
        <v>554</v>
      </c>
      <c r="B319" t="s">
        <v>173</v>
      </c>
      <c r="C319">
        <v>21.666666666666668</v>
      </c>
    </row>
    <row r="320" spans="1:3" x14ac:dyDescent="0.3">
      <c r="A320" t="s">
        <v>555</v>
      </c>
      <c r="B320" t="s">
        <v>556</v>
      </c>
      <c r="C320">
        <v>20</v>
      </c>
    </row>
    <row r="321" spans="1:3" x14ac:dyDescent="0.3">
      <c r="A321" t="s">
        <v>557</v>
      </c>
      <c r="B321" t="s">
        <v>558</v>
      </c>
      <c r="C321">
        <v>17.5</v>
      </c>
    </row>
    <row r="322" spans="1:3" x14ac:dyDescent="0.3">
      <c r="A322" t="s">
        <v>559</v>
      </c>
      <c r="B322" t="s">
        <v>560</v>
      </c>
      <c r="C322">
        <v>17.5</v>
      </c>
    </row>
    <row r="323" spans="1:3" x14ac:dyDescent="0.3">
      <c r="A323" t="s">
        <v>561</v>
      </c>
      <c r="B323" t="s">
        <v>562</v>
      </c>
      <c r="C323">
        <v>11.666666666666666</v>
      </c>
    </row>
    <row r="324" spans="1:3" x14ac:dyDescent="0.3">
      <c r="A324" t="s">
        <v>563</v>
      </c>
      <c r="B324" t="s">
        <v>564</v>
      </c>
      <c r="C324">
        <v>16.666666666666664</v>
      </c>
    </row>
    <row r="325" spans="1:3" x14ac:dyDescent="0.3">
      <c r="A325" t="s">
        <v>565</v>
      </c>
      <c r="B325" t="s">
        <v>108</v>
      </c>
      <c r="C325">
        <v>19.166666666666668</v>
      </c>
    </row>
    <row r="326" spans="1:3" x14ac:dyDescent="0.3">
      <c r="A326" t="s">
        <v>566</v>
      </c>
      <c r="B326" t="s">
        <v>298</v>
      </c>
      <c r="C326">
        <v>13.333333333333334</v>
      </c>
    </row>
    <row r="327" spans="1:3" x14ac:dyDescent="0.3">
      <c r="A327" t="s">
        <v>567</v>
      </c>
      <c r="B327" t="s">
        <v>568</v>
      </c>
      <c r="C327">
        <v>14.166666666666666</v>
      </c>
    </row>
    <row r="328" spans="1:3" x14ac:dyDescent="0.3">
      <c r="A328" t="s">
        <v>569</v>
      </c>
      <c r="B328" t="s">
        <v>129</v>
      </c>
    </row>
    <row r="329" spans="1:3" x14ac:dyDescent="0.3">
      <c r="A329" t="s">
        <v>570</v>
      </c>
      <c r="B329" t="s">
        <v>571</v>
      </c>
      <c r="C329">
        <v>20</v>
      </c>
    </row>
    <row r="330" spans="1:3" x14ac:dyDescent="0.3">
      <c r="A330" t="s">
        <v>572</v>
      </c>
      <c r="B330" t="s">
        <v>573</v>
      </c>
      <c r="C330">
        <v>22.5</v>
      </c>
    </row>
    <row r="331" spans="1:3" x14ac:dyDescent="0.3">
      <c r="A331" t="s">
        <v>574</v>
      </c>
      <c r="B331" t="s">
        <v>575</v>
      </c>
      <c r="C331">
        <v>13.333333333333334</v>
      </c>
    </row>
    <row r="332" spans="1:3" x14ac:dyDescent="0.3">
      <c r="A332" t="s">
        <v>576</v>
      </c>
      <c r="B332" t="s">
        <v>571</v>
      </c>
      <c r="C332">
        <v>15.833333333333332</v>
      </c>
    </row>
    <row r="333" spans="1:3" x14ac:dyDescent="0.3">
      <c r="A333" t="s">
        <v>577</v>
      </c>
      <c r="B333" t="s">
        <v>578</v>
      </c>
      <c r="C333">
        <v>13.333333333333334</v>
      </c>
    </row>
    <row r="334" spans="1:3" x14ac:dyDescent="0.3">
      <c r="A334" t="s">
        <v>579</v>
      </c>
      <c r="B334" t="s">
        <v>250</v>
      </c>
      <c r="C334">
        <v>11.666666666666666</v>
      </c>
    </row>
    <row r="335" spans="1:3" x14ac:dyDescent="0.3">
      <c r="A335" t="s">
        <v>580</v>
      </c>
      <c r="B335" t="s">
        <v>581</v>
      </c>
      <c r="C335">
        <v>15.833333333333332</v>
      </c>
    </row>
    <row r="336" spans="1:3" x14ac:dyDescent="0.3">
      <c r="A336" t="s">
        <v>582</v>
      </c>
      <c r="B336" t="s">
        <v>583</v>
      </c>
      <c r="C336">
        <v>18.333333333333332</v>
      </c>
    </row>
    <row r="337" spans="1:3" x14ac:dyDescent="0.3">
      <c r="A337" t="s">
        <v>584</v>
      </c>
      <c r="B337" t="s">
        <v>585</v>
      </c>
      <c r="C337">
        <v>13.333333333333334</v>
      </c>
    </row>
    <row r="338" spans="1:3" x14ac:dyDescent="0.3">
      <c r="A338" t="s">
        <v>586</v>
      </c>
      <c r="B338" t="s">
        <v>220</v>
      </c>
      <c r="C338">
        <v>20</v>
      </c>
    </row>
    <row r="339" spans="1:3" x14ac:dyDescent="0.3">
      <c r="A339" t="s">
        <v>587</v>
      </c>
      <c r="B339" t="s">
        <v>588</v>
      </c>
      <c r="C339">
        <v>12.5</v>
      </c>
    </row>
    <row r="340" spans="1:3" x14ac:dyDescent="0.3">
      <c r="A340" t="s">
        <v>589</v>
      </c>
      <c r="B340" t="s">
        <v>590</v>
      </c>
      <c r="C340">
        <v>17.5</v>
      </c>
    </row>
    <row r="341" spans="1:3" x14ac:dyDescent="0.3">
      <c r="A341" t="s">
        <v>591</v>
      </c>
      <c r="B341" t="s">
        <v>592</v>
      </c>
      <c r="C341">
        <v>17.5</v>
      </c>
    </row>
    <row r="342" spans="1:3" x14ac:dyDescent="0.3">
      <c r="A342" t="s">
        <v>593</v>
      </c>
      <c r="B342" t="s">
        <v>594</v>
      </c>
      <c r="C342">
        <v>17.5</v>
      </c>
    </row>
    <row r="343" spans="1:3" x14ac:dyDescent="0.3">
      <c r="A343" t="s">
        <v>595</v>
      </c>
      <c r="B343" t="s">
        <v>298</v>
      </c>
      <c r="C343">
        <v>13.333333333333334</v>
      </c>
    </row>
    <row r="344" spans="1:3" x14ac:dyDescent="0.3">
      <c r="A344" t="s">
        <v>596</v>
      </c>
      <c r="B344" t="s">
        <v>597</v>
      </c>
      <c r="C344">
        <v>21.666666666666668</v>
      </c>
    </row>
    <row r="345" spans="1:3" x14ac:dyDescent="0.3">
      <c r="A345" t="s">
        <v>598</v>
      </c>
      <c r="B345" t="s">
        <v>599</v>
      </c>
      <c r="C345">
        <v>11.666666666666666</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45"/>
  <sheetViews>
    <sheetView workbookViewId="0">
      <selection activeCell="B2" sqref="B2"/>
    </sheetView>
  </sheetViews>
  <sheetFormatPr defaultRowHeight="14.4" x14ac:dyDescent="0.3"/>
  <cols>
    <col min="1" max="1" width="11.77734375" customWidth="1"/>
    <col min="2" max="2" width="10" customWidth="1"/>
  </cols>
  <sheetData>
    <row r="1" spans="1:2" x14ac:dyDescent="0.3">
      <c r="A1" t="s">
        <v>0</v>
      </c>
      <c r="B1" t="s">
        <v>601</v>
      </c>
    </row>
    <row r="2" spans="1:2" x14ac:dyDescent="0.3">
      <c r="A2" t="s">
        <v>3</v>
      </c>
      <c r="B2">
        <v>9</v>
      </c>
    </row>
    <row r="3" spans="1:2" x14ac:dyDescent="0.3">
      <c r="A3" t="s">
        <v>6</v>
      </c>
      <c r="B3">
        <v>11.25</v>
      </c>
    </row>
    <row r="4" spans="1:2" x14ac:dyDescent="0.3">
      <c r="A4" t="s">
        <v>8</v>
      </c>
      <c r="B4">
        <v>9</v>
      </c>
    </row>
    <row r="5" spans="1:2" x14ac:dyDescent="0.3">
      <c r="A5" t="s">
        <v>10</v>
      </c>
      <c r="B5">
        <v>9.75</v>
      </c>
    </row>
    <row r="6" spans="1:2" x14ac:dyDescent="0.3">
      <c r="A6" t="s">
        <v>12</v>
      </c>
      <c r="B6">
        <v>10.5</v>
      </c>
    </row>
    <row r="7" spans="1:2" x14ac:dyDescent="0.3">
      <c r="A7" t="s">
        <v>14</v>
      </c>
      <c r="B7">
        <v>10.5</v>
      </c>
    </row>
    <row r="8" spans="1:2" x14ac:dyDescent="0.3">
      <c r="A8" t="s">
        <v>16</v>
      </c>
      <c r="B8">
        <v>7.5</v>
      </c>
    </row>
    <row r="9" spans="1:2" x14ac:dyDescent="0.3">
      <c r="A9" t="s">
        <v>18</v>
      </c>
      <c r="B9">
        <v>10.5</v>
      </c>
    </row>
    <row r="10" spans="1:2" x14ac:dyDescent="0.3">
      <c r="A10" t="s">
        <v>20</v>
      </c>
      <c r="B10">
        <v>0</v>
      </c>
    </row>
    <row r="11" spans="1:2" x14ac:dyDescent="0.3">
      <c r="A11" t="s">
        <v>22</v>
      </c>
      <c r="B11">
        <v>0</v>
      </c>
    </row>
    <row r="12" spans="1:2" x14ac:dyDescent="0.3">
      <c r="A12" t="s">
        <v>24</v>
      </c>
      <c r="B12">
        <v>11.25</v>
      </c>
    </row>
    <row r="13" spans="1:2" x14ac:dyDescent="0.3">
      <c r="A13" t="s">
        <v>26</v>
      </c>
      <c r="B13">
        <v>9</v>
      </c>
    </row>
    <row r="14" spans="1:2" x14ac:dyDescent="0.3">
      <c r="A14" t="s">
        <v>28</v>
      </c>
      <c r="B14">
        <v>9</v>
      </c>
    </row>
    <row r="15" spans="1:2" x14ac:dyDescent="0.3">
      <c r="A15" t="s">
        <v>29</v>
      </c>
      <c r="B15">
        <v>9.75</v>
      </c>
    </row>
    <row r="16" spans="1:2" x14ac:dyDescent="0.3">
      <c r="A16" t="s">
        <v>31</v>
      </c>
      <c r="B16">
        <v>11.25</v>
      </c>
    </row>
    <row r="17" spans="1:2" x14ac:dyDescent="0.3">
      <c r="A17" t="s">
        <v>33</v>
      </c>
      <c r="B17">
        <v>9.75</v>
      </c>
    </row>
    <row r="18" spans="1:2" x14ac:dyDescent="0.3">
      <c r="A18" t="s">
        <v>34</v>
      </c>
      <c r="B18">
        <v>0</v>
      </c>
    </row>
    <row r="19" spans="1:2" x14ac:dyDescent="0.3">
      <c r="A19" t="s">
        <v>36</v>
      </c>
      <c r="B19">
        <v>12</v>
      </c>
    </row>
    <row r="20" spans="1:2" x14ac:dyDescent="0.3">
      <c r="A20" t="s">
        <v>37</v>
      </c>
      <c r="B20">
        <v>9.75</v>
      </c>
    </row>
    <row r="21" spans="1:2" x14ac:dyDescent="0.3">
      <c r="A21" t="s">
        <v>39</v>
      </c>
      <c r="B21">
        <v>10.5</v>
      </c>
    </row>
    <row r="22" spans="1:2" x14ac:dyDescent="0.3">
      <c r="A22" t="s">
        <v>41</v>
      </c>
      <c r="B22">
        <v>9.75</v>
      </c>
    </row>
    <row r="23" spans="1:2" x14ac:dyDescent="0.3">
      <c r="A23" t="s">
        <v>43</v>
      </c>
      <c r="B23">
        <v>11.25</v>
      </c>
    </row>
    <row r="24" spans="1:2" x14ac:dyDescent="0.3">
      <c r="A24" t="s">
        <v>45</v>
      </c>
      <c r="B24">
        <v>7.5</v>
      </c>
    </row>
    <row r="25" spans="1:2" x14ac:dyDescent="0.3">
      <c r="A25" t="s">
        <v>47</v>
      </c>
      <c r="B25">
        <v>11.25</v>
      </c>
    </row>
    <row r="26" spans="1:2" x14ac:dyDescent="0.3">
      <c r="A26" t="s">
        <v>49</v>
      </c>
      <c r="B26">
        <v>10.5</v>
      </c>
    </row>
    <row r="27" spans="1:2" x14ac:dyDescent="0.3">
      <c r="A27" t="s">
        <v>51</v>
      </c>
      <c r="B27">
        <v>8.25</v>
      </c>
    </row>
    <row r="28" spans="1:2" x14ac:dyDescent="0.3">
      <c r="A28" t="s">
        <v>53</v>
      </c>
      <c r="B28">
        <v>12</v>
      </c>
    </row>
    <row r="29" spans="1:2" x14ac:dyDescent="0.3">
      <c r="A29" t="s">
        <v>55</v>
      </c>
      <c r="B29">
        <v>9.75</v>
      </c>
    </row>
    <row r="30" spans="1:2" x14ac:dyDescent="0.3">
      <c r="A30" t="s">
        <v>57</v>
      </c>
      <c r="B30">
        <v>11.25</v>
      </c>
    </row>
    <row r="31" spans="1:2" x14ac:dyDescent="0.3">
      <c r="A31" t="s">
        <v>59</v>
      </c>
      <c r="B31">
        <v>9</v>
      </c>
    </row>
    <row r="32" spans="1:2" x14ac:dyDescent="0.3">
      <c r="A32" t="s">
        <v>61</v>
      </c>
      <c r="B32">
        <v>7.5</v>
      </c>
    </row>
    <row r="33" spans="1:2" x14ac:dyDescent="0.3">
      <c r="A33" t="s">
        <v>63</v>
      </c>
      <c r="B33">
        <v>8.25</v>
      </c>
    </row>
    <row r="34" spans="1:2" x14ac:dyDescent="0.3">
      <c r="A34" t="s">
        <v>65</v>
      </c>
      <c r="B34">
        <v>9.75</v>
      </c>
    </row>
    <row r="35" spans="1:2" x14ac:dyDescent="0.3">
      <c r="A35" t="s">
        <v>67</v>
      </c>
      <c r="B35">
        <v>10.5</v>
      </c>
    </row>
    <row r="36" spans="1:2" x14ac:dyDescent="0.3">
      <c r="A36" t="s">
        <v>69</v>
      </c>
      <c r="B36">
        <v>9.75</v>
      </c>
    </row>
    <row r="37" spans="1:2" x14ac:dyDescent="0.3">
      <c r="A37" t="s">
        <v>71</v>
      </c>
      <c r="B37">
        <v>7.5</v>
      </c>
    </row>
    <row r="38" spans="1:2" x14ac:dyDescent="0.3">
      <c r="A38" t="s">
        <v>73</v>
      </c>
      <c r="B38">
        <v>8.25</v>
      </c>
    </row>
    <row r="39" spans="1:2" x14ac:dyDescent="0.3">
      <c r="A39" t="s">
        <v>75</v>
      </c>
      <c r="B39">
        <v>9.75</v>
      </c>
    </row>
    <row r="40" spans="1:2" x14ac:dyDescent="0.3">
      <c r="A40" t="s">
        <v>77</v>
      </c>
      <c r="B40">
        <v>9.75</v>
      </c>
    </row>
    <row r="41" spans="1:2" x14ac:dyDescent="0.3">
      <c r="A41" t="s">
        <v>79</v>
      </c>
      <c r="B41">
        <v>9.75</v>
      </c>
    </row>
    <row r="42" spans="1:2" x14ac:dyDescent="0.3">
      <c r="A42" t="s">
        <v>81</v>
      </c>
      <c r="B42">
        <v>9.75</v>
      </c>
    </row>
    <row r="43" spans="1:2" x14ac:dyDescent="0.3">
      <c r="A43" t="s">
        <v>83</v>
      </c>
      <c r="B43">
        <v>0</v>
      </c>
    </row>
    <row r="44" spans="1:2" x14ac:dyDescent="0.3">
      <c r="A44" t="s">
        <v>85</v>
      </c>
      <c r="B44">
        <v>9</v>
      </c>
    </row>
    <row r="45" spans="1:2" x14ac:dyDescent="0.3">
      <c r="A45" t="s">
        <v>87</v>
      </c>
      <c r="B45">
        <v>8.25</v>
      </c>
    </row>
    <row r="46" spans="1:2" x14ac:dyDescent="0.3">
      <c r="A46" t="s">
        <v>89</v>
      </c>
      <c r="B46">
        <v>6.75</v>
      </c>
    </row>
    <row r="47" spans="1:2" x14ac:dyDescent="0.3">
      <c r="A47" t="s">
        <v>91</v>
      </c>
      <c r="B47">
        <v>6.75</v>
      </c>
    </row>
    <row r="48" spans="1:2" x14ac:dyDescent="0.3">
      <c r="A48" t="s">
        <v>93</v>
      </c>
      <c r="B48">
        <v>9.75</v>
      </c>
    </row>
    <row r="49" spans="1:2" x14ac:dyDescent="0.3">
      <c r="A49" t="s">
        <v>95</v>
      </c>
      <c r="B49">
        <v>10.5</v>
      </c>
    </row>
    <row r="50" spans="1:2" x14ac:dyDescent="0.3">
      <c r="A50" t="s">
        <v>97</v>
      </c>
      <c r="B50">
        <v>9.75</v>
      </c>
    </row>
    <row r="51" spans="1:2" x14ac:dyDescent="0.3">
      <c r="A51" t="s">
        <v>99</v>
      </c>
      <c r="B51">
        <v>0</v>
      </c>
    </row>
    <row r="52" spans="1:2" x14ac:dyDescent="0.3">
      <c r="A52" t="s">
        <v>101</v>
      </c>
      <c r="B52">
        <v>0</v>
      </c>
    </row>
    <row r="53" spans="1:2" x14ac:dyDescent="0.3">
      <c r="A53" t="s">
        <v>103</v>
      </c>
      <c r="B53">
        <v>7.5</v>
      </c>
    </row>
    <row r="54" spans="1:2" x14ac:dyDescent="0.3">
      <c r="A54" t="s">
        <v>105</v>
      </c>
      <c r="B54">
        <v>10.5</v>
      </c>
    </row>
    <row r="55" spans="1:2" x14ac:dyDescent="0.3">
      <c r="A55" t="s">
        <v>107</v>
      </c>
      <c r="B55">
        <v>8.25</v>
      </c>
    </row>
    <row r="56" spans="1:2" x14ac:dyDescent="0.3">
      <c r="A56" t="s">
        <v>109</v>
      </c>
      <c r="B56">
        <v>11.25</v>
      </c>
    </row>
    <row r="57" spans="1:2" x14ac:dyDescent="0.3">
      <c r="A57" t="s">
        <v>111</v>
      </c>
      <c r="B57">
        <v>12</v>
      </c>
    </row>
    <row r="58" spans="1:2" x14ac:dyDescent="0.3">
      <c r="A58" t="s">
        <v>112</v>
      </c>
      <c r="B58">
        <v>8.25</v>
      </c>
    </row>
    <row r="59" spans="1:2" x14ac:dyDescent="0.3">
      <c r="A59" t="s">
        <v>113</v>
      </c>
      <c r="B59">
        <v>9</v>
      </c>
    </row>
    <row r="60" spans="1:2" x14ac:dyDescent="0.3">
      <c r="A60" t="s">
        <v>115</v>
      </c>
      <c r="B60">
        <v>10.5</v>
      </c>
    </row>
    <row r="61" spans="1:2" x14ac:dyDescent="0.3">
      <c r="A61" t="s">
        <v>116</v>
      </c>
      <c r="B61">
        <v>8.25</v>
      </c>
    </row>
    <row r="62" spans="1:2" x14ac:dyDescent="0.3">
      <c r="A62" t="s">
        <v>118</v>
      </c>
      <c r="B62">
        <v>9</v>
      </c>
    </row>
    <row r="63" spans="1:2" x14ac:dyDescent="0.3">
      <c r="A63" t="s">
        <v>120</v>
      </c>
      <c r="B63">
        <v>10.5</v>
      </c>
    </row>
    <row r="64" spans="1:2" x14ac:dyDescent="0.3">
      <c r="A64" t="s">
        <v>122</v>
      </c>
      <c r="B64">
        <v>9</v>
      </c>
    </row>
    <row r="65" spans="1:2" x14ac:dyDescent="0.3">
      <c r="A65" t="s">
        <v>124</v>
      </c>
      <c r="B65">
        <v>9.75</v>
      </c>
    </row>
    <row r="66" spans="1:2" x14ac:dyDescent="0.3">
      <c r="A66" t="s">
        <v>126</v>
      </c>
      <c r="B66">
        <v>6.75</v>
      </c>
    </row>
    <row r="67" spans="1:2" x14ac:dyDescent="0.3">
      <c r="A67" t="s">
        <v>128</v>
      </c>
      <c r="B67">
        <v>8.25</v>
      </c>
    </row>
    <row r="68" spans="1:2" x14ac:dyDescent="0.3">
      <c r="A68" t="s">
        <v>130</v>
      </c>
      <c r="B68">
        <v>10.5</v>
      </c>
    </row>
    <row r="69" spans="1:2" x14ac:dyDescent="0.3">
      <c r="A69" t="s">
        <v>132</v>
      </c>
      <c r="B69">
        <v>9.75</v>
      </c>
    </row>
    <row r="70" spans="1:2" x14ac:dyDescent="0.3">
      <c r="A70" t="s">
        <v>134</v>
      </c>
      <c r="B70">
        <v>12</v>
      </c>
    </row>
    <row r="71" spans="1:2" x14ac:dyDescent="0.3">
      <c r="A71" t="s">
        <v>136</v>
      </c>
      <c r="B71">
        <v>9.75</v>
      </c>
    </row>
    <row r="72" spans="1:2" x14ac:dyDescent="0.3">
      <c r="A72" t="s">
        <v>137</v>
      </c>
      <c r="B72">
        <v>10.5</v>
      </c>
    </row>
    <row r="73" spans="1:2" x14ac:dyDescent="0.3">
      <c r="A73" t="s">
        <v>139</v>
      </c>
      <c r="B73">
        <v>9.75</v>
      </c>
    </row>
    <row r="74" spans="1:2" x14ac:dyDescent="0.3">
      <c r="A74" t="s">
        <v>141</v>
      </c>
      <c r="B74">
        <v>7.5</v>
      </c>
    </row>
    <row r="75" spans="1:2" x14ac:dyDescent="0.3">
      <c r="A75" t="s">
        <v>143</v>
      </c>
      <c r="B75">
        <v>8.25</v>
      </c>
    </row>
    <row r="76" spans="1:2" x14ac:dyDescent="0.3">
      <c r="A76" t="s">
        <v>145</v>
      </c>
      <c r="B76">
        <v>9</v>
      </c>
    </row>
    <row r="77" spans="1:2" x14ac:dyDescent="0.3">
      <c r="A77" t="s">
        <v>146</v>
      </c>
      <c r="B77">
        <v>9</v>
      </c>
    </row>
    <row r="78" spans="1:2" x14ac:dyDescent="0.3">
      <c r="A78" t="s">
        <v>148</v>
      </c>
      <c r="B78">
        <v>12</v>
      </c>
    </row>
    <row r="79" spans="1:2" x14ac:dyDescent="0.3">
      <c r="A79" t="s">
        <v>150</v>
      </c>
      <c r="B79">
        <v>0</v>
      </c>
    </row>
    <row r="80" spans="1:2" x14ac:dyDescent="0.3">
      <c r="A80" t="s">
        <v>153</v>
      </c>
      <c r="B80">
        <v>0</v>
      </c>
    </row>
    <row r="81" spans="1:2" x14ac:dyDescent="0.3">
      <c r="A81" t="s">
        <v>155</v>
      </c>
      <c r="B81">
        <v>5.25</v>
      </c>
    </row>
    <row r="82" spans="1:2" x14ac:dyDescent="0.3">
      <c r="A82" t="s">
        <v>157</v>
      </c>
      <c r="B82">
        <v>12</v>
      </c>
    </row>
    <row r="83" spans="1:2" x14ac:dyDescent="0.3">
      <c r="A83" t="s">
        <v>159</v>
      </c>
      <c r="B83">
        <v>0</v>
      </c>
    </row>
    <row r="84" spans="1:2" x14ac:dyDescent="0.3">
      <c r="A84" t="s">
        <v>161</v>
      </c>
      <c r="B84">
        <v>10.5</v>
      </c>
    </row>
    <row r="85" spans="1:2" x14ac:dyDescent="0.3">
      <c r="A85" t="s">
        <v>163</v>
      </c>
      <c r="B85">
        <v>0</v>
      </c>
    </row>
    <row r="86" spans="1:2" x14ac:dyDescent="0.3">
      <c r="A86" t="s">
        <v>165</v>
      </c>
      <c r="B86">
        <v>12.75</v>
      </c>
    </row>
    <row r="87" spans="1:2" x14ac:dyDescent="0.3">
      <c r="A87" t="s">
        <v>167</v>
      </c>
      <c r="B87">
        <v>11.25</v>
      </c>
    </row>
    <row r="88" spans="1:2" x14ac:dyDescent="0.3">
      <c r="A88" t="s">
        <v>169</v>
      </c>
      <c r="B88">
        <v>0</v>
      </c>
    </row>
    <row r="89" spans="1:2" x14ac:dyDescent="0.3">
      <c r="A89" t="s">
        <v>171</v>
      </c>
      <c r="B89">
        <v>0</v>
      </c>
    </row>
    <row r="90" spans="1:2" x14ac:dyDescent="0.3">
      <c r="A90" t="s">
        <v>172</v>
      </c>
      <c r="B90">
        <v>0</v>
      </c>
    </row>
    <row r="91" spans="1:2" x14ac:dyDescent="0.3">
      <c r="A91" t="s">
        <v>174</v>
      </c>
      <c r="B91">
        <v>11.25</v>
      </c>
    </row>
    <row r="92" spans="1:2" x14ac:dyDescent="0.3">
      <c r="A92" t="s">
        <v>176</v>
      </c>
      <c r="B92">
        <v>0</v>
      </c>
    </row>
    <row r="93" spans="1:2" x14ac:dyDescent="0.3">
      <c r="A93" t="s">
        <v>178</v>
      </c>
      <c r="B93">
        <v>11.25</v>
      </c>
    </row>
    <row r="94" spans="1:2" x14ac:dyDescent="0.3">
      <c r="A94" t="s">
        <v>180</v>
      </c>
      <c r="B94">
        <v>0</v>
      </c>
    </row>
    <row r="95" spans="1:2" x14ac:dyDescent="0.3">
      <c r="A95" t="s">
        <v>182</v>
      </c>
      <c r="B95">
        <v>10.5</v>
      </c>
    </row>
    <row r="96" spans="1:2" x14ac:dyDescent="0.3">
      <c r="A96" t="s">
        <v>184</v>
      </c>
      <c r="B96">
        <v>0</v>
      </c>
    </row>
    <row r="97" spans="1:2" x14ac:dyDescent="0.3">
      <c r="A97" t="s">
        <v>186</v>
      </c>
      <c r="B97">
        <v>0</v>
      </c>
    </row>
    <row r="98" spans="1:2" x14ac:dyDescent="0.3">
      <c r="A98" t="s">
        <v>187</v>
      </c>
      <c r="B98">
        <v>0</v>
      </c>
    </row>
    <row r="99" spans="1:2" x14ac:dyDescent="0.3">
      <c r="A99" t="s">
        <v>189</v>
      </c>
      <c r="B99">
        <v>0</v>
      </c>
    </row>
    <row r="100" spans="1:2" x14ac:dyDescent="0.3">
      <c r="A100" t="s">
        <v>191</v>
      </c>
      <c r="B100">
        <v>0</v>
      </c>
    </row>
    <row r="101" spans="1:2" x14ac:dyDescent="0.3">
      <c r="A101" t="s">
        <v>193</v>
      </c>
      <c r="B101">
        <v>0</v>
      </c>
    </row>
    <row r="102" spans="1:2" x14ac:dyDescent="0.3">
      <c r="A102" t="s">
        <v>195</v>
      </c>
      <c r="B102">
        <v>0</v>
      </c>
    </row>
    <row r="103" spans="1:2" x14ac:dyDescent="0.3">
      <c r="A103" t="s">
        <v>197</v>
      </c>
      <c r="B103">
        <v>10.5</v>
      </c>
    </row>
    <row r="104" spans="1:2" x14ac:dyDescent="0.3">
      <c r="A104" t="s">
        <v>199</v>
      </c>
      <c r="B104">
        <v>10.5</v>
      </c>
    </row>
    <row r="105" spans="1:2" x14ac:dyDescent="0.3">
      <c r="A105" t="s">
        <v>200</v>
      </c>
      <c r="B105">
        <v>11.25</v>
      </c>
    </row>
    <row r="106" spans="1:2" x14ac:dyDescent="0.3">
      <c r="A106" t="s">
        <v>202</v>
      </c>
      <c r="B106">
        <v>10.5</v>
      </c>
    </row>
    <row r="107" spans="1:2" x14ac:dyDescent="0.3">
      <c r="A107" t="s">
        <v>203</v>
      </c>
      <c r="B107">
        <v>12.75</v>
      </c>
    </row>
    <row r="108" spans="1:2" x14ac:dyDescent="0.3">
      <c r="A108" t="s">
        <v>204</v>
      </c>
      <c r="B108">
        <v>9.75</v>
      </c>
    </row>
    <row r="109" spans="1:2" x14ac:dyDescent="0.3">
      <c r="A109" t="s">
        <v>206</v>
      </c>
      <c r="B109">
        <v>9.75</v>
      </c>
    </row>
    <row r="110" spans="1:2" x14ac:dyDescent="0.3">
      <c r="A110" t="s">
        <v>208</v>
      </c>
      <c r="B110">
        <v>9.75</v>
      </c>
    </row>
    <row r="111" spans="1:2" x14ac:dyDescent="0.3">
      <c r="A111" t="s">
        <v>210</v>
      </c>
      <c r="B111">
        <v>9</v>
      </c>
    </row>
    <row r="112" spans="1:2" x14ac:dyDescent="0.3">
      <c r="A112" t="s">
        <v>212</v>
      </c>
      <c r="B112">
        <v>12</v>
      </c>
    </row>
    <row r="113" spans="1:2" x14ac:dyDescent="0.3">
      <c r="A113" t="s">
        <v>214</v>
      </c>
      <c r="B113">
        <v>9.75</v>
      </c>
    </row>
    <row r="114" spans="1:2" x14ac:dyDescent="0.3">
      <c r="A114" t="s">
        <v>215</v>
      </c>
      <c r="B114">
        <v>9</v>
      </c>
    </row>
    <row r="115" spans="1:2" x14ac:dyDescent="0.3">
      <c r="A115" t="s">
        <v>217</v>
      </c>
      <c r="B115">
        <v>8.25</v>
      </c>
    </row>
    <row r="116" spans="1:2" x14ac:dyDescent="0.3">
      <c r="A116" t="s">
        <v>219</v>
      </c>
      <c r="B116">
        <v>9</v>
      </c>
    </row>
    <row r="117" spans="1:2" x14ac:dyDescent="0.3">
      <c r="A117" t="s">
        <v>221</v>
      </c>
      <c r="B117">
        <v>8.25</v>
      </c>
    </row>
    <row r="118" spans="1:2" x14ac:dyDescent="0.3">
      <c r="A118" t="s">
        <v>157</v>
      </c>
      <c r="B118">
        <v>9.75</v>
      </c>
    </row>
    <row r="119" spans="1:2" x14ac:dyDescent="0.3">
      <c r="A119" t="s">
        <v>224</v>
      </c>
      <c r="B119">
        <v>10.5</v>
      </c>
    </row>
    <row r="120" spans="1:2" x14ac:dyDescent="0.3">
      <c r="A120" t="s">
        <v>226</v>
      </c>
      <c r="B120">
        <v>9</v>
      </c>
    </row>
    <row r="121" spans="1:2" x14ac:dyDescent="0.3">
      <c r="A121" t="s">
        <v>228</v>
      </c>
      <c r="B121">
        <v>10.5</v>
      </c>
    </row>
    <row r="122" spans="1:2" x14ac:dyDescent="0.3">
      <c r="A122" t="s">
        <v>230</v>
      </c>
      <c r="B122">
        <v>9</v>
      </c>
    </row>
    <row r="123" spans="1:2" x14ac:dyDescent="0.3">
      <c r="A123" t="s">
        <v>232</v>
      </c>
      <c r="B123">
        <v>8.25</v>
      </c>
    </row>
    <row r="124" spans="1:2" x14ac:dyDescent="0.3">
      <c r="A124" t="s">
        <v>233</v>
      </c>
      <c r="B124">
        <v>9.75</v>
      </c>
    </row>
    <row r="125" spans="1:2" x14ac:dyDescent="0.3">
      <c r="A125" t="s">
        <v>234</v>
      </c>
      <c r="B125">
        <v>9.75</v>
      </c>
    </row>
    <row r="126" spans="1:2" x14ac:dyDescent="0.3">
      <c r="A126" t="s">
        <v>235</v>
      </c>
      <c r="B126">
        <v>9.75</v>
      </c>
    </row>
    <row r="127" spans="1:2" x14ac:dyDescent="0.3">
      <c r="A127" t="s">
        <v>237</v>
      </c>
      <c r="B127">
        <v>9.75</v>
      </c>
    </row>
    <row r="128" spans="1:2" x14ac:dyDescent="0.3">
      <c r="A128" t="s">
        <v>239</v>
      </c>
      <c r="B128">
        <v>9.75</v>
      </c>
    </row>
    <row r="129" spans="1:2" x14ac:dyDescent="0.3">
      <c r="A129" t="s">
        <v>241</v>
      </c>
      <c r="B129">
        <v>9</v>
      </c>
    </row>
    <row r="130" spans="1:2" x14ac:dyDescent="0.3">
      <c r="A130" t="s">
        <v>243</v>
      </c>
      <c r="B130">
        <v>9.75</v>
      </c>
    </row>
    <row r="131" spans="1:2" x14ac:dyDescent="0.3">
      <c r="A131" t="s">
        <v>245</v>
      </c>
      <c r="B131">
        <v>9.75</v>
      </c>
    </row>
    <row r="132" spans="1:2" x14ac:dyDescent="0.3">
      <c r="A132" t="s">
        <v>247</v>
      </c>
      <c r="B132">
        <v>9.75</v>
      </c>
    </row>
    <row r="133" spans="1:2" x14ac:dyDescent="0.3">
      <c r="A133" t="s">
        <v>249</v>
      </c>
      <c r="B133">
        <v>10.5</v>
      </c>
    </row>
    <row r="134" spans="1:2" x14ac:dyDescent="0.3">
      <c r="A134" t="s">
        <v>251</v>
      </c>
      <c r="B134">
        <v>9.75</v>
      </c>
    </row>
    <row r="135" spans="1:2" x14ac:dyDescent="0.3">
      <c r="A135" t="s">
        <v>253</v>
      </c>
      <c r="B135">
        <v>9</v>
      </c>
    </row>
    <row r="136" spans="1:2" x14ac:dyDescent="0.3">
      <c r="A136" t="s">
        <v>255</v>
      </c>
      <c r="B136">
        <v>10.5</v>
      </c>
    </row>
    <row r="137" spans="1:2" x14ac:dyDescent="0.3">
      <c r="A137" t="s">
        <v>256</v>
      </c>
      <c r="B137">
        <v>9.75</v>
      </c>
    </row>
    <row r="138" spans="1:2" x14ac:dyDescent="0.3">
      <c r="A138" t="s">
        <v>258</v>
      </c>
      <c r="B138">
        <v>10.5</v>
      </c>
    </row>
    <row r="139" spans="1:2" x14ac:dyDescent="0.3">
      <c r="A139" t="s">
        <v>260</v>
      </c>
      <c r="B139">
        <v>9</v>
      </c>
    </row>
    <row r="140" spans="1:2" x14ac:dyDescent="0.3">
      <c r="A140" t="s">
        <v>262</v>
      </c>
      <c r="B140">
        <v>9.75</v>
      </c>
    </row>
    <row r="141" spans="1:2" x14ac:dyDescent="0.3">
      <c r="A141" t="s">
        <v>264</v>
      </c>
      <c r="B141">
        <v>0</v>
      </c>
    </row>
    <row r="142" spans="1:2" x14ac:dyDescent="0.3">
      <c r="A142" t="s">
        <v>267</v>
      </c>
      <c r="B142">
        <v>0</v>
      </c>
    </row>
    <row r="143" spans="1:2" x14ac:dyDescent="0.3">
      <c r="A143" t="s">
        <v>268</v>
      </c>
      <c r="B143">
        <v>12</v>
      </c>
    </row>
    <row r="144" spans="1:2" x14ac:dyDescent="0.3">
      <c r="A144" t="s">
        <v>270</v>
      </c>
      <c r="B144">
        <v>9.75</v>
      </c>
    </row>
    <row r="145" spans="1:2" x14ac:dyDescent="0.3">
      <c r="A145" t="s">
        <v>272</v>
      </c>
      <c r="B145">
        <v>0</v>
      </c>
    </row>
    <row r="146" spans="1:2" x14ac:dyDescent="0.3">
      <c r="A146" t="s">
        <v>274</v>
      </c>
      <c r="B146">
        <v>0</v>
      </c>
    </row>
    <row r="147" spans="1:2" x14ac:dyDescent="0.3">
      <c r="A147" t="s">
        <v>276</v>
      </c>
      <c r="B147">
        <v>10.5</v>
      </c>
    </row>
    <row r="148" spans="1:2" x14ac:dyDescent="0.3">
      <c r="A148" t="s">
        <v>278</v>
      </c>
      <c r="B148">
        <v>0</v>
      </c>
    </row>
    <row r="149" spans="1:2" x14ac:dyDescent="0.3">
      <c r="A149" t="s">
        <v>280</v>
      </c>
      <c r="B149">
        <v>0</v>
      </c>
    </row>
    <row r="150" spans="1:2" x14ac:dyDescent="0.3">
      <c r="A150" t="s">
        <v>282</v>
      </c>
      <c r="B150">
        <v>12.75</v>
      </c>
    </row>
    <row r="151" spans="1:2" x14ac:dyDescent="0.3">
      <c r="A151" t="s">
        <v>284</v>
      </c>
      <c r="B151">
        <v>9</v>
      </c>
    </row>
    <row r="152" spans="1:2" x14ac:dyDescent="0.3">
      <c r="A152" t="s">
        <v>286</v>
      </c>
      <c r="B152">
        <v>9.75</v>
      </c>
    </row>
    <row r="153" spans="1:2" x14ac:dyDescent="0.3">
      <c r="A153" t="s">
        <v>288</v>
      </c>
      <c r="B153">
        <v>0</v>
      </c>
    </row>
    <row r="154" spans="1:2" x14ac:dyDescent="0.3">
      <c r="A154" t="s">
        <v>290</v>
      </c>
      <c r="B154">
        <v>10.5</v>
      </c>
    </row>
    <row r="155" spans="1:2" x14ac:dyDescent="0.3">
      <c r="A155" t="s">
        <v>292</v>
      </c>
      <c r="B155">
        <v>10.5</v>
      </c>
    </row>
    <row r="156" spans="1:2" x14ac:dyDescent="0.3">
      <c r="A156" t="s">
        <v>294</v>
      </c>
      <c r="B156">
        <v>7.5</v>
      </c>
    </row>
    <row r="157" spans="1:2" x14ac:dyDescent="0.3">
      <c r="A157" t="s">
        <v>296</v>
      </c>
      <c r="B157">
        <v>9.75</v>
      </c>
    </row>
    <row r="158" spans="1:2" x14ac:dyDescent="0.3">
      <c r="A158" t="s">
        <v>297</v>
      </c>
      <c r="B158">
        <v>0</v>
      </c>
    </row>
    <row r="159" spans="1:2" x14ac:dyDescent="0.3">
      <c r="A159" t="s">
        <v>299</v>
      </c>
      <c r="B159">
        <v>0</v>
      </c>
    </row>
    <row r="160" spans="1:2" x14ac:dyDescent="0.3">
      <c r="A160" t="s">
        <v>300</v>
      </c>
      <c r="B160">
        <v>10.5</v>
      </c>
    </row>
    <row r="161" spans="1:2" x14ac:dyDescent="0.3">
      <c r="A161" t="s">
        <v>302</v>
      </c>
      <c r="B161">
        <v>0</v>
      </c>
    </row>
    <row r="162" spans="1:2" x14ac:dyDescent="0.3">
      <c r="A162" t="s">
        <v>304</v>
      </c>
      <c r="B162">
        <v>12</v>
      </c>
    </row>
    <row r="163" spans="1:2" x14ac:dyDescent="0.3">
      <c r="A163" t="s">
        <v>305</v>
      </c>
      <c r="B163">
        <v>9.75</v>
      </c>
    </row>
    <row r="164" spans="1:2" x14ac:dyDescent="0.3">
      <c r="A164" t="s">
        <v>306</v>
      </c>
      <c r="B164">
        <v>9</v>
      </c>
    </row>
    <row r="165" spans="1:2" x14ac:dyDescent="0.3">
      <c r="A165" t="s">
        <v>307</v>
      </c>
      <c r="B165">
        <v>0</v>
      </c>
    </row>
    <row r="166" spans="1:2" x14ac:dyDescent="0.3">
      <c r="A166" t="s">
        <v>308</v>
      </c>
      <c r="B166">
        <v>0</v>
      </c>
    </row>
    <row r="167" spans="1:2" x14ac:dyDescent="0.3">
      <c r="A167" t="s">
        <v>309</v>
      </c>
      <c r="B167">
        <v>0</v>
      </c>
    </row>
    <row r="168" spans="1:2" x14ac:dyDescent="0.3">
      <c r="A168" t="s">
        <v>310</v>
      </c>
      <c r="B168">
        <v>0</v>
      </c>
    </row>
    <row r="169" spans="1:2" x14ac:dyDescent="0.3">
      <c r="A169" t="s">
        <v>272</v>
      </c>
      <c r="B169">
        <v>0</v>
      </c>
    </row>
    <row r="170" spans="1:2" x14ac:dyDescent="0.3">
      <c r="A170" t="s">
        <v>312</v>
      </c>
      <c r="B170">
        <v>0</v>
      </c>
    </row>
    <row r="171" spans="1:2" x14ac:dyDescent="0.3">
      <c r="A171" t="s">
        <v>314</v>
      </c>
      <c r="B171">
        <v>10.5</v>
      </c>
    </row>
    <row r="172" spans="1:2" x14ac:dyDescent="0.3">
      <c r="A172" t="s">
        <v>315</v>
      </c>
      <c r="B172">
        <v>0</v>
      </c>
    </row>
    <row r="173" spans="1:2" x14ac:dyDescent="0.3">
      <c r="A173" t="s">
        <v>317</v>
      </c>
      <c r="B173">
        <v>4.5</v>
      </c>
    </row>
    <row r="174" spans="1:2" x14ac:dyDescent="0.3">
      <c r="A174" t="s">
        <v>319</v>
      </c>
      <c r="B174">
        <v>8.25</v>
      </c>
    </row>
    <row r="175" spans="1:2" x14ac:dyDescent="0.3">
      <c r="A175" t="s">
        <v>321</v>
      </c>
      <c r="B175">
        <v>10.5</v>
      </c>
    </row>
    <row r="176" spans="1:2" x14ac:dyDescent="0.3">
      <c r="A176" t="s">
        <v>323</v>
      </c>
      <c r="B176">
        <v>9</v>
      </c>
    </row>
    <row r="177" spans="1:2" x14ac:dyDescent="0.3">
      <c r="A177" t="s">
        <v>325</v>
      </c>
      <c r="B177">
        <v>12</v>
      </c>
    </row>
    <row r="178" spans="1:2" x14ac:dyDescent="0.3">
      <c r="A178" t="s">
        <v>327</v>
      </c>
      <c r="B178">
        <v>0</v>
      </c>
    </row>
    <row r="179" spans="1:2" x14ac:dyDescent="0.3">
      <c r="A179" t="s">
        <v>329</v>
      </c>
      <c r="B179">
        <v>9</v>
      </c>
    </row>
    <row r="180" spans="1:2" x14ac:dyDescent="0.3">
      <c r="A180" t="s">
        <v>331</v>
      </c>
      <c r="B180">
        <v>0</v>
      </c>
    </row>
    <row r="181" spans="1:2" x14ac:dyDescent="0.3">
      <c r="A181" t="s">
        <v>332</v>
      </c>
      <c r="B181">
        <v>9.75</v>
      </c>
    </row>
    <row r="182" spans="1:2" x14ac:dyDescent="0.3">
      <c r="A182" t="s">
        <v>334</v>
      </c>
      <c r="B182">
        <v>12.75</v>
      </c>
    </row>
    <row r="183" spans="1:2" x14ac:dyDescent="0.3">
      <c r="A183" t="s">
        <v>335</v>
      </c>
      <c r="B183">
        <v>9</v>
      </c>
    </row>
    <row r="184" spans="1:2" x14ac:dyDescent="0.3">
      <c r="A184" t="s">
        <v>337</v>
      </c>
      <c r="B184">
        <v>9.75</v>
      </c>
    </row>
    <row r="185" spans="1:2" x14ac:dyDescent="0.3">
      <c r="A185" t="s">
        <v>339</v>
      </c>
      <c r="B185">
        <v>9.75</v>
      </c>
    </row>
    <row r="186" spans="1:2" x14ac:dyDescent="0.3">
      <c r="A186" t="s">
        <v>341</v>
      </c>
      <c r="B186">
        <v>9</v>
      </c>
    </row>
    <row r="187" spans="1:2" x14ac:dyDescent="0.3">
      <c r="A187" t="s">
        <v>274</v>
      </c>
      <c r="B187">
        <v>12</v>
      </c>
    </row>
    <row r="188" spans="1:2" x14ac:dyDescent="0.3">
      <c r="A188" t="s">
        <v>343</v>
      </c>
      <c r="B188">
        <v>10.5</v>
      </c>
    </row>
    <row r="189" spans="1:2" x14ac:dyDescent="0.3">
      <c r="A189" t="s">
        <v>345</v>
      </c>
      <c r="B189">
        <v>10.5</v>
      </c>
    </row>
    <row r="190" spans="1:2" x14ac:dyDescent="0.3">
      <c r="A190" t="s">
        <v>347</v>
      </c>
      <c r="B190">
        <v>0</v>
      </c>
    </row>
    <row r="191" spans="1:2" x14ac:dyDescent="0.3">
      <c r="A191" t="s">
        <v>348</v>
      </c>
      <c r="B191">
        <v>9</v>
      </c>
    </row>
    <row r="192" spans="1:2" x14ac:dyDescent="0.3">
      <c r="A192" t="s">
        <v>349</v>
      </c>
      <c r="B192">
        <v>11.25</v>
      </c>
    </row>
    <row r="193" spans="1:2" x14ac:dyDescent="0.3">
      <c r="A193" t="s">
        <v>351</v>
      </c>
      <c r="B193">
        <v>0</v>
      </c>
    </row>
    <row r="194" spans="1:2" x14ac:dyDescent="0.3">
      <c r="A194" t="s">
        <v>352</v>
      </c>
      <c r="B194">
        <v>10.5</v>
      </c>
    </row>
    <row r="195" spans="1:2" x14ac:dyDescent="0.3">
      <c r="A195" t="s">
        <v>354</v>
      </c>
      <c r="B195">
        <v>0</v>
      </c>
    </row>
    <row r="196" spans="1:2" x14ac:dyDescent="0.3">
      <c r="A196" t="s">
        <v>356</v>
      </c>
      <c r="B196">
        <v>10.5</v>
      </c>
    </row>
    <row r="197" spans="1:2" x14ac:dyDescent="0.3">
      <c r="A197" t="s">
        <v>358</v>
      </c>
      <c r="B197">
        <v>10.5</v>
      </c>
    </row>
    <row r="198" spans="1:2" x14ac:dyDescent="0.3">
      <c r="A198" t="s">
        <v>359</v>
      </c>
      <c r="B198">
        <v>11.25</v>
      </c>
    </row>
    <row r="199" spans="1:2" x14ac:dyDescent="0.3">
      <c r="A199" t="s">
        <v>361</v>
      </c>
      <c r="B199">
        <v>0</v>
      </c>
    </row>
    <row r="200" spans="1:2" x14ac:dyDescent="0.3">
      <c r="A200" t="s">
        <v>364</v>
      </c>
      <c r="B200">
        <v>0</v>
      </c>
    </row>
    <row r="201" spans="1:2" x14ac:dyDescent="0.3">
      <c r="A201" t="s">
        <v>365</v>
      </c>
      <c r="B201">
        <v>0</v>
      </c>
    </row>
    <row r="202" spans="1:2" x14ac:dyDescent="0.3">
      <c r="A202" t="s">
        <v>367</v>
      </c>
      <c r="B202">
        <v>0</v>
      </c>
    </row>
    <row r="203" spans="1:2" x14ac:dyDescent="0.3">
      <c r="A203" t="s">
        <v>369</v>
      </c>
      <c r="B203">
        <v>0</v>
      </c>
    </row>
    <row r="204" spans="1:2" x14ac:dyDescent="0.3">
      <c r="A204" t="s">
        <v>370</v>
      </c>
      <c r="B204">
        <v>0</v>
      </c>
    </row>
    <row r="205" spans="1:2" x14ac:dyDescent="0.3">
      <c r="A205" t="s">
        <v>372</v>
      </c>
      <c r="B205">
        <v>0</v>
      </c>
    </row>
    <row r="206" spans="1:2" x14ac:dyDescent="0.3">
      <c r="A206" t="s">
        <v>373</v>
      </c>
      <c r="B206">
        <v>0</v>
      </c>
    </row>
    <row r="207" spans="1:2" x14ac:dyDescent="0.3">
      <c r="A207" t="s">
        <v>375</v>
      </c>
      <c r="B207">
        <v>0</v>
      </c>
    </row>
    <row r="208" spans="1:2" x14ac:dyDescent="0.3">
      <c r="A208" t="s">
        <v>377</v>
      </c>
      <c r="B208">
        <v>0</v>
      </c>
    </row>
    <row r="209" spans="1:2" x14ac:dyDescent="0.3">
      <c r="A209" t="s">
        <v>379</v>
      </c>
      <c r="B209">
        <v>0</v>
      </c>
    </row>
    <row r="210" spans="1:2" x14ac:dyDescent="0.3">
      <c r="A210" t="s">
        <v>381</v>
      </c>
      <c r="B210">
        <v>0</v>
      </c>
    </row>
    <row r="211" spans="1:2" x14ac:dyDescent="0.3">
      <c r="A211" t="s">
        <v>383</v>
      </c>
      <c r="B211">
        <v>0</v>
      </c>
    </row>
    <row r="212" spans="1:2" x14ac:dyDescent="0.3">
      <c r="A212" t="s">
        <v>384</v>
      </c>
      <c r="B212">
        <v>11.25</v>
      </c>
    </row>
    <row r="213" spans="1:2" x14ac:dyDescent="0.3">
      <c r="A213" t="s">
        <v>386</v>
      </c>
      <c r="B213">
        <v>9.75</v>
      </c>
    </row>
    <row r="214" spans="1:2" x14ac:dyDescent="0.3">
      <c r="A214" t="s">
        <v>388</v>
      </c>
      <c r="B214">
        <v>0</v>
      </c>
    </row>
    <row r="215" spans="1:2" x14ac:dyDescent="0.3">
      <c r="A215" t="s">
        <v>390</v>
      </c>
      <c r="B215">
        <v>0</v>
      </c>
    </row>
    <row r="216" spans="1:2" x14ac:dyDescent="0.3">
      <c r="A216" t="s">
        <v>392</v>
      </c>
      <c r="B216">
        <v>10.5</v>
      </c>
    </row>
    <row r="217" spans="1:2" x14ac:dyDescent="0.3">
      <c r="A217" t="s">
        <v>394</v>
      </c>
      <c r="B217">
        <v>0</v>
      </c>
    </row>
    <row r="218" spans="1:2" x14ac:dyDescent="0.3">
      <c r="A218" t="s">
        <v>396</v>
      </c>
      <c r="B218">
        <v>0</v>
      </c>
    </row>
    <row r="219" spans="1:2" x14ac:dyDescent="0.3">
      <c r="A219" t="s">
        <v>398</v>
      </c>
      <c r="B219">
        <v>0</v>
      </c>
    </row>
    <row r="220" spans="1:2" x14ac:dyDescent="0.3">
      <c r="A220" t="s">
        <v>396</v>
      </c>
      <c r="B220">
        <v>0</v>
      </c>
    </row>
    <row r="221" spans="1:2" x14ac:dyDescent="0.3">
      <c r="A221" t="s">
        <v>400</v>
      </c>
      <c r="B221">
        <v>11.25</v>
      </c>
    </row>
    <row r="222" spans="1:2" x14ac:dyDescent="0.3">
      <c r="A222" t="s">
        <v>364</v>
      </c>
      <c r="B222">
        <v>12</v>
      </c>
    </row>
    <row r="223" spans="1:2" x14ac:dyDescent="0.3">
      <c r="A223" t="s">
        <v>403</v>
      </c>
      <c r="B223">
        <v>11.25</v>
      </c>
    </row>
    <row r="224" spans="1:2" x14ac:dyDescent="0.3">
      <c r="A224" t="s">
        <v>405</v>
      </c>
      <c r="B224">
        <v>0</v>
      </c>
    </row>
    <row r="225" spans="1:2" x14ac:dyDescent="0.3">
      <c r="A225" t="s">
        <v>407</v>
      </c>
      <c r="B225">
        <v>13.5</v>
      </c>
    </row>
    <row r="226" spans="1:2" x14ac:dyDescent="0.3">
      <c r="A226" t="s">
        <v>408</v>
      </c>
      <c r="B226">
        <v>10.5</v>
      </c>
    </row>
    <row r="227" spans="1:2" x14ac:dyDescent="0.3">
      <c r="A227" t="s">
        <v>409</v>
      </c>
      <c r="B227">
        <v>10.5</v>
      </c>
    </row>
    <row r="228" spans="1:2" x14ac:dyDescent="0.3">
      <c r="A228" t="s">
        <v>411</v>
      </c>
      <c r="B228">
        <v>9</v>
      </c>
    </row>
    <row r="229" spans="1:2" x14ac:dyDescent="0.3">
      <c r="A229" t="s">
        <v>412</v>
      </c>
      <c r="B229">
        <v>9.75</v>
      </c>
    </row>
    <row r="230" spans="1:2" x14ac:dyDescent="0.3">
      <c r="A230" t="s">
        <v>413</v>
      </c>
      <c r="B230">
        <v>9.75</v>
      </c>
    </row>
    <row r="231" spans="1:2" x14ac:dyDescent="0.3">
      <c r="A231" t="s">
        <v>415</v>
      </c>
      <c r="B231">
        <v>12</v>
      </c>
    </row>
    <row r="232" spans="1:2" x14ac:dyDescent="0.3">
      <c r="A232" t="s">
        <v>416</v>
      </c>
      <c r="B232">
        <v>12</v>
      </c>
    </row>
    <row r="233" spans="1:2" x14ac:dyDescent="0.3">
      <c r="A233" t="s">
        <v>417</v>
      </c>
      <c r="B233">
        <v>12</v>
      </c>
    </row>
    <row r="234" spans="1:2" x14ac:dyDescent="0.3">
      <c r="A234" t="s">
        <v>419</v>
      </c>
      <c r="B234">
        <v>12</v>
      </c>
    </row>
    <row r="235" spans="1:2" x14ac:dyDescent="0.3">
      <c r="A235" t="s">
        <v>421</v>
      </c>
      <c r="B235">
        <v>10.5</v>
      </c>
    </row>
    <row r="236" spans="1:2" x14ac:dyDescent="0.3">
      <c r="A236" t="s">
        <v>423</v>
      </c>
      <c r="B236">
        <v>11.25</v>
      </c>
    </row>
    <row r="237" spans="1:2" x14ac:dyDescent="0.3">
      <c r="A237" t="s">
        <v>425</v>
      </c>
      <c r="B237">
        <v>9</v>
      </c>
    </row>
    <row r="238" spans="1:2" x14ac:dyDescent="0.3">
      <c r="A238" t="s">
        <v>426</v>
      </c>
      <c r="B238">
        <v>9</v>
      </c>
    </row>
    <row r="239" spans="1:2" x14ac:dyDescent="0.3">
      <c r="A239" t="s">
        <v>428</v>
      </c>
      <c r="B239">
        <v>9.75</v>
      </c>
    </row>
    <row r="240" spans="1:2" x14ac:dyDescent="0.3">
      <c r="A240" t="s">
        <v>430</v>
      </c>
      <c r="B240">
        <v>10.5</v>
      </c>
    </row>
    <row r="241" spans="1:2" x14ac:dyDescent="0.3">
      <c r="A241" t="s">
        <v>365</v>
      </c>
      <c r="B241">
        <v>10.5</v>
      </c>
    </row>
    <row r="242" spans="1:2" x14ac:dyDescent="0.3">
      <c r="A242" t="s">
        <v>432</v>
      </c>
      <c r="B242">
        <v>13.5</v>
      </c>
    </row>
    <row r="243" spans="1:2" x14ac:dyDescent="0.3">
      <c r="A243" t="s">
        <v>433</v>
      </c>
      <c r="B243">
        <v>12</v>
      </c>
    </row>
    <row r="244" spans="1:2" x14ac:dyDescent="0.3">
      <c r="A244" t="s">
        <v>435</v>
      </c>
      <c r="B244">
        <v>9</v>
      </c>
    </row>
    <row r="245" spans="1:2" x14ac:dyDescent="0.3">
      <c r="A245" t="s">
        <v>437</v>
      </c>
      <c r="B245">
        <v>10.5</v>
      </c>
    </row>
    <row r="246" spans="1:2" x14ac:dyDescent="0.3">
      <c r="A246" t="s">
        <v>439</v>
      </c>
      <c r="B246">
        <v>12.75</v>
      </c>
    </row>
    <row r="247" spans="1:2" x14ac:dyDescent="0.3">
      <c r="A247" t="s">
        <v>441</v>
      </c>
      <c r="B247">
        <v>12</v>
      </c>
    </row>
    <row r="248" spans="1:2" x14ac:dyDescent="0.3">
      <c r="A248" t="s">
        <v>443</v>
      </c>
      <c r="B248">
        <v>11.25</v>
      </c>
    </row>
    <row r="249" spans="1:2" x14ac:dyDescent="0.3">
      <c r="A249" t="s">
        <v>445</v>
      </c>
      <c r="B249">
        <v>12</v>
      </c>
    </row>
    <row r="250" spans="1:2" x14ac:dyDescent="0.3">
      <c r="A250" t="s">
        <v>446</v>
      </c>
      <c r="B250">
        <v>0</v>
      </c>
    </row>
    <row r="251" spans="1:2" x14ac:dyDescent="0.3">
      <c r="A251" t="s">
        <v>448</v>
      </c>
      <c r="B251">
        <v>11.25</v>
      </c>
    </row>
    <row r="252" spans="1:2" x14ac:dyDescent="0.3">
      <c r="A252" t="s">
        <v>450</v>
      </c>
      <c r="B252">
        <v>9.75</v>
      </c>
    </row>
    <row r="253" spans="1:2" x14ac:dyDescent="0.3">
      <c r="A253" t="s">
        <v>452</v>
      </c>
      <c r="B253">
        <v>9</v>
      </c>
    </row>
    <row r="254" spans="1:2" x14ac:dyDescent="0.3">
      <c r="A254" t="s">
        <v>454</v>
      </c>
      <c r="B254">
        <v>11.25</v>
      </c>
    </row>
    <row r="255" spans="1:2" x14ac:dyDescent="0.3">
      <c r="A255" t="s">
        <v>367</v>
      </c>
      <c r="B255">
        <v>9</v>
      </c>
    </row>
    <row r="256" spans="1:2" x14ac:dyDescent="0.3">
      <c r="A256" t="s">
        <v>457</v>
      </c>
      <c r="B256">
        <v>10.5</v>
      </c>
    </row>
    <row r="257" spans="1:2" x14ac:dyDescent="0.3">
      <c r="A257" t="s">
        <v>459</v>
      </c>
      <c r="B257">
        <v>10.5</v>
      </c>
    </row>
    <row r="258" spans="1:2" x14ac:dyDescent="0.3">
      <c r="A258" t="s">
        <v>461</v>
      </c>
      <c r="B258">
        <v>10.5</v>
      </c>
    </row>
    <row r="259" spans="1:2" x14ac:dyDescent="0.3">
      <c r="A259" t="s">
        <v>369</v>
      </c>
      <c r="B259">
        <v>12.75</v>
      </c>
    </row>
    <row r="260" spans="1:2" x14ac:dyDescent="0.3">
      <c r="A260" t="s">
        <v>370</v>
      </c>
      <c r="B260">
        <v>11.25</v>
      </c>
    </row>
    <row r="261" spans="1:2" x14ac:dyDescent="0.3">
      <c r="A261" t="s">
        <v>464</v>
      </c>
      <c r="B261">
        <v>12.75</v>
      </c>
    </row>
    <row r="262" spans="1:2" x14ac:dyDescent="0.3">
      <c r="A262" t="s">
        <v>466</v>
      </c>
      <c r="B262">
        <v>10.5</v>
      </c>
    </row>
    <row r="263" spans="1:2" x14ac:dyDescent="0.3">
      <c r="A263" t="s">
        <v>372</v>
      </c>
      <c r="B263">
        <v>9</v>
      </c>
    </row>
    <row r="264" spans="1:2" x14ac:dyDescent="0.3">
      <c r="A264" t="s">
        <v>469</v>
      </c>
      <c r="B264">
        <v>12</v>
      </c>
    </row>
    <row r="265" spans="1:2" x14ac:dyDescent="0.3">
      <c r="A265" t="s">
        <v>470</v>
      </c>
      <c r="B265">
        <v>12</v>
      </c>
    </row>
    <row r="266" spans="1:2" x14ac:dyDescent="0.3">
      <c r="A266" t="s">
        <v>471</v>
      </c>
      <c r="B266">
        <v>12</v>
      </c>
    </row>
    <row r="267" spans="1:2" x14ac:dyDescent="0.3">
      <c r="A267" t="s">
        <v>472</v>
      </c>
      <c r="B267">
        <v>11.25</v>
      </c>
    </row>
    <row r="268" spans="1:2" x14ac:dyDescent="0.3">
      <c r="A268" t="s">
        <v>474</v>
      </c>
      <c r="B268">
        <v>11.25</v>
      </c>
    </row>
    <row r="269" spans="1:2" x14ac:dyDescent="0.3">
      <c r="A269" t="s">
        <v>476</v>
      </c>
      <c r="B269">
        <v>13.5</v>
      </c>
    </row>
    <row r="270" spans="1:2" x14ac:dyDescent="0.3">
      <c r="A270" t="s">
        <v>477</v>
      </c>
      <c r="B270">
        <v>12</v>
      </c>
    </row>
    <row r="271" spans="1:2" x14ac:dyDescent="0.3">
      <c r="A271" t="s">
        <v>479</v>
      </c>
      <c r="B271">
        <v>9.75</v>
      </c>
    </row>
    <row r="272" spans="1:2" x14ac:dyDescent="0.3">
      <c r="A272" t="s">
        <v>481</v>
      </c>
      <c r="B272">
        <v>14.25</v>
      </c>
    </row>
    <row r="273" spans="1:2" x14ac:dyDescent="0.3">
      <c r="A273" t="s">
        <v>483</v>
      </c>
      <c r="B273">
        <v>9</v>
      </c>
    </row>
    <row r="274" spans="1:2" x14ac:dyDescent="0.3">
      <c r="A274" t="s">
        <v>485</v>
      </c>
      <c r="B274">
        <v>11.25</v>
      </c>
    </row>
    <row r="275" spans="1:2" x14ac:dyDescent="0.3">
      <c r="A275" t="s">
        <v>487</v>
      </c>
      <c r="B275">
        <v>9.75</v>
      </c>
    </row>
    <row r="276" spans="1:2" x14ac:dyDescent="0.3">
      <c r="A276" t="s">
        <v>489</v>
      </c>
      <c r="B276">
        <v>10.5</v>
      </c>
    </row>
    <row r="277" spans="1:2" x14ac:dyDescent="0.3">
      <c r="A277" t="s">
        <v>491</v>
      </c>
      <c r="B277">
        <v>10.5</v>
      </c>
    </row>
    <row r="278" spans="1:2" x14ac:dyDescent="0.3">
      <c r="A278" t="s">
        <v>493</v>
      </c>
      <c r="B278">
        <v>12</v>
      </c>
    </row>
    <row r="279" spans="1:2" x14ac:dyDescent="0.3">
      <c r="A279" t="s">
        <v>494</v>
      </c>
      <c r="B279">
        <v>10.5</v>
      </c>
    </row>
    <row r="280" spans="1:2" x14ac:dyDescent="0.3">
      <c r="A280" t="s">
        <v>405</v>
      </c>
      <c r="B280">
        <v>9</v>
      </c>
    </row>
    <row r="281" spans="1:2" x14ac:dyDescent="0.3">
      <c r="A281" t="s">
        <v>496</v>
      </c>
      <c r="B281">
        <v>10.5</v>
      </c>
    </row>
    <row r="282" spans="1:2" x14ac:dyDescent="0.3">
      <c r="A282" t="s">
        <v>497</v>
      </c>
      <c r="B282">
        <v>9.75</v>
      </c>
    </row>
    <row r="283" spans="1:2" x14ac:dyDescent="0.3">
      <c r="A283" t="s">
        <v>498</v>
      </c>
      <c r="B283">
        <v>11.25</v>
      </c>
    </row>
    <row r="284" spans="1:2" x14ac:dyDescent="0.3">
      <c r="A284" t="s">
        <v>500</v>
      </c>
      <c r="B284">
        <v>11.25</v>
      </c>
    </row>
    <row r="285" spans="1:2" x14ac:dyDescent="0.3">
      <c r="A285" t="s">
        <v>502</v>
      </c>
      <c r="B285">
        <v>0</v>
      </c>
    </row>
    <row r="286" spans="1:2" x14ac:dyDescent="0.3">
      <c r="A286" t="s">
        <v>504</v>
      </c>
      <c r="B286">
        <v>0</v>
      </c>
    </row>
    <row r="287" spans="1:2" x14ac:dyDescent="0.3">
      <c r="A287" t="s">
        <v>505</v>
      </c>
      <c r="B287">
        <v>12</v>
      </c>
    </row>
    <row r="288" spans="1:2" x14ac:dyDescent="0.3">
      <c r="A288" t="s">
        <v>507</v>
      </c>
      <c r="B288">
        <v>0</v>
      </c>
    </row>
    <row r="289" spans="1:2" x14ac:dyDescent="0.3">
      <c r="A289" t="s">
        <v>508</v>
      </c>
      <c r="B289">
        <v>11.25</v>
      </c>
    </row>
    <row r="290" spans="1:2" x14ac:dyDescent="0.3">
      <c r="A290" t="s">
        <v>509</v>
      </c>
      <c r="B290">
        <v>10.5</v>
      </c>
    </row>
    <row r="291" spans="1:2" x14ac:dyDescent="0.3">
      <c r="A291" t="s">
        <v>510</v>
      </c>
      <c r="B291">
        <v>9.75</v>
      </c>
    </row>
    <row r="292" spans="1:2" x14ac:dyDescent="0.3">
      <c r="A292" t="s">
        <v>511</v>
      </c>
      <c r="B292">
        <v>0</v>
      </c>
    </row>
    <row r="293" spans="1:2" x14ac:dyDescent="0.3">
      <c r="A293" t="s">
        <v>513</v>
      </c>
      <c r="B293">
        <v>12</v>
      </c>
    </row>
    <row r="294" spans="1:2" x14ac:dyDescent="0.3">
      <c r="A294" t="s">
        <v>514</v>
      </c>
      <c r="B294">
        <v>11.25</v>
      </c>
    </row>
    <row r="295" spans="1:2" x14ac:dyDescent="0.3">
      <c r="A295" t="s">
        <v>515</v>
      </c>
      <c r="B295">
        <v>0</v>
      </c>
    </row>
    <row r="296" spans="1:2" x14ac:dyDescent="0.3">
      <c r="A296" t="s">
        <v>516</v>
      </c>
      <c r="B296">
        <v>10.5</v>
      </c>
    </row>
    <row r="297" spans="1:2" x14ac:dyDescent="0.3">
      <c r="A297" t="s">
        <v>517</v>
      </c>
      <c r="B297">
        <v>12</v>
      </c>
    </row>
    <row r="298" spans="1:2" x14ac:dyDescent="0.3">
      <c r="A298" t="s">
        <v>519</v>
      </c>
      <c r="B298">
        <v>0</v>
      </c>
    </row>
    <row r="299" spans="1:2" x14ac:dyDescent="0.3">
      <c r="A299" t="s">
        <v>521</v>
      </c>
      <c r="B299">
        <v>11.25</v>
      </c>
    </row>
    <row r="300" spans="1:2" x14ac:dyDescent="0.3">
      <c r="A300" t="s">
        <v>522</v>
      </c>
      <c r="B300">
        <v>0</v>
      </c>
    </row>
    <row r="301" spans="1:2" x14ac:dyDescent="0.3">
      <c r="A301" t="s">
        <v>524</v>
      </c>
      <c r="B301">
        <v>11.25</v>
      </c>
    </row>
    <row r="302" spans="1:2" x14ac:dyDescent="0.3">
      <c r="A302" t="s">
        <v>525</v>
      </c>
      <c r="B302">
        <v>10.5</v>
      </c>
    </row>
    <row r="303" spans="1:2" x14ac:dyDescent="0.3">
      <c r="A303" t="s">
        <v>526</v>
      </c>
      <c r="B303">
        <v>12.75</v>
      </c>
    </row>
    <row r="304" spans="1:2" x14ac:dyDescent="0.3">
      <c r="A304" t="s">
        <v>528</v>
      </c>
      <c r="B304">
        <v>12.75</v>
      </c>
    </row>
    <row r="305" spans="1:2" x14ac:dyDescent="0.3">
      <c r="A305" t="s">
        <v>530</v>
      </c>
      <c r="B305">
        <v>10.5</v>
      </c>
    </row>
    <row r="306" spans="1:2" x14ac:dyDescent="0.3">
      <c r="A306" t="s">
        <v>532</v>
      </c>
      <c r="B306">
        <v>12</v>
      </c>
    </row>
    <row r="307" spans="1:2" x14ac:dyDescent="0.3">
      <c r="A307" t="s">
        <v>534</v>
      </c>
      <c r="B307">
        <v>12.75</v>
      </c>
    </row>
    <row r="308" spans="1:2" x14ac:dyDescent="0.3">
      <c r="A308" t="s">
        <v>504</v>
      </c>
      <c r="B308">
        <v>11.25</v>
      </c>
    </row>
    <row r="309" spans="1:2" x14ac:dyDescent="0.3">
      <c r="A309" t="s">
        <v>536</v>
      </c>
      <c r="B309">
        <v>12</v>
      </c>
    </row>
    <row r="310" spans="1:2" x14ac:dyDescent="0.3">
      <c r="A310" t="s">
        <v>537</v>
      </c>
      <c r="B310">
        <v>0</v>
      </c>
    </row>
    <row r="311" spans="1:2" x14ac:dyDescent="0.3">
      <c r="A311" t="s">
        <v>538</v>
      </c>
      <c r="B311">
        <v>0</v>
      </c>
    </row>
    <row r="312" spans="1:2" x14ac:dyDescent="0.3">
      <c r="A312" t="s">
        <v>540</v>
      </c>
      <c r="B312">
        <v>12.75</v>
      </c>
    </row>
    <row r="313" spans="1:2" x14ac:dyDescent="0.3">
      <c r="A313" t="s">
        <v>542</v>
      </c>
      <c r="B313">
        <v>12</v>
      </c>
    </row>
    <row r="314" spans="1:2" x14ac:dyDescent="0.3">
      <c r="A314" t="s">
        <v>544</v>
      </c>
      <c r="B314">
        <v>10.5</v>
      </c>
    </row>
    <row r="315" spans="1:2" x14ac:dyDescent="0.3">
      <c r="A315" t="s">
        <v>546</v>
      </c>
      <c r="B315">
        <v>0</v>
      </c>
    </row>
    <row r="316" spans="1:2" x14ac:dyDescent="0.3">
      <c r="A316" t="s">
        <v>548</v>
      </c>
      <c r="B316">
        <v>12</v>
      </c>
    </row>
    <row r="317" spans="1:2" x14ac:dyDescent="0.3">
      <c r="A317" t="s">
        <v>550</v>
      </c>
      <c r="B317">
        <v>8.25</v>
      </c>
    </row>
    <row r="318" spans="1:2" x14ac:dyDescent="0.3">
      <c r="A318" t="s">
        <v>552</v>
      </c>
      <c r="B318">
        <v>11.25</v>
      </c>
    </row>
    <row r="319" spans="1:2" x14ac:dyDescent="0.3">
      <c r="A319" t="s">
        <v>554</v>
      </c>
      <c r="B319">
        <v>14.25</v>
      </c>
    </row>
    <row r="320" spans="1:2" x14ac:dyDescent="0.3">
      <c r="A320" t="s">
        <v>555</v>
      </c>
      <c r="B320">
        <v>12</v>
      </c>
    </row>
    <row r="321" spans="1:2" x14ac:dyDescent="0.3">
      <c r="A321" t="s">
        <v>557</v>
      </c>
      <c r="B321">
        <v>10.5</v>
      </c>
    </row>
    <row r="322" spans="1:2" x14ac:dyDescent="0.3">
      <c r="A322" t="s">
        <v>559</v>
      </c>
      <c r="B322">
        <v>12</v>
      </c>
    </row>
    <row r="323" spans="1:2" x14ac:dyDescent="0.3">
      <c r="A323" t="s">
        <v>561</v>
      </c>
      <c r="B323">
        <v>0</v>
      </c>
    </row>
    <row r="324" spans="1:2" x14ac:dyDescent="0.3">
      <c r="A324" t="s">
        <v>563</v>
      </c>
      <c r="B324">
        <v>10.5</v>
      </c>
    </row>
    <row r="325" spans="1:2" x14ac:dyDescent="0.3">
      <c r="A325" t="s">
        <v>565</v>
      </c>
      <c r="B325">
        <v>12</v>
      </c>
    </row>
    <row r="326" spans="1:2" x14ac:dyDescent="0.3">
      <c r="A326" t="s">
        <v>566</v>
      </c>
      <c r="B326">
        <v>12</v>
      </c>
    </row>
    <row r="327" spans="1:2" x14ac:dyDescent="0.3">
      <c r="A327" t="s">
        <v>567</v>
      </c>
      <c r="B327">
        <v>12</v>
      </c>
    </row>
    <row r="328" spans="1:2" x14ac:dyDescent="0.3">
      <c r="A328" t="s">
        <v>569</v>
      </c>
      <c r="B328">
        <v>11.25</v>
      </c>
    </row>
    <row r="329" spans="1:2" x14ac:dyDescent="0.3">
      <c r="A329" t="s">
        <v>570</v>
      </c>
      <c r="B329">
        <v>12.75</v>
      </c>
    </row>
    <row r="330" spans="1:2" x14ac:dyDescent="0.3">
      <c r="A330" t="s">
        <v>572</v>
      </c>
      <c r="B330">
        <v>0</v>
      </c>
    </row>
    <row r="331" spans="1:2" x14ac:dyDescent="0.3">
      <c r="A331" t="s">
        <v>574</v>
      </c>
      <c r="B331">
        <v>12</v>
      </c>
    </row>
    <row r="332" spans="1:2" x14ac:dyDescent="0.3">
      <c r="A332" t="s">
        <v>576</v>
      </c>
      <c r="B332">
        <v>10.5</v>
      </c>
    </row>
    <row r="333" spans="1:2" x14ac:dyDescent="0.3">
      <c r="A333" t="s">
        <v>577</v>
      </c>
      <c r="B333">
        <v>9.75</v>
      </c>
    </row>
    <row r="334" spans="1:2" x14ac:dyDescent="0.3">
      <c r="A334" t="s">
        <v>579</v>
      </c>
      <c r="B334">
        <v>12</v>
      </c>
    </row>
    <row r="335" spans="1:2" x14ac:dyDescent="0.3">
      <c r="A335" t="s">
        <v>580</v>
      </c>
      <c r="B335">
        <v>10.5</v>
      </c>
    </row>
    <row r="336" spans="1:2" x14ac:dyDescent="0.3">
      <c r="A336" t="s">
        <v>582</v>
      </c>
      <c r="B336">
        <v>10.5</v>
      </c>
    </row>
    <row r="337" spans="1:2" x14ac:dyDescent="0.3">
      <c r="A337" t="s">
        <v>584</v>
      </c>
      <c r="B337">
        <v>10.5</v>
      </c>
    </row>
    <row r="338" spans="1:2" x14ac:dyDescent="0.3">
      <c r="A338" t="s">
        <v>586</v>
      </c>
      <c r="B338">
        <v>12</v>
      </c>
    </row>
    <row r="339" spans="1:2" x14ac:dyDescent="0.3">
      <c r="A339" t="s">
        <v>587</v>
      </c>
      <c r="B339">
        <v>8.25</v>
      </c>
    </row>
    <row r="340" spans="1:2" x14ac:dyDescent="0.3">
      <c r="A340" t="s">
        <v>589</v>
      </c>
      <c r="B340">
        <v>11.25</v>
      </c>
    </row>
    <row r="341" spans="1:2" x14ac:dyDescent="0.3">
      <c r="A341" t="s">
        <v>591</v>
      </c>
      <c r="B341">
        <v>9</v>
      </c>
    </row>
    <row r="342" spans="1:2" x14ac:dyDescent="0.3">
      <c r="A342" t="s">
        <v>593</v>
      </c>
      <c r="B342">
        <v>12</v>
      </c>
    </row>
    <row r="343" spans="1:2" x14ac:dyDescent="0.3">
      <c r="A343" t="s">
        <v>595</v>
      </c>
      <c r="B343">
        <v>0</v>
      </c>
    </row>
    <row r="344" spans="1:2" x14ac:dyDescent="0.3">
      <c r="A344" t="s">
        <v>596</v>
      </c>
      <c r="B344">
        <v>12.75</v>
      </c>
    </row>
    <row r="345" spans="1:2" x14ac:dyDescent="0.3">
      <c r="A345" t="s">
        <v>598</v>
      </c>
      <c r="B345">
        <v>9</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45"/>
  <sheetViews>
    <sheetView workbookViewId="0">
      <selection activeCell="C2" sqref="C2"/>
    </sheetView>
  </sheetViews>
  <sheetFormatPr defaultRowHeight="14.4" x14ac:dyDescent="0.3"/>
  <cols>
    <col min="1" max="1" width="11.77734375" customWidth="1"/>
    <col min="2" max="2" width="10.44140625" customWidth="1"/>
  </cols>
  <sheetData>
    <row r="1" spans="1:3" x14ac:dyDescent="0.3">
      <c r="A1" t="s">
        <v>0</v>
      </c>
      <c r="B1" t="s">
        <v>1</v>
      </c>
      <c r="C1" t="s">
        <v>602</v>
      </c>
    </row>
    <row r="2" spans="1:3" x14ac:dyDescent="0.3">
      <c r="A2" t="s">
        <v>3</v>
      </c>
      <c r="B2" t="s">
        <v>4</v>
      </c>
      <c r="C2">
        <v>21.599999999999998</v>
      </c>
    </row>
    <row r="3" spans="1:3" x14ac:dyDescent="0.3">
      <c r="A3" t="s">
        <v>6</v>
      </c>
      <c r="B3" t="s">
        <v>7</v>
      </c>
      <c r="C3">
        <v>36</v>
      </c>
    </row>
    <row r="4" spans="1:3" x14ac:dyDescent="0.3">
      <c r="A4" t="s">
        <v>8</v>
      </c>
      <c r="B4" t="s">
        <v>9</v>
      </c>
      <c r="C4">
        <v>30</v>
      </c>
    </row>
    <row r="5" spans="1:3" x14ac:dyDescent="0.3">
      <c r="A5" t="s">
        <v>10</v>
      </c>
      <c r="B5" t="s">
        <v>11</v>
      </c>
      <c r="C5">
        <v>36</v>
      </c>
    </row>
    <row r="6" spans="1:3" x14ac:dyDescent="0.3">
      <c r="A6" t="s">
        <v>12</v>
      </c>
      <c r="B6" t="s">
        <v>13</v>
      </c>
      <c r="C6">
        <v>40.800000000000004</v>
      </c>
    </row>
    <row r="7" spans="1:3" x14ac:dyDescent="0.3">
      <c r="A7" t="s">
        <v>14</v>
      </c>
      <c r="B7" t="s">
        <v>15</v>
      </c>
      <c r="C7">
        <v>40.800000000000004</v>
      </c>
    </row>
    <row r="8" spans="1:3" x14ac:dyDescent="0.3">
      <c r="A8" t="s">
        <v>16</v>
      </c>
      <c r="B8" t="s">
        <v>17</v>
      </c>
      <c r="C8">
        <v>34.799999999999997</v>
      </c>
    </row>
    <row r="9" spans="1:3" x14ac:dyDescent="0.3">
      <c r="A9" t="s">
        <v>18</v>
      </c>
      <c r="B9" t="s">
        <v>19</v>
      </c>
      <c r="C9">
        <v>25.2</v>
      </c>
    </row>
    <row r="10" spans="1:3" x14ac:dyDescent="0.3">
      <c r="A10" t="s">
        <v>20</v>
      </c>
      <c r="B10" t="s">
        <v>21</v>
      </c>
      <c r="C10">
        <v>27.6</v>
      </c>
    </row>
    <row r="11" spans="1:3" x14ac:dyDescent="0.3">
      <c r="A11" t="s">
        <v>22</v>
      </c>
      <c r="B11" t="s">
        <v>23</v>
      </c>
      <c r="C11">
        <v>32.400000000000006</v>
      </c>
    </row>
    <row r="12" spans="1:3" x14ac:dyDescent="0.3">
      <c r="A12" t="s">
        <v>24</v>
      </c>
      <c r="B12" t="s">
        <v>25</v>
      </c>
      <c r="C12">
        <v>32.400000000000006</v>
      </c>
    </row>
    <row r="13" spans="1:3" x14ac:dyDescent="0.3">
      <c r="A13" t="s">
        <v>26</v>
      </c>
      <c r="B13" t="s">
        <v>27</v>
      </c>
      <c r="C13">
        <v>25.2</v>
      </c>
    </row>
    <row r="14" spans="1:3" x14ac:dyDescent="0.3">
      <c r="A14" t="s">
        <v>28</v>
      </c>
      <c r="B14" t="s">
        <v>27</v>
      </c>
      <c r="C14">
        <v>38.4</v>
      </c>
    </row>
    <row r="15" spans="1:3" x14ac:dyDescent="0.3">
      <c r="A15" t="s">
        <v>29</v>
      </c>
      <c r="B15" t="s">
        <v>30</v>
      </c>
      <c r="C15">
        <v>43.199999999999996</v>
      </c>
    </row>
    <row r="16" spans="1:3" x14ac:dyDescent="0.3">
      <c r="A16" t="s">
        <v>31</v>
      </c>
      <c r="B16" t="s">
        <v>32</v>
      </c>
      <c r="C16">
        <v>27.6</v>
      </c>
    </row>
    <row r="17" spans="1:3" x14ac:dyDescent="0.3">
      <c r="A17" t="s">
        <v>33</v>
      </c>
      <c r="B17" t="s">
        <v>30</v>
      </c>
      <c r="C17">
        <v>42</v>
      </c>
    </row>
    <row r="18" spans="1:3" x14ac:dyDescent="0.3">
      <c r="A18" t="s">
        <v>34</v>
      </c>
      <c r="B18" t="s">
        <v>35</v>
      </c>
      <c r="C18">
        <v>44.4</v>
      </c>
    </row>
    <row r="19" spans="1:3" x14ac:dyDescent="0.3">
      <c r="A19" t="s">
        <v>36</v>
      </c>
      <c r="B19" t="s">
        <v>35</v>
      </c>
      <c r="C19">
        <v>24</v>
      </c>
    </row>
    <row r="20" spans="1:3" x14ac:dyDescent="0.3">
      <c r="A20" t="s">
        <v>37</v>
      </c>
      <c r="B20" t="s">
        <v>38</v>
      </c>
      <c r="C20">
        <v>36</v>
      </c>
    </row>
    <row r="21" spans="1:3" x14ac:dyDescent="0.3">
      <c r="A21" t="s">
        <v>39</v>
      </c>
      <c r="B21" t="s">
        <v>40</v>
      </c>
      <c r="C21">
        <v>32.400000000000006</v>
      </c>
    </row>
    <row r="22" spans="1:3" x14ac:dyDescent="0.3">
      <c r="A22" t="s">
        <v>41</v>
      </c>
      <c r="B22" t="s">
        <v>42</v>
      </c>
      <c r="C22">
        <v>30</v>
      </c>
    </row>
    <row r="23" spans="1:3" x14ac:dyDescent="0.3">
      <c r="A23" t="s">
        <v>43</v>
      </c>
      <c r="B23" t="s">
        <v>44</v>
      </c>
      <c r="C23">
        <v>43.199999999999996</v>
      </c>
    </row>
    <row r="24" spans="1:3" x14ac:dyDescent="0.3">
      <c r="A24" t="s">
        <v>45</v>
      </c>
      <c r="B24" t="s">
        <v>46</v>
      </c>
      <c r="C24">
        <v>39.6</v>
      </c>
    </row>
    <row r="25" spans="1:3" x14ac:dyDescent="0.3">
      <c r="A25" t="s">
        <v>47</v>
      </c>
      <c r="B25" t="s">
        <v>48</v>
      </c>
      <c r="C25">
        <v>25.2</v>
      </c>
    </row>
    <row r="26" spans="1:3" x14ac:dyDescent="0.3">
      <c r="A26" t="s">
        <v>49</v>
      </c>
      <c r="B26" t="s">
        <v>50</v>
      </c>
      <c r="C26">
        <v>37.200000000000003</v>
      </c>
    </row>
    <row r="27" spans="1:3" x14ac:dyDescent="0.3">
      <c r="A27" t="s">
        <v>51</v>
      </c>
      <c r="B27" t="s">
        <v>52</v>
      </c>
      <c r="C27">
        <v>54</v>
      </c>
    </row>
    <row r="28" spans="1:3" x14ac:dyDescent="0.3">
      <c r="A28" t="s">
        <v>53</v>
      </c>
      <c r="B28" t="s">
        <v>54</v>
      </c>
      <c r="C28">
        <v>44.4</v>
      </c>
    </row>
    <row r="29" spans="1:3" x14ac:dyDescent="0.3">
      <c r="A29" t="s">
        <v>55</v>
      </c>
      <c r="B29" t="s">
        <v>56</v>
      </c>
      <c r="C29">
        <v>31.200000000000003</v>
      </c>
    </row>
    <row r="30" spans="1:3" x14ac:dyDescent="0.3">
      <c r="A30" t="s">
        <v>57</v>
      </c>
      <c r="B30" t="s">
        <v>58</v>
      </c>
      <c r="C30">
        <v>40.800000000000004</v>
      </c>
    </row>
    <row r="31" spans="1:3" x14ac:dyDescent="0.3">
      <c r="A31" t="s">
        <v>59</v>
      </c>
      <c r="B31" t="s">
        <v>60</v>
      </c>
      <c r="C31">
        <v>48</v>
      </c>
    </row>
    <row r="32" spans="1:3" x14ac:dyDescent="0.3">
      <c r="A32" t="s">
        <v>61</v>
      </c>
      <c r="B32" t="s">
        <v>62</v>
      </c>
      <c r="C32">
        <v>39.6</v>
      </c>
    </row>
    <row r="33" spans="1:3" x14ac:dyDescent="0.3">
      <c r="A33" t="s">
        <v>63</v>
      </c>
      <c r="B33" t="s">
        <v>64</v>
      </c>
      <c r="C33">
        <v>39.6</v>
      </c>
    </row>
    <row r="34" spans="1:3" x14ac:dyDescent="0.3">
      <c r="A34" t="s">
        <v>65</v>
      </c>
      <c r="B34" t="s">
        <v>66</v>
      </c>
      <c r="C34">
        <v>27.6</v>
      </c>
    </row>
    <row r="35" spans="1:3" x14ac:dyDescent="0.3">
      <c r="A35" t="s">
        <v>67</v>
      </c>
      <c r="B35" t="s">
        <v>68</v>
      </c>
      <c r="C35">
        <v>38.4</v>
      </c>
    </row>
    <row r="36" spans="1:3" x14ac:dyDescent="0.3">
      <c r="A36" t="s">
        <v>69</v>
      </c>
      <c r="B36" t="s">
        <v>70</v>
      </c>
      <c r="C36">
        <v>31.200000000000003</v>
      </c>
    </row>
    <row r="37" spans="1:3" x14ac:dyDescent="0.3">
      <c r="A37" t="s">
        <v>71</v>
      </c>
      <c r="B37" t="s">
        <v>72</v>
      </c>
      <c r="C37">
        <v>46.800000000000004</v>
      </c>
    </row>
    <row r="38" spans="1:3" x14ac:dyDescent="0.3">
      <c r="A38" t="s">
        <v>73</v>
      </c>
      <c r="B38" t="s">
        <v>74</v>
      </c>
      <c r="C38">
        <v>45.6</v>
      </c>
    </row>
    <row r="39" spans="1:3" x14ac:dyDescent="0.3">
      <c r="A39" t="s">
        <v>75</v>
      </c>
      <c r="B39" t="s">
        <v>76</v>
      </c>
      <c r="C39">
        <v>38.4</v>
      </c>
    </row>
    <row r="40" spans="1:3" x14ac:dyDescent="0.3">
      <c r="A40" t="s">
        <v>77</v>
      </c>
      <c r="B40" t="s">
        <v>78</v>
      </c>
      <c r="C40">
        <v>42</v>
      </c>
    </row>
    <row r="41" spans="1:3" x14ac:dyDescent="0.3">
      <c r="A41" t="s">
        <v>79</v>
      </c>
      <c r="B41" t="s">
        <v>80</v>
      </c>
      <c r="C41">
        <v>43.199999999999996</v>
      </c>
    </row>
    <row r="42" spans="1:3" x14ac:dyDescent="0.3">
      <c r="A42" t="s">
        <v>81</v>
      </c>
      <c r="B42" t="s">
        <v>82</v>
      </c>
      <c r="C42">
        <v>34.799999999999997</v>
      </c>
    </row>
    <row r="43" spans="1:3" x14ac:dyDescent="0.3">
      <c r="A43" t="s">
        <v>83</v>
      </c>
      <c r="B43" t="s">
        <v>84</v>
      </c>
      <c r="C43">
        <v>34.799999999999997</v>
      </c>
    </row>
    <row r="44" spans="1:3" x14ac:dyDescent="0.3">
      <c r="A44" t="s">
        <v>85</v>
      </c>
      <c r="B44" t="s">
        <v>86</v>
      </c>
      <c r="C44">
        <v>43.199999999999996</v>
      </c>
    </row>
    <row r="45" spans="1:3" x14ac:dyDescent="0.3">
      <c r="A45" t="s">
        <v>87</v>
      </c>
      <c r="B45" t="s">
        <v>88</v>
      </c>
      <c r="C45">
        <v>43.199999999999996</v>
      </c>
    </row>
    <row r="46" spans="1:3" x14ac:dyDescent="0.3">
      <c r="A46" t="s">
        <v>89</v>
      </c>
      <c r="B46" t="s">
        <v>90</v>
      </c>
      <c r="C46">
        <v>48</v>
      </c>
    </row>
    <row r="47" spans="1:3" x14ac:dyDescent="0.3">
      <c r="A47" t="s">
        <v>91</v>
      </c>
      <c r="B47" t="s">
        <v>92</v>
      </c>
      <c r="C47">
        <v>39.6</v>
      </c>
    </row>
    <row r="48" spans="1:3" x14ac:dyDescent="0.3">
      <c r="A48" t="s">
        <v>93</v>
      </c>
      <c r="B48" t="s">
        <v>94</v>
      </c>
      <c r="C48">
        <v>44.4</v>
      </c>
    </row>
    <row r="49" spans="1:3" x14ac:dyDescent="0.3">
      <c r="A49" t="s">
        <v>95</v>
      </c>
      <c r="B49" t="s">
        <v>96</v>
      </c>
      <c r="C49">
        <v>28.799999999999997</v>
      </c>
    </row>
    <row r="50" spans="1:3" x14ac:dyDescent="0.3">
      <c r="A50" t="s">
        <v>97</v>
      </c>
      <c r="B50" t="s">
        <v>98</v>
      </c>
      <c r="C50">
        <v>34.799999999999997</v>
      </c>
    </row>
    <row r="51" spans="1:3" x14ac:dyDescent="0.3">
      <c r="A51" t="s">
        <v>99</v>
      </c>
      <c r="B51" t="s">
        <v>100</v>
      </c>
      <c r="C51">
        <v>25.2</v>
      </c>
    </row>
    <row r="52" spans="1:3" x14ac:dyDescent="0.3">
      <c r="A52" t="s">
        <v>101</v>
      </c>
      <c r="B52" t="s">
        <v>102</v>
      </c>
      <c r="C52">
        <v>31.200000000000003</v>
      </c>
    </row>
    <row r="53" spans="1:3" x14ac:dyDescent="0.3">
      <c r="A53" t="s">
        <v>103</v>
      </c>
      <c r="B53" t="s">
        <v>104</v>
      </c>
      <c r="C53">
        <v>39.6</v>
      </c>
    </row>
    <row r="54" spans="1:3" x14ac:dyDescent="0.3">
      <c r="A54" t="s">
        <v>105</v>
      </c>
      <c r="B54" t="s">
        <v>106</v>
      </c>
      <c r="C54">
        <v>30</v>
      </c>
    </row>
    <row r="55" spans="1:3" x14ac:dyDescent="0.3">
      <c r="A55" t="s">
        <v>107</v>
      </c>
      <c r="B55" t="s">
        <v>108</v>
      </c>
      <c r="C55">
        <v>27.6</v>
      </c>
    </row>
    <row r="56" spans="1:3" x14ac:dyDescent="0.3">
      <c r="A56" t="s">
        <v>109</v>
      </c>
      <c r="B56" t="s">
        <v>110</v>
      </c>
      <c r="C56">
        <v>56.4</v>
      </c>
    </row>
    <row r="57" spans="1:3" x14ac:dyDescent="0.3">
      <c r="A57" t="s">
        <v>111</v>
      </c>
      <c r="B57" t="s">
        <v>110</v>
      </c>
      <c r="C57">
        <v>27.6</v>
      </c>
    </row>
    <row r="58" spans="1:3" x14ac:dyDescent="0.3">
      <c r="A58" t="s">
        <v>112</v>
      </c>
      <c r="B58" t="s">
        <v>106</v>
      </c>
      <c r="C58">
        <v>34.799999999999997</v>
      </c>
    </row>
    <row r="59" spans="1:3" x14ac:dyDescent="0.3">
      <c r="A59" t="s">
        <v>113</v>
      </c>
      <c r="B59" t="s">
        <v>114</v>
      </c>
      <c r="C59">
        <v>40.800000000000004</v>
      </c>
    </row>
    <row r="60" spans="1:3" x14ac:dyDescent="0.3">
      <c r="A60" t="s">
        <v>115</v>
      </c>
      <c r="B60" t="s">
        <v>108</v>
      </c>
      <c r="C60">
        <v>44.4</v>
      </c>
    </row>
    <row r="61" spans="1:3" x14ac:dyDescent="0.3">
      <c r="A61" t="s">
        <v>116</v>
      </c>
      <c r="B61" t="s">
        <v>117</v>
      </c>
      <c r="C61">
        <v>38.4</v>
      </c>
    </row>
    <row r="62" spans="1:3" x14ac:dyDescent="0.3">
      <c r="A62" t="s">
        <v>118</v>
      </c>
      <c r="B62" t="s">
        <v>119</v>
      </c>
      <c r="C62">
        <v>28.799999999999997</v>
      </c>
    </row>
    <row r="63" spans="1:3" x14ac:dyDescent="0.3">
      <c r="A63" t="s">
        <v>120</v>
      </c>
      <c r="B63" t="s">
        <v>121</v>
      </c>
      <c r="C63">
        <v>39.6</v>
      </c>
    </row>
    <row r="64" spans="1:3" x14ac:dyDescent="0.3">
      <c r="A64" t="s">
        <v>122</v>
      </c>
      <c r="B64" t="s">
        <v>123</v>
      </c>
      <c r="C64">
        <v>33.6</v>
      </c>
    </row>
    <row r="65" spans="1:3" x14ac:dyDescent="0.3">
      <c r="A65" t="s">
        <v>124</v>
      </c>
      <c r="B65" t="s">
        <v>125</v>
      </c>
      <c r="C65">
        <v>19.2</v>
      </c>
    </row>
    <row r="66" spans="1:3" x14ac:dyDescent="0.3">
      <c r="A66" t="s">
        <v>126</v>
      </c>
      <c r="B66" t="s">
        <v>127</v>
      </c>
      <c r="C66">
        <v>26.4</v>
      </c>
    </row>
    <row r="67" spans="1:3" x14ac:dyDescent="0.3">
      <c r="A67" t="s">
        <v>128</v>
      </c>
      <c r="B67" t="s">
        <v>129</v>
      </c>
      <c r="C67">
        <v>38.4</v>
      </c>
    </row>
    <row r="68" spans="1:3" x14ac:dyDescent="0.3">
      <c r="A68" t="s">
        <v>130</v>
      </c>
      <c r="B68" t="s">
        <v>131</v>
      </c>
      <c r="C68">
        <v>40.800000000000004</v>
      </c>
    </row>
    <row r="69" spans="1:3" x14ac:dyDescent="0.3">
      <c r="A69" t="s">
        <v>132</v>
      </c>
      <c r="B69" t="s">
        <v>133</v>
      </c>
      <c r="C69">
        <v>37.200000000000003</v>
      </c>
    </row>
    <row r="70" spans="1:3" x14ac:dyDescent="0.3">
      <c r="A70" t="s">
        <v>134</v>
      </c>
      <c r="B70" t="s">
        <v>135</v>
      </c>
      <c r="C70">
        <v>40.800000000000004</v>
      </c>
    </row>
    <row r="71" spans="1:3" x14ac:dyDescent="0.3">
      <c r="A71" t="s">
        <v>136</v>
      </c>
      <c r="B71" t="s">
        <v>4</v>
      </c>
      <c r="C71">
        <v>39.6</v>
      </c>
    </row>
    <row r="72" spans="1:3" x14ac:dyDescent="0.3">
      <c r="A72" t="s">
        <v>137</v>
      </c>
      <c r="B72" t="s">
        <v>138</v>
      </c>
      <c r="C72">
        <v>18</v>
      </c>
    </row>
    <row r="73" spans="1:3" x14ac:dyDescent="0.3">
      <c r="A73" t="s">
        <v>139</v>
      </c>
      <c r="B73" t="s">
        <v>140</v>
      </c>
      <c r="C73">
        <v>33.6</v>
      </c>
    </row>
    <row r="74" spans="1:3" x14ac:dyDescent="0.3">
      <c r="A74" t="s">
        <v>141</v>
      </c>
      <c r="B74" t="s">
        <v>142</v>
      </c>
      <c r="C74">
        <v>34.799999999999997</v>
      </c>
    </row>
    <row r="75" spans="1:3" x14ac:dyDescent="0.3">
      <c r="A75" t="s">
        <v>143</v>
      </c>
      <c r="B75" t="s">
        <v>144</v>
      </c>
      <c r="C75">
        <v>31.200000000000003</v>
      </c>
    </row>
    <row r="76" spans="1:3" x14ac:dyDescent="0.3">
      <c r="A76" t="s">
        <v>145</v>
      </c>
      <c r="B76" t="s">
        <v>76</v>
      </c>
      <c r="C76">
        <v>32.400000000000006</v>
      </c>
    </row>
    <row r="77" spans="1:3" x14ac:dyDescent="0.3">
      <c r="A77" t="s">
        <v>146</v>
      </c>
      <c r="B77" t="s">
        <v>147</v>
      </c>
      <c r="C77">
        <v>40.800000000000004</v>
      </c>
    </row>
    <row r="78" spans="1:3" x14ac:dyDescent="0.3">
      <c r="A78" t="s">
        <v>148</v>
      </c>
      <c r="B78" t="s">
        <v>149</v>
      </c>
      <c r="C78">
        <v>32.400000000000006</v>
      </c>
    </row>
    <row r="79" spans="1:3" x14ac:dyDescent="0.3">
      <c r="A79" t="s">
        <v>150</v>
      </c>
      <c r="B79" t="s">
        <v>151</v>
      </c>
    </row>
    <row r="80" spans="1:3" x14ac:dyDescent="0.3">
      <c r="A80" t="s">
        <v>153</v>
      </c>
      <c r="B80" t="s">
        <v>154</v>
      </c>
      <c r="C80">
        <v>25.2</v>
      </c>
    </row>
    <row r="81" spans="1:3" x14ac:dyDescent="0.3">
      <c r="A81" t="s">
        <v>155</v>
      </c>
      <c r="B81" t="s">
        <v>156</v>
      </c>
      <c r="C81">
        <v>22.8</v>
      </c>
    </row>
    <row r="82" spans="1:3" x14ac:dyDescent="0.3">
      <c r="A82" t="s">
        <v>157</v>
      </c>
      <c r="B82" t="s">
        <v>158</v>
      </c>
      <c r="C82">
        <v>39.6</v>
      </c>
    </row>
    <row r="83" spans="1:3" x14ac:dyDescent="0.3">
      <c r="A83" t="s">
        <v>159</v>
      </c>
      <c r="B83" t="s">
        <v>160</v>
      </c>
      <c r="C83">
        <v>18</v>
      </c>
    </row>
    <row r="84" spans="1:3" x14ac:dyDescent="0.3">
      <c r="A84" t="s">
        <v>161</v>
      </c>
      <c r="B84" t="s">
        <v>162</v>
      </c>
      <c r="C84">
        <v>38.4</v>
      </c>
    </row>
    <row r="85" spans="1:3" x14ac:dyDescent="0.3">
      <c r="A85" t="s">
        <v>163</v>
      </c>
      <c r="B85" t="s">
        <v>164</v>
      </c>
      <c r="C85">
        <v>39.6</v>
      </c>
    </row>
    <row r="86" spans="1:3" x14ac:dyDescent="0.3">
      <c r="A86" t="s">
        <v>165</v>
      </c>
      <c r="B86" t="s">
        <v>166</v>
      </c>
      <c r="C86">
        <v>37.200000000000003</v>
      </c>
    </row>
    <row r="87" spans="1:3" x14ac:dyDescent="0.3">
      <c r="A87" t="s">
        <v>167</v>
      </c>
      <c r="B87" t="s">
        <v>168</v>
      </c>
      <c r="C87">
        <v>36</v>
      </c>
    </row>
    <row r="88" spans="1:3" x14ac:dyDescent="0.3">
      <c r="A88" t="s">
        <v>169</v>
      </c>
      <c r="B88" t="s">
        <v>170</v>
      </c>
      <c r="C88">
        <v>36</v>
      </c>
    </row>
    <row r="89" spans="1:3" x14ac:dyDescent="0.3">
      <c r="A89" t="s">
        <v>171</v>
      </c>
      <c r="B89" t="s">
        <v>58</v>
      </c>
    </row>
    <row r="90" spans="1:3" x14ac:dyDescent="0.3">
      <c r="A90" t="s">
        <v>172</v>
      </c>
      <c r="B90" t="s">
        <v>173</v>
      </c>
      <c r="C90">
        <v>33.6</v>
      </c>
    </row>
    <row r="91" spans="1:3" x14ac:dyDescent="0.3">
      <c r="A91" t="s">
        <v>174</v>
      </c>
      <c r="B91" t="s">
        <v>175</v>
      </c>
      <c r="C91">
        <v>24</v>
      </c>
    </row>
    <row r="92" spans="1:3" x14ac:dyDescent="0.3">
      <c r="A92" t="s">
        <v>176</v>
      </c>
      <c r="B92" t="s">
        <v>177</v>
      </c>
      <c r="C92">
        <v>31.200000000000003</v>
      </c>
    </row>
    <row r="93" spans="1:3" x14ac:dyDescent="0.3">
      <c r="A93" t="s">
        <v>178</v>
      </c>
      <c r="B93" t="s">
        <v>179</v>
      </c>
      <c r="C93">
        <v>45.6</v>
      </c>
    </row>
    <row r="94" spans="1:3" x14ac:dyDescent="0.3">
      <c r="A94" t="s">
        <v>180</v>
      </c>
      <c r="B94" t="s">
        <v>181</v>
      </c>
      <c r="C94">
        <v>26.4</v>
      </c>
    </row>
    <row r="95" spans="1:3" x14ac:dyDescent="0.3">
      <c r="A95" t="s">
        <v>182</v>
      </c>
      <c r="B95" t="s">
        <v>183</v>
      </c>
      <c r="C95">
        <v>34.799999999999997</v>
      </c>
    </row>
    <row r="96" spans="1:3" x14ac:dyDescent="0.3">
      <c r="A96" t="s">
        <v>184</v>
      </c>
      <c r="B96" t="s">
        <v>185</v>
      </c>
      <c r="C96">
        <v>34.799999999999997</v>
      </c>
    </row>
    <row r="97" spans="1:3" x14ac:dyDescent="0.3">
      <c r="A97" t="s">
        <v>186</v>
      </c>
      <c r="B97" t="s">
        <v>156</v>
      </c>
      <c r="C97">
        <v>40.800000000000004</v>
      </c>
    </row>
    <row r="98" spans="1:3" x14ac:dyDescent="0.3">
      <c r="A98" t="s">
        <v>187</v>
      </c>
      <c r="B98" t="s">
        <v>188</v>
      </c>
      <c r="C98">
        <v>30</v>
      </c>
    </row>
    <row r="99" spans="1:3" x14ac:dyDescent="0.3">
      <c r="A99" t="s">
        <v>189</v>
      </c>
      <c r="B99" t="s">
        <v>190</v>
      </c>
      <c r="C99">
        <v>46.800000000000004</v>
      </c>
    </row>
    <row r="100" spans="1:3" x14ac:dyDescent="0.3">
      <c r="A100" t="s">
        <v>191</v>
      </c>
      <c r="B100" t="s">
        <v>192</v>
      </c>
      <c r="C100">
        <v>33.6</v>
      </c>
    </row>
    <row r="101" spans="1:3" x14ac:dyDescent="0.3">
      <c r="A101" t="s">
        <v>193</v>
      </c>
      <c r="B101" t="s">
        <v>194</v>
      </c>
      <c r="C101">
        <v>45.6</v>
      </c>
    </row>
    <row r="102" spans="1:3" x14ac:dyDescent="0.3">
      <c r="A102" t="s">
        <v>195</v>
      </c>
      <c r="B102" t="s">
        <v>196</v>
      </c>
      <c r="C102">
        <v>43.199999999999996</v>
      </c>
    </row>
    <row r="103" spans="1:3" x14ac:dyDescent="0.3">
      <c r="A103" t="s">
        <v>197</v>
      </c>
      <c r="B103" t="s">
        <v>198</v>
      </c>
      <c r="C103">
        <v>18</v>
      </c>
    </row>
    <row r="104" spans="1:3" x14ac:dyDescent="0.3">
      <c r="A104" t="s">
        <v>199</v>
      </c>
      <c r="B104" t="s">
        <v>19</v>
      </c>
      <c r="C104">
        <v>45.6</v>
      </c>
    </row>
    <row r="105" spans="1:3" x14ac:dyDescent="0.3">
      <c r="A105" t="s">
        <v>200</v>
      </c>
      <c r="B105" t="s">
        <v>201</v>
      </c>
      <c r="C105">
        <v>40.800000000000004</v>
      </c>
    </row>
    <row r="106" spans="1:3" x14ac:dyDescent="0.3">
      <c r="A106" t="s">
        <v>202</v>
      </c>
      <c r="B106" t="s">
        <v>27</v>
      </c>
      <c r="C106">
        <v>42</v>
      </c>
    </row>
    <row r="107" spans="1:3" x14ac:dyDescent="0.3">
      <c r="A107" t="s">
        <v>203</v>
      </c>
      <c r="B107" t="s">
        <v>32</v>
      </c>
      <c r="C107">
        <v>27.6</v>
      </c>
    </row>
    <row r="108" spans="1:3" x14ac:dyDescent="0.3">
      <c r="A108" t="s">
        <v>204</v>
      </c>
      <c r="B108" t="s">
        <v>205</v>
      </c>
      <c r="C108">
        <v>37.200000000000003</v>
      </c>
    </row>
    <row r="109" spans="1:3" x14ac:dyDescent="0.3">
      <c r="A109" t="s">
        <v>206</v>
      </c>
      <c r="B109" t="s">
        <v>207</v>
      </c>
      <c r="C109">
        <v>49.199999999999996</v>
      </c>
    </row>
    <row r="110" spans="1:3" x14ac:dyDescent="0.3">
      <c r="A110" t="s">
        <v>208</v>
      </c>
      <c r="B110" t="s">
        <v>209</v>
      </c>
      <c r="C110">
        <v>38.4</v>
      </c>
    </row>
    <row r="111" spans="1:3" x14ac:dyDescent="0.3">
      <c r="A111" t="s">
        <v>210</v>
      </c>
      <c r="B111" t="s">
        <v>211</v>
      </c>
      <c r="C111">
        <v>44.4</v>
      </c>
    </row>
    <row r="112" spans="1:3" x14ac:dyDescent="0.3">
      <c r="A112" t="s">
        <v>212</v>
      </c>
      <c r="B112" t="s">
        <v>213</v>
      </c>
      <c r="C112">
        <v>39.6</v>
      </c>
    </row>
    <row r="113" spans="1:3" x14ac:dyDescent="0.3">
      <c r="A113" t="s">
        <v>214</v>
      </c>
      <c r="B113" t="s">
        <v>44</v>
      </c>
      <c r="C113">
        <v>22.8</v>
      </c>
    </row>
    <row r="114" spans="1:3" x14ac:dyDescent="0.3">
      <c r="A114" t="s">
        <v>215</v>
      </c>
      <c r="B114" t="s">
        <v>216</v>
      </c>
      <c r="C114">
        <v>46.800000000000004</v>
      </c>
    </row>
    <row r="115" spans="1:3" x14ac:dyDescent="0.3">
      <c r="A115" t="s">
        <v>217</v>
      </c>
      <c r="B115" t="s">
        <v>218</v>
      </c>
      <c r="C115">
        <v>39.6</v>
      </c>
    </row>
    <row r="116" spans="1:3" x14ac:dyDescent="0.3">
      <c r="A116" t="s">
        <v>219</v>
      </c>
      <c r="B116" t="s">
        <v>220</v>
      </c>
      <c r="C116">
        <v>48</v>
      </c>
    </row>
    <row r="117" spans="1:3" x14ac:dyDescent="0.3">
      <c r="A117" t="s">
        <v>221</v>
      </c>
      <c r="B117" t="s">
        <v>222</v>
      </c>
      <c r="C117">
        <v>45.6</v>
      </c>
    </row>
    <row r="118" spans="1:3" x14ac:dyDescent="0.3">
      <c r="A118" t="s">
        <v>157</v>
      </c>
      <c r="B118" t="s">
        <v>223</v>
      </c>
      <c r="C118">
        <v>37.200000000000003</v>
      </c>
    </row>
    <row r="119" spans="1:3" x14ac:dyDescent="0.3">
      <c r="A119" t="s">
        <v>224</v>
      </c>
      <c r="B119" t="s">
        <v>225</v>
      </c>
      <c r="C119">
        <v>48</v>
      </c>
    </row>
    <row r="120" spans="1:3" x14ac:dyDescent="0.3">
      <c r="A120" t="s">
        <v>226</v>
      </c>
      <c r="B120" t="s">
        <v>227</v>
      </c>
      <c r="C120">
        <v>25.2</v>
      </c>
    </row>
    <row r="121" spans="1:3" x14ac:dyDescent="0.3">
      <c r="A121" t="s">
        <v>228</v>
      </c>
      <c r="B121" t="s">
        <v>229</v>
      </c>
      <c r="C121">
        <v>32.400000000000006</v>
      </c>
    </row>
    <row r="122" spans="1:3" x14ac:dyDescent="0.3">
      <c r="A122" t="s">
        <v>230</v>
      </c>
      <c r="B122" t="s">
        <v>231</v>
      </c>
      <c r="C122">
        <v>43.199999999999996</v>
      </c>
    </row>
    <row r="123" spans="1:3" x14ac:dyDescent="0.3">
      <c r="A123" t="s">
        <v>232</v>
      </c>
      <c r="B123" t="s">
        <v>114</v>
      </c>
      <c r="C123">
        <v>40.800000000000004</v>
      </c>
    </row>
    <row r="124" spans="1:3" x14ac:dyDescent="0.3">
      <c r="A124" t="s">
        <v>233</v>
      </c>
      <c r="B124" t="s">
        <v>108</v>
      </c>
      <c r="C124">
        <v>42</v>
      </c>
    </row>
    <row r="125" spans="1:3" x14ac:dyDescent="0.3">
      <c r="A125" t="s">
        <v>234</v>
      </c>
      <c r="B125" t="s">
        <v>106</v>
      </c>
      <c r="C125">
        <v>39.6</v>
      </c>
    </row>
    <row r="126" spans="1:3" x14ac:dyDescent="0.3">
      <c r="A126" t="s">
        <v>235</v>
      </c>
      <c r="B126" t="s">
        <v>236</v>
      </c>
      <c r="C126">
        <v>48</v>
      </c>
    </row>
    <row r="127" spans="1:3" x14ac:dyDescent="0.3">
      <c r="A127" t="s">
        <v>237</v>
      </c>
      <c r="B127" t="s">
        <v>238</v>
      </c>
      <c r="C127">
        <v>44.4</v>
      </c>
    </row>
    <row r="128" spans="1:3" x14ac:dyDescent="0.3">
      <c r="A128" t="s">
        <v>239</v>
      </c>
      <c r="B128" t="s">
        <v>240</v>
      </c>
      <c r="C128">
        <v>36</v>
      </c>
    </row>
    <row r="129" spans="1:3" x14ac:dyDescent="0.3">
      <c r="A129" t="s">
        <v>241</v>
      </c>
      <c r="B129" t="s">
        <v>242</v>
      </c>
      <c r="C129">
        <v>44.4</v>
      </c>
    </row>
    <row r="130" spans="1:3" x14ac:dyDescent="0.3">
      <c r="A130" t="s">
        <v>243</v>
      </c>
      <c r="B130" t="s">
        <v>244</v>
      </c>
      <c r="C130">
        <v>43.199999999999996</v>
      </c>
    </row>
    <row r="131" spans="1:3" x14ac:dyDescent="0.3">
      <c r="A131" t="s">
        <v>245</v>
      </c>
      <c r="B131" t="s">
        <v>246</v>
      </c>
      <c r="C131">
        <v>46.800000000000004</v>
      </c>
    </row>
    <row r="132" spans="1:3" x14ac:dyDescent="0.3">
      <c r="A132" t="s">
        <v>247</v>
      </c>
      <c r="B132" t="s">
        <v>248</v>
      </c>
      <c r="C132">
        <v>38.4</v>
      </c>
    </row>
    <row r="133" spans="1:3" x14ac:dyDescent="0.3">
      <c r="A133" t="s">
        <v>249</v>
      </c>
      <c r="B133" t="s">
        <v>250</v>
      </c>
      <c r="C133">
        <v>27.6</v>
      </c>
    </row>
    <row r="134" spans="1:3" x14ac:dyDescent="0.3">
      <c r="A134" t="s">
        <v>251</v>
      </c>
      <c r="B134" t="s">
        <v>252</v>
      </c>
      <c r="C134">
        <v>38.4</v>
      </c>
    </row>
    <row r="135" spans="1:3" x14ac:dyDescent="0.3">
      <c r="A135" t="s">
        <v>253</v>
      </c>
      <c r="B135" t="s">
        <v>254</v>
      </c>
      <c r="C135">
        <v>32.400000000000006</v>
      </c>
    </row>
    <row r="136" spans="1:3" x14ac:dyDescent="0.3">
      <c r="A136" t="s">
        <v>255</v>
      </c>
      <c r="B136" t="s">
        <v>32</v>
      </c>
      <c r="C136">
        <v>49.199999999999996</v>
      </c>
    </row>
    <row r="137" spans="1:3" x14ac:dyDescent="0.3">
      <c r="A137" t="s">
        <v>256</v>
      </c>
      <c r="B137" t="s">
        <v>257</v>
      </c>
      <c r="C137">
        <v>50.4</v>
      </c>
    </row>
    <row r="138" spans="1:3" x14ac:dyDescent="0.3">
      <c r="A138" t="s">
        <v>258</v>
      </c>
      <c r="B138" t="s">
        <v>259</v>
      </c>
      <c r="C138">
        <v>36</v>
      </c>
    </row>
    <row r="139" spans="1:3" x14ac:dyDescent="0.3">
      <c r="A139" t="s">
        <v>260</v>
      </c>
      <c r="B139" t="s">
        <v>261</v>
      </c>
      <c r="C139">
        <v>42</v>
      </c>
    </row>
    <row r="140" spans="1:3" x14ac:dyDescent="0.3">
      <c r="A140" t="s">
        <v>262</v>
      </c>
      <c r="B140" t="s">
        <v>263</v>
      </c>
      <c r="C140">
        <v>51.6</v>
      </c>
    </row>
    <row r="141" spans="1:3" x14ac:dyDescent="0.3">
      <c r="A141" t="s">
        <v>264</v>
      </c>
      <c r="B141" t="s">
        <v>265</v>
      </c>
      <c r="C141">
        <v>30</v>
      </c>
    </row>
    <row r="142" spans="1:3" x14ac:dyDescent="0.3">
      <c r="A142" t="s">
        <v>267</v>
      </c>
      <c r="B142" t="s">
        <v>144</v>
      </c>
      <c r="C142">
        <v>36</v>
      </c>
    </row>
    <row r="143" spans="1:3" x14ac:dyDescent="0.3">
      <c r="A143" t="s">
        <v>268</v>
      </c>
      <c r="B143" t="s">
        <v>269</v>
      </c>
      <c r="C143">
        <v>33.6</v>
      </c>
    </row>
    <row r="144" spans="1:3" x14ac:dyDescent="0.3">
      <c r="A144" t="s">
        <v>270</v>
      </c>
      <c r="B144" t="s">
        <v>271</v>
      </c>
      <c r="C144">
        <v>32.400000000000006</v>
      </c>
    </row>
    <row r="145" spans="1:3" x14ac:dyDescent="0.3">
      <c r="A145" t="s">
        <v>272</v>
      </c>
      <c r="B145" t="s">
        <v>273</v>
      </c>
      <c r="C145">
        <v>34.799999999999997</v>
      </c>
    </row>
    <row r="146" spans="1:3" x14ac:dyDescent="0.3">
      <c r="A146" t="s">
        <v>274</v>
      </c>
      <c r="B146" t="s">
        <v>275</v>
      </c>
      <c r="C146">
        <v>18</v>
      </c>
    </row>
    <row r="147" spans="1:3" x14ac:dyDescent="0.3">
      <c r="A147" t="s">
        <v>276</v>
      </c>
      <c r="B147" t="s">
        <v>277</v>
      </c>
      <c r="C147">
        <v>40.800000000000004</v>
      </c>
    </row>
    <row r="148" spans="1:3" x14ac:dyDescent="0.3">
      <c r="A148" t="s">
        <v>278</v>
      </c>
      <c r="B148" t="s">
        <v>279</v>
      </c>
      <c r="C148">
        <v>33.6</v>
      </c>
    </row>
    <row r="149" spans="1:3" x14ac:dyDescent="0.3">
      <c r="A149" t="s">
        <v>280</v>
      </c>
      <c r="B149" t="s">
        <v>281</v>
      </c>
      <c r="C149">
        <v>20.400000000000002</v>
      </c>
    </row>
    <row r="150" spans="1:3" x14ac:dyDescent="0.3">
      <c r="A150" t="s">
        <v>282</v>
      </c>
      <c r="B150" t="s">
        <v>283</v>
      </c>
      <c r="C150">
        <v>40.800000000000004</v>
      </c>
    </row>
    <row r="151" spans="1:3" x14ac:dyDescent="0.3">
      <c r="A151" t="s">
        <v>284</v>
      </c>
      <c r="B151" t="s">
        <v>285</v>
      </c>
      <c r="C151">
        <v>30</v>
      </c>
    </row>
    <row r="152" spans="1:3" x14ac:dyDescent="0.3">
      <c r="A152" t="s">
        <v>286</v>
      </c>
      <c r="B152" t="s">
        <v>287</v>
      </c>
      <c r="C152">
        <v>30</v>
      </c>
    </row>
    <row r="153" spans="1:3" x14ac:dyDescent="0.3">
      <c r="A153" t="s">
        <v>288</v>
      </c>
      <c r="B153" t="s">
        <v>289</v>
      </c>
      <c r="C153">
        <v>30</v>
      </c>
    </row>
    <row r="154" spans="1:3" x14ac:dyDescent="0.3">
      <c r="A154" t="s">
        <v>290</v>
      </c>
      <c r="B154" t="s">
        <v>291</v>
      </c>
      <c r="C154">
        <v>32.400000000000006</v>
      </c>
    </row>
    <row r="155" spans="1:3" x14ac:dyDescent="0.3">
      <c r="A155" t="s">
        <v>292</v>
      </c>
      <c r="B155" t="s">
        <v>293</v>
      </c>
      <c r="C155">
        <v>40.800000000000004</v>
      </c>
    </row>
    <row r="156" spans="1:3" x14ac:dyDescent="0.3">
      <c r="A156" t="s">
        <v>294</v>
      </c>
      <c r="B156" t="s">
        <v>295</v>
      </c>
      <c r="C156">
        <v>32.400000000000006</v>
      </c>
    </row>
    <row r="157" spans="1:3" x14ac:dyDescent="0.3">
      <c r="A157" t="s">
        <v>296</v>
      </c>
      <c r="B157" t="s">
        <v>179</v>
      </c>
      <c r="C157">
        <v>34.799999999999997</v>
      </c>
    </row>
    <row r="158" spans="1:3" x14ac:dyDescent="0.3">
      <c r="A158" t="s">
        <v>297</v>
      </c>
      <c r="B158" t="s">
        <v>298</v>
      </c>
      <c r="C158">
        <v>30</v>
      </c>
    </row>
    <row r="159" spans="1:3" x14ac:dyDescent="0.3">
      <c r="A159" t="s">
        <v>299</v>
      </c>
      <c r="B159" t="s">
        <v>117</v>
      </c>
      <c r="C159">
        <v>26.4</v>
      </c>
    </row>
    <row r="160" spans="1:3" x14ac:dyDescent="0.3">
      <c r="A160" t="s">
        <v>300</v>
      </c>
      <c r="B160" t="s">
        <v>301</v>
      </c>
      <c r="C160">
        <v>27.6</v>
      </c>
    </row>
    <row r="161" spans="1:3" x14ac:dyDescent="0.3">
      <c r="A161" t="s">
        <v>302</v>
      </c>
      <c r="B161" t="s">
        <v>303</v>
      </c>
    </row>
    <row r="162" spans="1:3" x14ac:dyDescent="0.3">
      <c r="A162" t="s">
        <v>304</v>
      </c>
      <c r="B162" t="s">
        <v>15</v>
      </c>
      <c r="C162">
        <v>37.200000000000003</v>
      </c>
    </row>
    <row r="163" spans="1:3" x14ac:dyDescent="0.3">
      <c r="A163" t="s">
        <v>305</v>
      </c>
      <c r="B163" t="s">
        <v>15</v>
      </c>
      <c r="C163">
        <v>50.4</v>
      </c>
    </row>
    <row r="164" spans="1:3" x14ac:dyDescent="0.3">
      <c r="A164" t="s">
        <v>306</v>
      </c>
      <c r="B164" t="s">
        <v>164</v>
      </c>
      <c r="C164">
        <v>45.6</v>
      </c>
    </row>
    <row r="165" spans="1:3" x14ac:dyDescent="0.3">
      <c r="A165" t="s">
        <v>307</v>
      </c>
      <c r="B165" t="s">
        <v>201</v>
      </c>
      <c r="C165">
        <v>45.6</v>
      </c>
    </row>
    <row r="166" spans="1:3" x14ac:dyDescent="0.3">
      <c r="A166" t="s">
        <v>308</v>
      </c>
      <c r="B166" t="s">
        <v>201</v>
      </c>
      <c r="C166">
        <v>32.400000000000006</v>
      </c>
    </row>
    <row r="167" spans="1:3" x14ac:dyDescent="0.3">
      <c r="A167" t="s">
        <v>309</v>
      </c>
      <c r="B167" t="s">
        <v>35</v>
      </c>
      <c r="C167">
        <v>36</v>
      </c>
    </row>
    <row r="168" spans="1:3" x14ac:dyDescent="0.3">
      <c r="A168" t="s">
        <v>310</v>
      </c>
      <c r="B168" t="s">
        <v>40</v>
      </c>
      <c r="C168">
        <v>31.200000000000003</v>
      </c>
    </row>
    <row r="169" spans="1:3" x14ac:dyDescent="0.3">
      <c r="A169" t="s">
        <v>272</v>
      </c>
      <c r="B169" t="s">
        <v>311</v>
      </c>
      <c r="C169">
        <v>26.4</v>
      </c>
    </row>
    <row r="170" spans="1:3" x14ac:dyDescent="0.3">
      <c r="A170" t="s">
        <v>312</v>
      </c>
      <c r="B170" t="s">
        <v>313</v>
      </c>
      <c r="C170">
        <v>50.4</v>
      </c>
    </row>
    <row r="171" spans="1:3" x14ac:dyDescent="0.3">
      <c r="A171" t="s">
        <v>314</v>
      </c>
      <c r="B171" t="s">
        <v>58</v>
      </c>
      <c r="C171">
        <v>40.800000000000004</v>
      </c>
    </row>
    <row r="172" spans="1:3" x14ac:dyDescent="0.3">
      <c r="A172" t="s">
        <v>315</v>
      </c>
      <c r="B172" t="s">
        <v>316</v>
      </c>
      <c r="C172">
        <v>45.6</v>
      </c>
    </row>
    <row r="173" spans="1:3" x14ac:dyDescent="0.3">
      <c r="A173" t="s">
        <v>317</v>
      </c>
      <c r="B173" t="s">
        <v>318</v>
      </c>
      <c r="C173">
        <v>38.4</v>
      </c>
    </row>
    <row r="174" spans="1:3" x14ac:dyDescent="0.3">
      <c r="A174" t="s">
        <v>319</v>
      </c>
      <c r="B174" t="s">
        <v>320</v>
      </c>
      <c r="C174">
        <v>36</v>
      </c>
    </row>
    <row r="175" spans="1:3" x14ac:dyDescent="0.3">
      <c r="A175" t="s">
        <v>321</v>
      </c>
      <c r="B175" t="s">
        <v>322</v>
      </c>
      <c r="C175">
        <v>46.800000000000004</v>
      </c>
    </row>
    <row r="176" spans="1:3" x14ac:dyDescent="0.3">
      <c r="A176" t="s">
        <v>323</v>
      </c>
      <c r="B176" t="s">
        <v>324</v>
      </c>
      <c r="C176">
        <v>28.799999999999997</v>
      </c>
    </row>
    <row r="177" spans="1:3" x14ac:dyDescent="0.3">
      <c r="A177" t="s">
        <v>325</v>
      </c>
      <c r="B177" t="s">
        <v>326</v>
      </c>
      <c r="C177">
        <v>37.200000000000003</v>
      </c>
    </row>
    <row r="178" spans="1:3" x14ac:dyDescent="0.3">
      <c r="A178" t="s">
        <v>327</v>
      </c>
      <c r="B178" t="s">
        <v>328</v>
      </c>
    </row>
    <row r="179" spans="1:3" x14ac:dyDescent="0.3">
      <c r="A179" t="s">
        <v>329</v>
      </c>
      <c r="B179" t="s">
        <v>330</v>
      </c>
      <c r="C179">
        <v>42</v>
      </c>
    </row>
    <row r="180" spans="1:3" x14ac:dyDescent="0.3">
      <c r="A180" t="s">
        <v>331</v>
      </c>
      <c r="B180" t="s">
        <v>289</v>
      </c>
      <c r="C180">
        <v>19.2</v>
      </c>
    </row>
    <row r="181" spans="1:3" x14ac:dyDescent="0.3">
      <c r="A181" t="s">
        <v>332</v>
      </c>
      <c r="B181" t="s">
        <v>333</v>
      </c>
      <c r="C181">
        <v>45.6</v>
      </c>
    </row>
    <row r="182" spans="1:3" x14ac:dyDescent="0.3">
      <c r="A182" t="s">
        <v>334</v>
      </c>
      <c r="B182" t="s">
        <v>293</v>
      </c>
      <c r="C182">
        <v>43.199999999999996</v>
      </c>
    </row>
    <row r="183" spans="1:3" x14ac:dyDescent="0.3">
      <c r="A183" t="s">
        <v>335</v>
      </c>
      <c r="B183" t="s">
        <v>336</v>
      </c>
      <c r="C183">
        <v>27.6</v>
      </c>
    </row>
    <row r="184" spans="1:3" x14ac:dyDescent="0.3">
      <c r="A184" t="s">
        <v>337</v>
      </c>
      <c r="B184" t="s">
        <v>338</v>
      </c>
      <c r="C184">
        <v>39.6</v>
      </c>
    </row>
    <row r="185" spans="1:3" x14ac:dyDescent="0.3">
      <c r="A185" t="s">
        <v>339</v>
      </c>
      <c r="B185" t="s">
        <v>340</v>
      </c>
      <c r="C185">
        <v>51.6</v>
      </c>
    </row>
    <row r="186" spans="1:3" x14ac:dyDescent="0.3">
      <c r="A186" t="s">
        <v>341</v>
      </c>
      <c r="B186" t="s">
        <v>177</v>
      </c>
      <c r="C186">
        <v>38.4</v>
      </c>
    </row>
    <row r="187" spans="1:3" x14ac:dyDescent="0.3">
      <c r="A187" t="s">
        <v>274</v>
      </c>
      <c r="B187" t="s">
        <v>342</v>
      </c>
      <c r="C187">
        <v>32.400000000000006</v>
      </c>
    </row>
    <row r="188" spans="1:3" x14ac:dyDescent="0.3">
      <c r="A188" t="s">
        <v>343</v>
      </c>
      <c r="B188" t="s">
        <v>344</v>
      </c>
      <c r="C188">
        <v>39.6</v>
      </c>
    </row>
    <row r="189" spans="1:3" x14ac:dyDescent="0.3">
      <c r="A189" t="s">
        <v>345</v>
      </c>
      <c r="B189" t="s">
        <v>346</v>
      </c>
      <c r="C189">
        <v>42</v>
      </c>
    </row>
    <row r="190" spans="1:3" x14ac:dyDescent="0.3">
      <c r="A190" t="s">
        <v>347</v>
      </c>
      <c r="B190" t="s">
        <v>298</v>
      </c>
    </row>
    <row r="191" spans="1:3" x14ac:dyDescent="0.3">
      <c r="A191" t="s">
        <v>348</v>
      </c>
      <c r="B191" t="s">
        <v>121</v>
      </c>
      <c r="C191">
        <v>38.4</v>
      </c>
    </row>
    <row r="192" spans="1:3" x14ac:dyDescent="0.3">
      <c r="A192" t="s">
        <v>349</v>
      </c>
      <c r="B192" t="s">
        <v>350</v>
      </c>
      <c r="C192">
        <v>39.6</v>
      </c>
    </row>
    <row r="193" spans="1:3" x14ac:dyDescent="0.3">
      <c r="A193" t="s">
        <v>351</v>
      </c>
      <c r="B193" t="s">
        <v>350</v>
      </c>
      <c r="C193">
        <v>40.800000000000004</v>
      </c>
    </row>
    <row r="194" spans="1:3" x14ac:dyDescent="0.3">
      <c r="A194" t="s">
        <v>352</v>
      </c>
      <c r="B194" t="s">
        <v>353</v>
      </c>
      <c r="C194">
        <v>40.800000000000004</v>
      </c>
    </row>
    <row r="195" spans="1:3" x14ac:dyDescent="0.3">
      <c r="A195" t="s">
        <v>354</v>
      </c>
      <c r="B195" t="s">
        <v>355</v>
      </c>
      <c r="C195">
        <v>49.199999999999996</v>
      </c>
    </row>
    <row r="196" spans="1:3" x14ac:dyDescent="0.3">
      <c r="A196" t="s">
        <v>356</v>
      </c>
      <c r="B196" t="s">
        <v>357</v>
      </c>
      <c r="C196">
        <v>33.6</v>
      </c>
    </row>
    <row r="197" spans="1:3" x14ac:dyDescent="0.3">
      <c r="A197" t="s">
        <v>358</v>
      </c>
      <c r="B197" t="s">
        <v>110</v>
      </c>
      <c r="C197">
        <v>39.6</v>
      </c>
    </row>
    <row r="198" spans="1:3" x14ac:dyDescent="0.3">
      <c r="A198" t="s">
        <v>359</v>
      </c>
      <c r="B198" t="s">
        <v>360</v>
      </c>
      <c r="C198">
        <v>36</v>
      </c>
    </row>
    <row r="199" spans="1:3" x14ac:dyDescent="0.3">
      <c r="A199" t="s">
        <v>361</v>
      </c>
      <c r="B199" t="s">
        <v>362</v>
      </c>
      <c r="C199">
        <v>33.6</v>
      </c>
    </row>
    <row r="200" spans="1:3" x14ac:dyDescent="0.3">
      <c r="A200" t="s">
        <v>364</v>
      </c>
      <c r="B200" t="s">
        <v>15</v>
      </c>
      <c r="C200">
        <v>21.599999999999998</v>
      </c>
    </row>
    <row r="201" spans="1:3" x14ac:dyDescent="0.3">
      <c r="A201" t="s">
        <v>365</v>
      </c>
      <c r="B201" t="s">
        <v>366</v>
      </c>
      <c r="C201">
        <v>21.599999999999998</v>
      </c>
    </row>
    <row r="202" spans="1:3" x14ac:dyDescent="0.3">
      <c r="A202" t="s">
        <v>367</v>
      </c>
      <c r="B202" t="s">
        <v>368</v>
      </c>
      <c r="C202">
        <v>31.200000000000003</v>
      </c>
    </row>
    <row r="203" spans="1:3" x14ac:dyDescent="0.3">
      <c r="A203" t="s">
        <v>369</v>
      </c>
      <c r="B203" t="s">
        <v>179</v>
      </c>
      <c r="C203">
        <v>42</v>
      </c>
    </row>
    <row r="204" spans="1:3" x14ac:dyDescent="0.3">
      <c r="A204" t="s">
        <v>370</v>
      </c>
      <c r="B204" t="s">
        <v>371</v>
      </c>
      <c r="C204">
        <v>44.4</v>
      </c>
    </row>
    <row r="205" spans="1:3" x14ac:dyDescent="0.3">
      <c r="A205" t="s">
        <v>372</v>
      </c>
      <c r="B205" t="s">
        <v>236</v>
      </c>
      <c r="C205">
        <v>33.6</v>
      </c>
    </row>
    <row r="206" spans="1:3" x14ac:dyDescent="0.3">
      <c r="A206" t="s">
        <v>373</v>
      </c>
      <c r="B206" t="s">
        <v>374</v>
      </c>
      <c r="C206">
        <v>37.200000000000003</v>
      </c>
    </row>
    <row r="207" spans="1:3" x14ac:dyDescent="0.3">
      <c r="A207" t="s">
        <v>375</v>
      </c>
      <c r="B207" t="s">
        <v>376</v>
      </c>
      <c r="C207">
        <v>21.599999999999998</v>
      </c>
    </row>
    <row r="208" spans="1:3" x14ac:dyDescent="0.3">
      <c r="A208" t="s">
        <v>377</v>
      </c>
      <c r="B208" t="s">
        <v>378</v>
      </c>
      <c r="C208">
        <v>30</v>
      </c>
    </row>
    <row r="209" spans="1:3" x14ac:dyDescent="0.3">
      <c r="A209" t="s">
        <v>379</v>
      </c>
      <c r="B209" t="s">
        <v>380</v>
      </c>
      <c r="C209">
        <v>31.200000000000003</v>
      </c>
    </row>
    <row r="210" spans="1:3" x14ac:dyDescent="0.3">
      <c r="A210" t="s">
        <v>381</v>
      </c>
      <c r="B210" t="s">
        <v>382</v>
      </c>
      <c r="C210">
        <v>21.599999999999998</v>
      </c>
    </row>
    <row r="211" spans="1:3" x14ac:dyDescent="0.3">
      <c r="A211" t="s">
        <v>383</v>
      </c>
      <c r="B211" t="s">
        <v>382</v>
      </c>
      <c r="C211">
        <v>32.400000000000006</v>
      </c>
    </row>
    <row r="212" spans="1:3" x14ac:dyDescent="0.3">
      <c r="A212" t="s">
        <v>384</v>
      </c>
      <c r="B212" t="s">
        <v>385</v>
      </c>
      <c r="C212">
        <v>31.200000000000003</v>
      </c>
    </row>
    <row r="213" spans="1:3" x14ac:dyDescent="0.3">
      <c r="A213" t="s">
        <v>386</v>
      </c>
      <c r="B213" t="s">
        <v>387</v>
      </c>
      <c r="C213">
        <v>19.2</v>
      </c>
    </row>
    <row r="214" spans="1:3" x14ac:dyDescent="0.3">
      <c r="A214" t="s">
        <v>388</v>
      </c>
      <c r="B214" t="s">
        <v>389</v>
      </c>
      <c r="C214">
        <v>24</v>
      </c>
    </row>
    <row r="215" spans="1:3" x14ac:dyDescent="0.3">
      <c r="A215" t="s">
        <v>390</v>
      </c>
      <c r="B215" t="s">
        <v>391</v>
      </c>
      <c r="C215">
        <v>33.6</v>
      </c>
    </row>
    <row r="216" spans="1:3" x14ac:dyDescent="0.3">
      <c r="A216" t="s">
        <v>392</v>
      </c>
      <c r="B216" t="s">
        <v>393</v>
      </c>
      <c r="C216">
        <v>24</v>
      </c>
    </row>
    <row r="217" spans="1:3" x14ac:dyDescent="0.3">
      <c r="A217" t="s">
        <v>394</v>
      </c>
      <c r="B217" t="s">
        <v>395</v>
      </c>
      <c r="C217">
        <v>40.800000000000004</v>
      </c>
    </row>
    <row r="218" spans="1:3" x14ac:dyDescent="0.3">
      <c r="A218" t="s">
        <v>396</v>
      </c>
      <c r="B218" t="s">
        <v>397</v>
      </c>
      <c r="C218">
        <v>22.8</v>
      </c>
    </row>
    <row r="219" spans="1:3" x14ac:dyDescent="0.3">
      <c r="A219" t="s">
        <v>398</v>
      </c>
      <c r="B219" t="s">
        <v>399</v>
      </c>
      <c r="C219">
        <v>32.400000000000006</v>
      </c>
    </row>
    <row r="220" spans="1:3" x14ac:dyDescent="0.3">
      <c r="A220" t="s">
        <v>396</v>
      </c>
      <c r="B220" t="s">
        <v>135</v>
      </c>
      <c r="C220">
        <v>31.200000000000003</v>
      </c>
    </row>
    <row r="221" spans="1:3" x14ac:dyDescent="0.3">
      <c r="A221" t="s">
        <v>400</v>
      </c>
      <c r="B221" t="s">
        <v>401</v>
      </c>
      <c r="C221">
        <v>32.400000000000006</v>
      </c>
    </row>
    <row r="222" spans="1:3" x14ac:dyDescent="0.3">
      <c r="A222" t="s">
        <v>364</v>
      </c>
      <c r="B222" t="s">
        <v>402</v>
      </c>
      <c r="C222">
        <v>48</v>
      </c>
    </row>
    <row r="223" spans="1:3" x14ac:dyDescent="0.3">
      <c r="A223" t="s">
        <v>403</v>
      </c>
      <c r="B223" t="s">
        <v>404</v>
      </c>
      <c r="C223">
        <v>48</v>
      </c>
    </row>
    <row r="224" spans="1:3" x14ac:dyDescent="0.3">
      <c r="A224" t="s">
        <v>405</v>
      </c>
      <c r="B224" t="s">
        <v>406</v>
      </c>
      <c r="C224">
        <v>22.8</v>
      </c>
    </row>
    <row r="225" spans="1:3" x14ac:dyDescent="0.3">
      <c r="A225" t="s">
        <v>407</v>
      </c>
      <c r="B225" t="s">
        <v>160</v>
      </c>
      <c r="C225">
        <v>37.200000000000003</v>
      </c>
    </row>
    <row r="226" spans="1:3" x14ac:dyDescent="0.3">
      <c r="A226" t="s">
        <v>408</v>
      </c>
      <c r="B226" t="s">
        <v>160</v>
      </c>
      <c r="C226">
        <v>43.199999999999996</v>
      </c>
    </row>
    <row r="227" spans="1:3" x14ac:dyDescent="0.3">
      <c r="A227" t="s">
        <v>409</v>
      </c>
      <c r="B227" t="s">
        <v>410</v>
      </c>
      <c r="C227">
        <v>38.4</v>
      </c>
    </row>
    <row r="228" spans="1:3" x14ac:dyDescent="0.3">
      <c r="A228" t="s">
        <v>411</v>
      </c>
      <c r="B228" t="s">
        <v>160</v>
      </c>
      <c r="C228">
        <v>36</v>
      </c>
    </row>
    <row r="229" spans="1:3" x14ac:dyDescent="0.3">
      <c r="A229" t="s">
        <v>412</v>
      </c>
      <c r="B229" t="s">
        <v>11</v>
      </c>
      <c r="C229">
        <v>43.199999999999996</v>
      </c>
    </row>
    <row r="230" spans="1:3" x14ac:dyDescent="0.3">
      <c r="A230" t="s">
        <v>413</v>
      </c>
      <c r="B230" t="s">
        <v>414</v>
      </c>
      <c r="C230">
        <v>38.4</v>
      </c>
    </row>
    <row r="231" spans="1:3" x14ac:dyDescent="0.3">
      <c r="A231" t="s">
        <v>415</v>
      </c>
      <c r="B231" t="s">
        <v>19</v>
      </c>
      <c r="C231">
        <v>45.6</v>
      </c>
    </row>
    <row r="232" spans="1:3" x14ac:dyDescent="0.3">
      <c r="A232" t="s">
        <v>416</v>
      </c>
      <c r="B232" t="s">
        <v>164</v>
      </c>
      <c r="C232">
        <v>31.200000000000003</v>
      </c>
    </row>
    <row r="233" spans="1:3" x14ac:dyDescent="0.3">
      <c r="A233" t="s">
        <v>417</v>
      </c>
      <c r="B233" t="s">
        <v>418</v>
      </c>
      <c r="C233">
        <v>40.800000000000004</v>
      </c>
    </row>
    <row r="234" spans="1:3" x14ac:dyDescent="0.3">
      <c r="A234" t="s">
        <v>419</v>
      </c>
      <c r="B234" t="s">
        <v>420</v>
      </c>
      <c r="C234">
        <v>38.4</v>
      </c>
    </row>
    <row r="235" spans="1:3" x14ac:dyDescent="0.3">
      <c r="A235" t="s">
        <v>421</v>
      </c>
      <c r="B235" t="s">
        <v>422</v>
      </c>
      <c r="C235">
        <v>28.799999999999997</v>
      </c>
    </row>
    <row r="236" spans="1:3" x14ac:dyDescent="0.3">
      <c r="A236" t="s">
        <v>423</v>
      </c>
      <c r="B236" t="s">
        <v>424</v>
      </c>
      <c r="C236">
        <v>38.4</v>
      </c>
    </row>
    <row r="237" spans="1:3" x14ac:dyDescent="0.3">
      <c r="A237" t="s">
        <v>425</v>
      </c>
      <c r="B237" t="s">
        <v>32</v>
      </c>
      <c r="C237">
        <v>45.6</v>
      </c>
    </row>
    <row r="238" spans="1:3" x14ac:dyDescent="0.3">
      <c r="A238" t="s">
        <v>426</v>
      </c>
      <c r="B238" t="s">
        <v>427</v>
      </c>
      <c r="C238">
        <v>38.4</v>
      </c>
    </row>
    <row r="239" spans="1:3" x14ac:dyDescent="0.3">
      <c r="A239" t="s">
        <v>428</v>
      </c>
      <c r="B239" t="s">
        <v>429</v>
      </c>
      <c r="C239">
        <v>40.800000000000004</v>
      </c>
    </row>
    <row r="240" spans="1:3" x14ac:dyDescent="0.3">
      <c r="A240" t="s">
        <v>430</v>
      </c>
      <c r="B240" t="s">
        <v>429</v>
      </c>
      <c r="C240">
        <v>45.6</v>
      </c>
    </row>
    <row r="241" spans="1:3" x14ac:dyDescent="0.3">
      <c r="A241" t="s">
        <v>365</v>
      </c>
      <c r="B241" t="s">
        <v>431</v>
      </c>
      <c r="C241">
        <v>39.6</v>
      </c>
    </row>
    <row r="242" spans="1:3" x14ac:dyDescent="0.3">
      <c r="A242" t="s">
        <v>432</v>
      </c>
      <c r="B242" t="s">
        <v>48</v>
      </c>
      <c r="C242">
        <v>36</v>
      </c>
    </row>
    <row r="243" spans="1:3" x14ac:dyDescent="0.3">
      <c r="A243" t="s">
        <v>433</v>
      </c>
      <c r="B243" t="s">
        <v>434</v>
      </c>
      <c r="C243">
        <v>36</v>
      </c>
    </row>
    <row r="244" spans="1:3" x14ac:dyDescent="0.3">
      <c r="A244" t="s">
        <v>435</v>
      </c>
      <c r="B244" t="s">
        <v>436</v>
      </c>
      <c r="C244">
        <v>40.800000000000004</v>
      </c>
    </row>
    <row r="245" spans="1:3" x14ac:dyDescent="0.3">
      <c r="A245" t="s">
        <v>437</v>
      </c>
      <c r="B245" t="s">
        <v>438</v>
      </c>
      <c r="C245">
        <v>38.4</v>
      </c>
    </row>
    <row r="246" spans="1:3" x14ac:dyDescent="0.3">
      <c r="A246" t="s">
        <v>439</v>
      </c>
      <c r="B246" t="s">
        <v>440</v>
      </c>
      <c r="C246">
        <v>38.4</v>
      </c>
    </row>
    <row r="247" spans="1:3" x14ac:dyDescent="0.3">
      <c r="A247" t="s">
        <v>441</v>
      </c>
      <c r="B247" t="s">
        <v>442</v>
      </c>
      <c r="C247">
        <v>39.6</v>
      </c>
    </row>
    <row r="248" spans="1:3" x14ac:dyDescent="0.3">
      <c r="A248" t="s">
        <v>443</v>
      </c>
      <c r="B248" t="s">
        <v>444</v>
      </c>
      <c r="C248">
        <v>43.199999999999996</v>
      </c>
    </row>
    <row r="249" spans="1:3" x14ac:dyDescent="0.3">
      <c r="A249" t="s">
        <v>445</v>
      </c>
      <c r="B249" t="s">
        <v>444</v>
      </c>
      <c r="C249">
        <v>45.6</v>
      </c>
    </row>
    <row r="250" spans="1:3" x14ac:dyDescent="0.3">
      <c r="A250" t="s">
        <v>446</v>
      </c>
      <c r="B250" t="s">
        <v>447</v>
      </c>
      <c r="C250">
        <v>34.799999999999997</v>
      </c>
    </row>
    <row r="251" spans="1:3" x14ac:dyDescent="0.3">
      <c r="A251" t="s">
        <v>448</v>
      </c>
      <c r="B251" t="s">
        <v>449</v>
      </c>
      <c r="C251">
        <v>37.200000000000003</v>
      </c>
    </row>
    <row r="252" spans="1:3" x14ac:dyDescent="0.3">
      <c r="A252" t="s">
        <v>450</v>
      </c>
      <c r="B252" t="s">
        <v>451</v>
      </c>
      <c r="C252">
        <v>32.400000000000006</v>
      </c>
    </row>
    <row r="253" spans="1:3" x14ac:dyDescent="0.3">
      <c r="A253" t="s">
        <v>452</v>
      </c>
      <c r="B253" t="s">
        <v>453</v>
      </c>
      <c r="C253">
        <v>33.6</v>
      </c>
    </row>
    <row r="254" spans="1:3" x14ac:dyDescent="0.3">
      <c r="A254" t="s">
        <v>454</v>
      </c>
      <c r="B254" t="s">
        <v>455</v>
      </c>
      <c r="C254">
        <v>31.200000000000003</v>
      </c>
    </row>
    <row r="255" spans="1:3" x14ac:dyDescent="0.3">
      <c r="A255" t="s">
        <v>367</v>
      </c>
      <c r="B255" t="s">
        <v>456</v>
      </c>
      <c r="C255">
        <v>39.6</v>
      </c>
    </row>
    <row r="256" spans="1:3" x14ac:dyDescent="0.3">
      <c r="A256" t="s">
        <v>457</v>
      </c>
      <c r="B256" t="s">
        <v>458</v>
      </c>
      <c r="C256">
        <v>42</v>
      </c>
    </row>
    <row r="257" spans="1:3" x14ac:dyDescent="0.3">
      <c r="A257" t="s">
        <v>459</v>
      </c>
      <c r="B257" t="s">
        <v>460</v>
      </c>
      <c r="C257">
        <v>43.199999999999996</v>
      </c>
    </row>
    <row r="258" spans="1:3" x14ac:dyDescent="0.3">
      <c r="A258" t="s">
        <v>461</v>
      </c>
      <c r="B258" t="s">
        <v>462</v>
      </c>
      <c r="C258">
        <v>44.4</v>
      </c>
    </row>
    <row r="259" spans="1:3" x14ac:dyDescent="0.3">
      <c r="A259" t="s">
        <v>369</v>
      </c>
      <c r="B259" t="s">
        <v>463</v>
      </c>
      <c r="C259">
        <v>42</v>
      </c>
    </row>
    <row r="260" spans="1:3" x14ac:dyDescent="0.3">
      <c r="A260" t="s">
        <v>370</v>
      </c>
      <c r="B260" t="s">
        <v>94</v>
      </c>
      <c r="C260">
        <v>38.4</v>
      </c>
    </row>
    <row r="261" spans="1:3" x14ac:dyDescent="0.3">
      <c r="A261" t="s">
        <v>464</v>
      </c>
      <c r="B261" t="s">
        <v>465</v>
      </c>
      <c r="C261">
        <v>31.200000000000003</v>
      </c>
    </row>
    <row r="262" spans="1:3" x14ac:dyDescent="0.3">
      <c r="A262" t="s">
        <v>466</v>
      </c>
      <c r="B262" t="s">
        <v>467</v>
      </c>
      <c r="C262">
        <v>43.199999999999996</v>
      </c>
    </row>
    <row r="263" spans="1:3" x14ac:dyDescent="0.3">
      <c r="A263" t="s">
        <v>372</v>
      </c>
      <c r="B263" t="s">
        <v>468</v>
      </c>
      <c r="C263">
        <v>38.4</v>
      </c>
    </row>
    <row r="264" spans="1:3" x14ac:dyDescent="0.3">
      <c r="A264" t="s">
        <v>469</v>
      </c>
      <c r="B264" t="s">
        <v>106</v>
      </c>
      <c r="C264">
        <v>43.199999999999996</v>
      </c>
    </row>
    <row r="265" spans="1:3" x14ac:dyDescent="0.3">
      <c r="A265" t="s">
        <v>470</v>
      </c>
      <c r="B265" t="s">
        <v>108</v>
      </c>
      <c r="C265">
        <v>46.800000000000004</v>
      </c>
    </row>
    <row r="266" spans="1:3" x14ac:dyDescent="0.3">
      <c r="A266" t="s">
        <v>471</v>
      </c>
      <c r="B266" t="s">
        <v>108</v>
      </c>
      <c r="C266">
        <v>33.6</v>
      </c>
    </row>
    <row r="267" spans="1:3" x14ac:dyDescent="0.3">
      <c r="A267" t="s">
        <v>472</v>
      </c>
      <c r="B267" t="s">
        <v>473</v>
      </c>
      <c r="C267">
        <v>26.4</v>
      </c>
    </row>
    <row r="268" spans="1:3" x14ac:dyDescent="0.3">
      <c r="A268" t="s">
        <v>474</v>
      </c>
      <c r="B268" t="s">
        <v>475</v>
      </c>
      <c r="C268">
        <v>42</v>
      </c>
    </row>
    <row r="269" spans="1:3" x14ac:dyDescent="0.3">
      <c r="A269" t="s">
        <v>476</v>
      </c>
      <c r="B269" t="s">
        <v>123</v>
      </c>
      <c r="C269">
        <v>45.6</v>
      </c>
    </row>
    <row r="270" spans="1:3" x14ac:dyDescent="0.3">
      <c r="A270" t="s">
        <v>477</v>
      </c>
      <c r="B270" t="s">
        <v>478</v>
      </c>
      <c r="C270">
        <v>42</v>
      </c>
    </row>
    <row r="271" spans="1:3" x14ac:dyDescent="0.3">
      <c r="A271" t="s">
        <v>479</v>
      </c>
      <c r="B271" t="s">
        <v>480</v>
      </c>
      <c r="C271">
        <v>46.800000000000004</v>
      </c>
    </row>
    <row r="272" spans="1:3" x14ac:dyDescent="0.3">
      <c r="A272" t="s">
        <v>481</v>
      </c>
      <c r="B272" t="s">
        <v>482</v>
      </c>
      <c r="C272">
        <v>51.6</v>
      </c>
    </row>
    <row r="273" spans="1:3" x14ac:dyDescent="0.3">
      <c r="A273" t="s">
        <v>483</v>
      </c>
      <c r="B273" t="s">
        <v>484</v>
      </c>
      <c r="C273">
        <v>45.6</v>
      </c>
    </row>
    <row r="274" spans="1:3" x14ac:dyDescent="0.3">
      <c r="A274" t="s">
        <v>485</v>
      </c>
      <c r="B274" t="s">
        <v>486</v>
      </c>
      <c r="C274">
        <v>37.200000000000003</v>
      </c>
    </row>
    <row r="275" spans="1:3" x14ac:dyDescent="0.3">
      <c r="A275" t="s">
        <v>487</v>
      </c>
      <c r="B275" t="s">
        <v>488</v>
      </c>
      <c r="C275">
        <v>30</v>
      </c>
    </row>
    <row r="276" spans="1:3" x14ac:dyDescent="0.3">
      <c r="A276" t="s">
        <v>489</v>
      </c>
      <c r="B276" t="s">
        <v>490</v>
      </c>
      <c r="C276">
        <v>34.799999999999997</v>
      </c>
    </row>
    <row r="277" spans="1:3" x14ac:dyDescent="0.3">
      <c r="A277" t="s">
        <v>491</v>
      </c>
      <c r="B277" t="s">
        <v>492</v>
      </c>
      <c r="C277">
        <v>43.199999999999996</v>
      </c>
    </row>
    <row r="278" spans="1:3" x14ac:dyDescent="0.3">
      <c r="A278" t="s">
        <v>493</v>
      </c>
      <c r="B278" t="s">
        <v>355</v>
      </c>
      <c r="C278">
        <v>50.4</v>
      </c>
    </row>
    <row r="279" spans="1:3" x14ac:dyDescent="0.3">
      <c r="A279" t="s">
        <v>494</v>
      </c>
      <c r="B279" t="s">
        <v>495</v>
      </c>
      <c r="C279">
        <v>33.6</v>
      </c>
    </row>
    <row r="280" spans="1:3" x14ac:dyDescent="0.3">
      <c r="A280" t="s">
        <v>405</v>
      </c>
      <c r="B280" t="s">
        <v>110</v>
      </c>
      <c r="C280">
        <v>43.199999999999996</v>
      </c>
    </row>
    <row r="281" spans="1:3" x14ac:dyDescent="0.3">
      <c r="A281" t="s">
        <v>496</v>
      </c>
      <c r="B281" t="s">
        <v>414</v>
      </c>
      <c r="C281">
        <v>38.4</v>
      </c>
    </row>
    <row r="282" spans="1:3" x14ac:dyDescent="0.3">
      <c r="A282" t="s">
        <v>497</v>
      </c>
      <c r="B282" t="s">
        <v>4</v>
      </c>
      <c r="C282">
        <v>44.4</v>
      </c>
    </row>
    <row r="283" spans="1:3" x14ac:dyDescent="0.3">
      <c r="A283" t="s">
        <v>498</v>
      </c>
      <c r="B283" t="s">
        <v>19</v>
      </c>
      <c r="C283">
        <v>37.200000000000003</v>
      </c>
    </row>
    <row r="284" spans="1:3" x14ac:dyDescent="0.3">
      <c r="A284" t="s">
        <v>500</v>
      </c>
      <c r="B284" t="s">
        <v>501</v>
      </c>
      <c r="C284">
        <v>44.4</v>
      </c>
    </row>
    <row r="285" spans="1:3" x14ac:dyDescent="0.3">
      <c r="A285" t="s">
        <v>502</v>
      </c>
      <c r="B285" t="s">
        <v>503</v>
      </c>
    </row>
    <row r="286" spans="1:3" x14ac:dyDescent="0.3">
      <c r="A286" t="s">
        <v>504</v>
      </c>
      <c r="B286" t="s">
        <v>279</v>
      </c>
      <c r="C286">
        <v>15.600000000000001</v>
      </c>
    </row>
    <row r="287" spans="1:3" x14ac:dyDescent="0.3">
      <c r="A287" t="s">
        <v>505</v>
      </c>
      <c r="B287" t="s">
        <v>506</v>
      </c>
      <c r="C287">
        <v>28.799999999999997</v>
      </c>
    </row>
    <row r="288" spans="1:3" x14ac:dyDescent="0.3">
      <c r="A288" t="s">
        <v>507</v>
      </c>
      <c r="B288" t="s">
        <v>346</v>
      </c>
      <c r="C288">
        <v>34.799999999999997</v>
      </c>
    </row>
    <row r="289" spans="1:3" x14ac:dyDescent="0.3">
      <c r="A289" t="s">
        <v>508</v>
      </c>
      <c r="B289" t="s">
        <v>27</v>
      </c>
      <c r="C289">
        <v>36</v>
      </c>
    </row>
    <row r="290" spans="1:3" x14ac:dyDescent="0.3">
      <c r="A290" t="s">
        <v>509</v>
      </c>
      <c r="B290" t="s">
        <v>190</v>
      </c>
      <c r="C290">
        <v>34.799999999999997</v>
      </c>
    </row>
    <row r="291" spans="1:3" x14ac:dyDescent="0.3">
      <c r="A291" t="s">
        <v>510</v>
      </c>
      <c r="B291" t="s">
        <v>190</v>
      </c>
      <c r="C291">
        <v>44.4</v>
      </c>
    </row>
    <row r="292" spans="1:3" x14ac:dyDescent="0.3">
      <c r="A292" t="s">
        <v>511</v>
      </c>
      <c r="B292" t="s">
        <v>512</v>
      </c>
      <c r="C292">
        <v>49.199999999999996</v>
      </c>
    </row>
    <row r="293" spans="1:3" x14ac:dyDescent="0.3">
      <c r="A293" t="s">
        <v>513</v>
      </c>
      <c r="B293" t="s">
        <v>160</v>
      </c>
      <c r="C293">
        <v>38.4</v>
      </c>
    </row>
    <row r="294" spans="1:3" x14ac:dyDescent="0.3">
      <c r="A294" t="s">
        <v>514</v>
      </c>
      <c r="B294" t="s">
        <v>414</v>
      </c>
      <c r="C294">
        <v>43.199999999999996</v>
      </c>
    </row>
    <row r="295" spans="1:3" x14ac:dyDescent="0.3">
      <c r="A295" t="s">
        <v>515</v>
      </c>
      <c r="B295" t="s">
        <v>160</v>
      </c>
      <c r="C295">
        <v>36</v>
      </c>
    </row>
    <row r="296" spans="1:3" x14ac:dyDescent="0.3">
      <c r="A296" t="s">
        <v>516</v>
      </c>
      <c r="B296" t="s">
        <v>190</v>
      </c>
      <c r="C296">
        <v>42</v>
      </c>
    </row>
    <row r="297" spans="1:3" x14ac:dyDescent="0.3">
      <c r="A297" t="s">
        <v>517</v>
      </c>
      <c r="B297" t="s">
        <v>518</v>
      </c>
      <c r="C297">
        <v>46.800000000000004</v>
      </c>
    </row>
    <row r="298" spans="1:3" x14ac:dyDescent="0.3">
      <c r="A298" t="s">
        <v>519</v>
      </c>
      <c r="B298" t="s">
        <v>520</v>
      </c>
      <c r="C298">
        <v>25.2</v>
      </c>
    </row>
    <row r="299" spans="1:3" x14ac:dyDescent="0.3">
      <c r="A299" t="s">
        <v>521</v>
      </c>
      <c r="B299" t="s">
        <v>164</v>
      </c>
      <c r="C299">
        <v>49.199999999999996</v>
      </c>
    </row>
    <row r="300" spans="1:3" x14ac:dyDescent="0.3">
      <c r="A300" t="s">
        <v>522</v>
      </c>
      <c r="B300" t="s">
        <v>523</v>
      </c>
      <c r="C300">
        <v>51.6</v>
      </c>
    </row>
    <row r="301" spans="1:3" x14ac:dyDescent="0.3">
      <c r="A301" t="s">
        <v>524</v>
      </c>
      <c r="B301" t="s">
        <v>166</v>
      </c>
      <c r="C301">
        <v>43.199999999999996</v>
      </c>
    </row>
    <row r="302" spans="1:3" x14ac:dyDescent="0.3">
      <c r="A302" t="s">
        <v>525</v>
      </c>
      <c r="B302" t="s">
        <v>25</v>
      </c>
      <c r="C302">
        <v>45.6</v>
      </c>
    </row>
    <row r="303" spans="1:3" x14ac:dyDescent="0.3">
      <c r="A303" t="s">
        <v>526</v>
      </c>
      <c r="B303" t="s">
        <v>527</v>
      </c>
      <c r="C303">
        <v>34.799999999999997</v>
      </c>
    </row>
    <row r="304" spans="1:3" x14ac:dyDescent="0.3">
      <c r="A304" t="s">
        <v>528</v>
      </c>
      <c r="B304" t="s">
        <v>529</v>
      </c>
      <c r="C304">
        <v>27.6</v>
      </c>
    </row>
    <row r="305" spans="1:3" x14ac:dyDescent="0.3">
      <c r="A305" t="s">
        <v>530</v>
      </c>
      <c r="B305" t="s">
        <v>531</v>
      </c>
      <c r="C305">
        <v>44.4</v>
      </c>
    </row>
    <row r="306" spans="1:3" x14ac:dyDescent="0.3">
      <c r="A306" t="s">
        <v>532</v>
      </c>
      <c r="B306" t="s">
        <v>533</v>
      </c>
      <c r="C306">
        <v>49.199999999999996</v>
      </c>
    </row>
    <row r="307" spans="1:3" x14ac:dyDescent="0.3">
      <c r="A307" t="s">
        <v>534</v>
      </c>
      <c r="B307" t="s">
        <v>50</v>
      </c>
      <c r="C307">
        <v>31.200000000000003</v>
      </c>
    </row>
    <row r="308" spans="1:3" x14ac:dyDescent="0.3">
      <c r="A308" t="s">
        <v>504</v>
      </c>
      <c r="B308" t="s">
        <v>535</v>
      </c>
      <c r="C308">
        <v>43.199999999999996</v>
      </c>
    </row>
    <row r="309" spans="1:3" x14ac:dyDescent="0.3">
      <c r="A309" t="s">
        <v>536</v>
      </c>
      <c r="B309" t="s">
        <v>218</v>
      </c>
      <c r="C309">
        <v>38.4</v>
      </c>
    </row>
    <row r="310" spans="1:3" x14ac:dyDescent="0.3">
      <c r="A310" t="s">
        <v>537</v>
      </c>
      <c r="B310" t="s">
        <v>380</v>
      </c>
      <c r="C310">
        <v>27.6</v>
      </c>
    </row>
    <row r="311" spans="1:3" x14ac:dyDescent="0.3">
      <c r="A311" t="s">
        <v>538</v>
      </c>
      <c r="B311" t="s">
        <v>539</v>
      </c>
      <c r="C311">
        <v>43.199999999999996</v>
      </c>
    </row>
    <row r="312" spans="1:3" x14ac:dyDescent="0.3">
      <c r="A312" t="s">
        <v>540</v>
      </c>
      <c r="B312" t="s">
        <v>541</v>
      </c>
      <c r="C312">
        <v>40.800000000000004</v>
      </c>
    </row>
    <row r="313" spans="1:3" x14ac:dyDescent="0.3">
      <c r="A313" t="s">
        <v>542</v>
      </c>
      <c r="B313" t="s">
        <v>543</v>
      </c>
      <c r="C313">
        <v>38.4</v>
      </c>
    </row>
    <row r="314" spans="1:3" x14ac:dyDescent="0.3">
      <c r="A314" t="s">
        <v>544</v>
      </c>
      <c r="B314" t="s">
        <v>545</v>
      </c>
      <c r="C314">
        <v>51.6</v>
      </c>
    </row>
    <row r="315" spans="1:3" x14ac:dyDescent="0.3">
      <c r="A315" t="s">
        <v>546</v>
      </c>
      <c r="B315" t="s">
        <v>547</v>
      </c>
      <c r="C315">
        <v>28.799999999999997</v>
      </c>
    </row>
    <row r="316" spans="1:3" x14ac:dyDescent="0.3">
      <c r="A316" t="s">
        <v>548</v>
      </c>
      <c r="B316" t="s">
        <v>549</v>
      </c>
      <c r="C316">
        <v>37.200000000000003</v>
      </c>
    </row>
    <row r="317" spans="1:3" x14ac:dyDescent="0.3">
      <c r="A317" t="s">
        <v>550</v>
      </c>
      <c r="B317" t="s">
        <v>551</v>
      </c>
      <c r="C317">
        <v>39.6</v>
      </c>
    </row>
    <row r="318" spans="1:3" x14ac:dyDescent="0.3">
      <c r="A318" t="s">
        <v>552</v>
      </c>
      <c r="B318" t="s">
        <v>553</v>
      </c>
      <c r="C318">
        <v>37.200000000000003</v>
      </c>
    </row>
    <row r="319" spans="1:3" x14ac:dyDescent="0.3">
      <c r="A319" t="s">
        <v>554</v>
      </c>
      <c r="B319" t="s">
        <v>173</v>
      </c>
      <c r="C319">
        <v>48</v>
      </c>
    </row>
    <row r="320" spans="1:3" x14ac:dyDescent="0.3">
      <c r="A320" t="s">
        <v>555</v>
      </c>
      <c r="B320" t="s">
        <v>556</v>
      </c>
      <c r="C320">
        <v>46.800000000000004</v>
      </c>
    </row>
    <row r="321" spans="1:3" x14ac:dyDescent="0.3">
      <c r="A321" t="s">
        <v>557</v>
      </c>
      <c r="B321" t="s">
        <v>558</v>
      </c>
      <c r="C321">
        <v>43.199999999999996</v>
      </c>
    </row>
    <row r="322" spans="1:3" x14ac:dyDescent="0.3">
      <c r="A322" t="s">
        <v>559</v>
      </c>
      <c r="B322" t="s">
        <v>560</v>
      </c>
      <c r="C322">
        <v>45.6</v>
      </c>
    </row>
    <row r="323" spans="1:3" x14ac:dyDescent="0.3">
      <c r="A323" t="s">
        <v>561</v>
      </c>
      <c r="B323" t="s">
        <v>562</v>
      </c>
      <c r="C323">
        <v>50.4</v>
      </c>
    </row>
    <row r="324" spans="1:3" x14ac:dyDescent="0.3">
      <c r="A324" t="s">
        <v>563</v>
      </c>
      <c r="B324" t="s">
        <v>564</v>
      </c>
      <c r="C324">
        <v>48</v>
      </c>
    </row>
    <row r="325" spans="1:3" x14ac:dyDescent="0.3">
      <c r="A325" t="s">
        <v>565</v>
      </c>
      <c r="B325" t="s">
        <v>108</v>
      </c>
      <c r="C325">
        <v>45.6</v>
      </c>
    </row>
    <row r="326" spans="1:3" x14ac:dyDescent="0.3">
      <c r="A326" t="s">
        <v>566</v>
      </c>
      <c r="B326" t="s">
        <v>298</v>
      </c>
      <c r="C326">
        <v>31.200000000000003</v>
      </c>
    </row>
    <row r="327" spans="1:3" x14ac:dyDescent="0.3">
      <c r="A327" t="s">
        <v>567</v>
      </c>
      <c r="B327" t="s">
        <v>568</v>
      </c>
      <c r="C327">
        <v>30</v>
      </c>
    </row>
    <row r="328" spans="1:3" x14ac:dyDescent="0.3">
      <c r="A328" t="s">
        <v>569</v>
      </c>
      <c r="B328" t="s">
        <v>129</v>
      </c>
      <c r="C328">
        <v>37.200000000000003</v>
      </c>
    </row>
    <row r="329" spans="1:3" x14ac:dyDescent="0.3">
      <c r="A329" t="s">
        <v>570</v>
      </c>
      <c r="B329" t="s">
        <v>571</v>
      </c>
      <c r="C329">
        <v>40.800000000000004</v>
      </c>
    </row>
    <row r="330" spans="1:3" x14ac:dyDescent="0.3">
      <c r="A330" t="s">
        <v>572</v>
      </c>
      <c r="B330" t="s">
        <v>573</v>
      </c>
      <c r="C330">
        <v>37.200000000000003</v>
      </c>
    </row>
    <row r="331" spans="1:3" x14ac:dyDescent="0.3">
      <c r="A331" t="s">
        <v>574</v>
      </c>
      <c r="B331" t="s">
        <v>575</v>
      </c>
      <c r="C331">
        <v>34.799999999999997</v>
      </c>
    </row>
    <row r="332" spans="1:3" x14ac:dyDescent="0.3">
      <c r="A332" t="s">
        <v>576</v>
      </c>
      <c r="B332" t="s">
        <v>571</v>
      </c>
      <c r="C332">
        <v>46.800000000000004</v>
      </c>
    </row>
    <row r="333" spans="1:3" x14ac:dyDescent="0.3">
      <c r="A333" t="s">
        <v>577</v>
      </c>
      <c r="B333" t="s">
        <v>578</v>
      </c>
      <c r="C333">
        <v>38.4</v>
      </c>
    </row>
    <row r="334" spans="1:3" x14ac:dyDescent="0.3">
      <c r="A334" t="s">
        <v>579</v>
      </c>
      <c r="B334" t="s">
        <v>250</v>
      </c>
      <c r="C334">
        <v>42</v>
      </c>
    </row>
    <row r="335" spans="1:3" x14ac:dyDescent="0.3">
      <c r="A335" t="s">
        <v>580</v>
      </c>
      <c r="B335" t="s">
        <v>581</v>
      </c>
      <c r="C335">
        <v>49.199999999999996</v>
      </c>
    </row>
    <row r="336" spans="1:3" x14ac:dyDescent="0.3">
      <c r="A336" t="s">
        <v>582</v>
      </c>
      <c r="B336" t="s">
        <v>583</v>
      </c>
      <c r="C336">
        <v>48</v>
      </c>
    </row>
    <row r="337" spans="1:3" x14ac:dyDescent="0.3">
      <c r="A337" t="s">
        <v>584</v>
      </c>
      <c r="B337" t="s">
        <v>585</v>
      </c>
      <c r="C337">
        <v>40.800000000000004</v>
      </c>
    </row>
    <row r="338" spans="1:3" x14ac:dyDescent="0.3">
      <c r="A338" t="s">
        <v>586</v>
      </c>
      <c r="B338" t="s">
        <v>220</v>
      </c>
      <c r="C338">
        <v>40.800000000000004</v>
      </c>
    </row>
    <row r="339" spans="1:3" x14ac:dyDescent="0.3">
      <c r="A339" t="s">
        <v>587</v>
      </c>
      <c r="B339" t="s">
        <v>588</v>
      </c>
      <c r="C339">
        <v>36</v>
      </c>
    </row>
    <row r="340" spans="1:3" x14ac:dyDescent="0.3">
      <c r="A340" t="s">
        <v>589</v>
      </c>
      <c r="B340" t="s">
        <v>590</v>
      </c>
      <c r="C340">
        <v>34.799999999999997</v>
      </c>
    </row>
    <row r="341" spans="1:3" x14ac:dyDescent="0.3">
      <c r="A341" t="s">
        <v>591</v>
      </c>
      <c r="B341" t="s">
        <v>592</v>
      </c>
      <c r="C341">
        <v>38.4</v>
      </c>
    </row>
    <row r="342" spans="1:3" x14ac:dyDescent="0.3">
      <c r="A342" t="s">
        <v>593</v>
      </c>
      <c r="B342" t="s">
        <v>594</v>
      </c>
      <c r="C342">
        <v>48</v>
      </c>
    </row>
    <row r="343" spans="1:3" x14ac:dyDescent="0.3">
      <c r="A343" t="s">
        <v>595</v>
      </c>
      <c r="B343" t="s">
        <v>298</v>
      </c>
      <c r="C343">
        <v>32.400000000000006</v>
      </c>
    </row>
    <row r="344" spans="1:3" x14ac:dyDescent="0.3">
      <c r="A344" t="s">
        <v>596</v>
      </c>
      <c r="B344" t="s">
        <v>597</v>
      </c>
      <c r="C344">
        <v>40.800000000000004</v>
      </c>
    </row>
    <row r="345" spans="1:3" x14ac:dyDescent="0.3">
      <c r="A345" t="s">
        <v>598</v>
      </c>
      <c r="B345" t="s">
        <v>599</v>
      </c>
      <c r="C345">
        <v>26.4</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7F9CC67E-95B6-40F9-95F8-6D2C8E667AA6}">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Dashboard</vt:lpstr>
      <vt:lpstr>Pivots</vt:lpstr>
      <vt:lpstr>Result</vt:lpstr>
      <vt:lpstr>Test</vt:lpstr>
      <vt:lpstr>Practical</vt:lpstr>
      <vt:lpstr>Exam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FBJ</dc:creator>
  <cp:lastModifiedBy>FBJ</cp:lastModifiedBy>
  <dcterms:created xsi:type="dcterms:W3CDTF">2024-06-16T21:13:59Z</dcterms:created>
  <dcterms:modified xsi:type="dcterms:W3CDTF">2024-07-22T03:56:36Z</dcterms:modified>
</cp:coreProperties>
</file>