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drawings/drawing6.xml" ContentType="application/vnd.openxmlformats-officedocument.drawing+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style9.xml" ContentType="application/vnd.ms-office.chartstyle+xml"/>
  <Override PartName="/xl/charts/colors9.xml" ContentType="application/vnd.ms-office.chartcolorstyle+xml"/>
  <Override PartName="/xl/charts/chart17.xml" ContentType="application/vnd.openxmlformats-officedocument.drawingml.chart+xml"/>
  <Override PartName="/xl/charts/style10.xml" ContentType="application/vnd.ms-office.chartstyle+xml"/>
  <Override PartName="/xl/charts/colors10.xml" ContentType="application/vnd.ms-office.chartcolorstyle+xml"/>
  <Override PartName="/xl/charts/chart18.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xml" ContentType="application/vnd.openxmlformats-officedocument.themeOverride+xml"/>
  <Override PartName="/xl/charts/chart19.xml" ContentType="application/vnd.openxmlformats-officedocument.drawingml.chart+xml"/>
  <Override PartName="/xl/charts/style12.xml" ContentType="application/vnd.ms-office.chartstyle+xml"/>
  <Override PartName="/xl/charts/colors12.xml" ContentType="application/vnd.ms-office.chartcolorstyle+xml"/>
  <Override PartName="/xl/charts/chart20.xml" ContentType="application/vnd.openxmlformats-officedocument.drawingml.chart+xml"/>
  <Override PartName="/xl/charts/style13.xml" ContentType="application/vnd.ms-office.chartstyle+xml"/>
  <Override PartName="/xl/charts/colors13.xml" ContentType="application/vnd.ms-office.chartcolorstyle+xml"/>
  <Override PartName="/xl/charts/chart21.xml" ContentType="application/vnd.openxmlformats-officedocument.drawingml.chart+xml"/>
  <Override PartName="/xl/charts/style14.xml" ContentType="application/vnd.ms-office.chartstyle+xml"/>
  <Override PartName="/xl/charts/colors14.xml" ContentType="application/vnd.ms-office.chartcolorstyle+xml"/>
  <Override PartName="/xl/charts/chart22.xml" ContentType="application/vnd.openxmlformats-officedocument.drawingml.chart+xml"/>
  <Override PartName="/xl/charts/style15.xml" ContentType="application/vnd.ms-office.chartstyle+xml"/>
  <Override PartName="/xl/charts/colors15.xml" ContentType="application/vnd.ms-office.chartcolorstyle+xml"/>
  <Override PartName="/xl/charts/chart23.xml" ContentType="application/vnd.openxmlformats-officedocument.drawingml.chart+xml"/>
  <Override PartName="/xl/charts/style16.xml" ContentType="application/vnd.ms-office.chartstyle+xml"/>
  <Override PartName="/xl/charts/colors16.xml" ContentType="application/vnd.ms-office.chartcolorstyle+xml"/>
  <Override PartName="/xl/charts/chart24.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9.xml" ContentType="application/vnd.openxmlformats-officedocument.drawing+xml"/>
  <Override PartName="/xl/charts/chart25.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2.xml" ContentType="application/vnd.openxmlformats-officedocument.themeOverride+xml"/>
  <Override PartName="/xl/drawings/drawing10.xml" ContentType="application/vnd.openxmlformats-officedocument.drawing+xml"/>
  <Override PartName="/xl/charts/chart26.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mc:AlternateContent xmlns:mc="http://schemas.openxmlformats.org/markup-compatibility/2006">
    <mc:Choice Requires="x15">
      <x15ac:absPath xmlns:x15ac="http://schemas.microsoft.com/office/spreadsheetml/2010/11/ac" url="/Users/fabigart/Documents/Uni/Libellen Master Mörth/"/>
    </mc:Choice>
  </mc:AlternateContent>
  <xr:revisionPtr revIDLastSave="0" documentId="13_ncr:1_{3495BC71-E662-1B42-BA66-9F3DEEE13209}" xr6:coauthVersionLast="47" xr6:coauthVersionMax="47" xr10:uidLastSave="{00000000-0000-0000-0000-000000000000}"/>
  <bookViews>
    <workbookView xWindow="0" yWindow="500" windowWidth="28800" windowHeight="17500" firstSheet="4" activeTab="15" xr2:uid="{00000000-000D-0000-FFFF-FFFF00000000}"/>
  </bookViews>
  <sheets>
    <sheet name="Wetter Roh" sheetId="1" r:id="rId1"/>
    <sheet name="Wetter Ganzes Jahr 14-22" sheetId="22" r:id="rId2"/>
    <sheet name="Wetterentwicklung lokal 14-22" sheetId="25" r:id="rId3"/>
    <sheet name="Begehungen" sheetId="2" r:id="rId4"/>
    <sheet name="Begehungen Zeiten &amp; Wetter" sheetId="3" state="hidden" r:id="rId5"/>
    <sheet name="Gewässer" sheetId="4" r:id="rId6"/>
    <sheet name="Gewässer schön" sheetId="24" r:id="rId7"/>
    <sheet name="Jahresverlauf" sheetId="6" r:id="rId8"/>
    <sheet name="Arten &amp; Gewässer" sheetId="7" r:id="rId9"/>
    <sheet name="Summe Im nach Gewässer" sheetId="8" r:id="rId10"/>
    <sheet name="Übersicht 2014 alt" sheetId="9" state="hidden" r:id="rId11"/>
    <sheet name="Übersicht 2014" sheetId="17" r:id="rId12"/>
    <sheet name="Übersicht 2022" sheetId="10" r:id="rId13"/>
    <sheet name="LWL" sheetId="18" r:id="rId14"/>
    <sheet name="Diagramme" sheetId="16" r:id="rId15"/>
    <sheet name="Dia  Arten G 14-22" sheetId="26" r:id="rId16"/>
    <sheet name="Gesamtartenliste &amp; Jahre" sheetId="11" r:id="rId17"/>
    <sheet name="Artenvergleich mit 2010" sheetId="12" state="hidden" r:id="rId18"/>
    <sheet name="Tab 2022 (nach Häufigkeit an Ge" sheetId="13" state="hidden" r:id="rId19"/>
    <sheet name="Tabelle4" sheetId="19" r:id="rId20"/>
    <sheet name="Obs Roh" sheetId="14" r:id="rId21"/>
    <sheet name="Bsp Roh Datensatz" sheetId="23" r:id="rId22"/>
    <sheet name="Vorlage" sheetId="15" state="hidden" r:id="rId23"/>
  </sheets>
  <definedNames>
    <definedName name="_xlnm._FilterDatabase" localSheetId="20" hidden="1">'Obs Roh'!$I$1:$I$1000</definedName>
    <definedName name="Z_2EBD6958_A0FF_4F5E_8D80_69A673D52CCA_.wvu.FilterData" localSheetId="20" hidden="1">'Obs Roh'!$A$1:$V$424</definedName>
  </definedNames>
  <calcPr calcId="191029"/>
  <customWorkbookViews>
    <customWorkbookView name="Filter 1" guid="{2EBD6958-A0FF-4F5E-8D80-69A673D52CCA}" maximized="1" windowWidth="0" windowHeight="0" activeSheetId="0"/>
  </customWorkbookViews>
  <pivotCaches>
    <pivotCache cacheId="4" r:id="rId2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2" l="1"/>
  <c r="L14" i="25"/>
  <c r="N14" i="25"/>
  <c r="O14" i="25"/>
  <c r="M14" i="25"/>
  <c r="M18" i="25"/>
  <c r="M10" i="25"/>
  <c r="O18" i="25"/>
  <c r="O10" i="25"/>
  <c r="N18" i="25"/>
  <c r="N10" i="25"/>
  <c r="L10" i="25"/>
  <c r="L18" i="25"/>
  <c r="AJ9" i="4"/>
  <c r="AB25" i="17"/>
  <c r="AD25" i="17"/>
  <c r="AC25" i="17"/>
  <c r="AD27" i="10" l="1"/>
  <c r="AC27" i="10"/>
  <c r="D25" i="4"/>
  <c r="D117" i="16"/>
  <c r="D121" i="16"/>
  <c r="D120" i="16"/>
  <c r="D124" i="16"/>
  <c r="D123" i="16"/>
  <c r="D127" i="16"/>
  <c r="D126" i="16"/>
  <c r="D130" i="16"/>
  <c r="D129" i="16"/>
  <c r="D133" i="16"/>
  <c r="D132" i="16"/>
  <c r="D136" i="16"/>
  <c r="D135" i="16"/>
  <c r="D139" i="16"/>
  <c r="D138" i="16"/>
  <c r="D118" i="16"/>
  <c r="D27" i="17"/>
  <c r="E27" i="17"/>
  <c r="F27" i="17"/>
  <c r="G27" i="17"/>
  <c r="H27" i="17"/>
  <c r="I27" i="17"/>
  <c r="J27" i="17"/>
  <c r="K27" i="17"/>
  <c r="L27" i="17"/>
  <c r="M27" i="17"/>
  <c r="N27" i="17"/>
  <c r="O27" i="17"/>
  <c r="P27" i="17"/>
  <c r="Q27" i="17"/>
  <c r="R27" i="17"/>
  <c r="C27" i="17"/>
  <c r="B93" i="16"/>
  <c r="B94" i="16"/>
  <c r="B95" i="16"/>
  <c r="B96" i="16"/>
  <c r="B97" i="16"/>
  <c r="B98" i="16"/>
  <c r="B99" i="16"/>
  <c r="B92" i="16"/>
  <c r="C29" i="10"/>
  <c r="D29" i="10"/>
  <c r="E29" i="10"/>
  <c r="F29" i="10"/>
  <c r="G29" i="10"/>
  <c r="H29" i="10"/>
  <c r="J29" i="10"/>
  <c r="K29" i="10"/>
  <c r="L29" i="10"/>
  <c r="M29" i="10"/>
  <c r="N29" i="10"/>
  <c r="O29" i="10"/>
  <c r="P29" i="10"/>
  <c r="Q29" i="10"/>
  <c r="R29" i="10"/>
  <c r="I29" i="10"/>
  <c r="AB27" i="10"/>
  <c r="J3" i="4"/>
  <c r="J4" i="4"/>
  <c r="J5" i="4"/>
  <c r="J6" i="4"/>
  <c r="J7" i="4"/>
  <c r="J8" i="4"/>
  <c r="J9" i="4"/>
  <c r="J2" i="4"/>
  <c r="AJ2" i="4"/>
  <c r="AJ3" i="4"/>
  <c r="AJ4" i="4"/>
  <c r="AJ5" i="4"/>
  <c r="AJ6" i="4"/>
  <c r="AJ7" i="4"/>
  <c r="AJ8" i="4"/>
  <c r="C2" i="4"/>
  <c r="B25" i="17"/>
  <c r="R25" i="17"/>
  <c r="Q25" i="17"/>
  <c r="P25" i="17"/>
  <c r="O25" i="17"/>
  <c r="N25" i="17"/>
  <c r="M25" i="17"/>
  <c r="L25" i="17"/>
  <c r="K25" i="17"/>
  <c r="J25" i="17"/>
  <c r="I25" i="17"/>
  <c r="H25" i="17"/>
  <c r="G25" i="17"/>
  <c r="F25" i="17"/>
  <c r="E25" i="17"/>
  <c r="D25" i="17"/>
  <c r="C25" i="17"/>
  <c r="V24" i="17"/>
  <c r="U24" i="17"/>
  <c r="T24" i="17"/>
  <c r="V23" i="17"/>
  <c r="U23" i="17"/>
  <c r="T23" i="17"/>
  <c r="V22" i="17"/>
  <c r="U22" i="17"/>
  <c r="T22" i="17"/>
  <c r="V21" i="17"/>
  <c r="U21" i="17"/>
  <c r="T21" i="17"/>
  <c r="V20" i="17"/>
  <c r="U20" i="17"/>
  <c r="T20" i="17"/>
  <c r="V19" i="17"/>
  <c r="U19" i="17"/>
  <c r="T19" i="17"/>
  <c r="V18" i="17"/>
  <c r="U18" i="17"/>
  <c r="T18" i="17"/>
  <c r="V17" i="17"/>
  <c r="U17" i="17"/>
  <c r="T17" i="17"/>
  <c r="V16" i="17"/>
  <c r="U16" i="17"/>
  <c r="T16" i="17"/>
  <c r="V15" i="17"/>
  <c r="U15" i="17"/>
  <c r="T15" i="17"/>
  <c r="V14" i="17"/>
  <c r="U14" i="17"/>
  <c r="T14" i="17"/>
  <c r="V13" i="17"/>
  <c r="U13" i="17"/>
  <c r="T13" i="17"/>
  <c r="V12" i="17"/>
  <c r="U12" i="17"/>
  <c r="T12" i="17"/>
  <c r="V11" i="17"/>
  <c r="U11" i="17"/>
  <c r="T11" i="17"/>
  <c r="V10" i="17"/>
  <c r="U10" i="17"/>
  <c r="T10" i="17"/>
  <c r="V9" i="17"/>
  <c r="U9" i="17"/>
  <c r="T9" i="17"/>
  <c r="V8" i="17"/>
  <c r="U8" i="17"/>
  <c r="T8" i="17"/>
  <c r="V7" i="17"/>
  <c r="U7" i="17"/>
  <c r="T7" i="17"/>
  <c r="V6" i="17"/>
  <c r="U6" i="17"/>
  <c r="T6" i="17"/>
  <c r="V5" i="17"/>
  <c r="U5" i="17"/>
  <c r="T5" i="17"/>
  <c r="V4" i="17"/>
  <c r="U4" i="17"/>
  <c r="T4" i="17"/>
  <c r="V3" i="17"/>
  <c r="U3" i="17"/>
  <c r="T3" i="17"/>
  <c r="C26" i="16"/>
  <c r="D26" i="16"/>
  <c r="E26" i="16"/>
  <c r="F26" i="16"/>
  <c r="G26" i="16"/>
  <c r="H26" i="16"/>
  <c r="I26" i="16"/>
  <c r="B26" i="16"/>
  <c r="J3" i="16"/>
  <c r="J4" i="16"/>
  <c r="J5" i="16"/>
  <c r="J6" i="16"/>
  <c r="J7" i="16"/>
  <c r="J8" i="16"/>
  <c r="J9" i="16"/>
  <c r="J10" i="16"/>
  <c r="J11" i="16"/>
  <c r="J12" i="16"/>
  <c r="J13" i="16"/>
  <c r="J14" i="16"/>
  <c r="J15" i="16"/>
  <c r="J16" i="16"/>
  <c r="J17" i="16"/>
  <c r="J18" i="16"/>
  <c r="J19" i="16"/>
  <c r="J20" i="16"/>
  <c r="J21" i="16"/>
  <c r="J22" i="16"/>
  <c r="J23" i="16"/>
  <c r="J24" i="16"/>
  <c r="J25" i="16"/>
  <c r="J2" i="16"/>
  <c r="C27" i="10"/>
  <c r="D27" i="10"/>
  <c r="E27" i="10"/>
  <c r="F27" i="10"/>
  <c r="G27" i="10"/>
  <c r="H27" i="10"/>
  <c r="J27" i="10"/>
  <c r="K27" i="10"/>
  <c r="L27" i="10"/>
  <c r="M27" i="10"/>
  <c r="N27" i="10"/>
  <c r="O27" i="10"/>
  <c r="P27" i="10"/>
  <c r="Q27" i="10"/>
  <c r="R27" i="10"/>
  <c r="I27" i="10"/>
  <c r="V3" i="10"/>
  <c r="V4" i="10"/>
  <c r="V5" i="10"/>
  <c r="V6" i="10"/>
  <c r="V7" i="10"/>
  <c r="V8" i="10"/>
  <c r="V9" i="10"/>
  <c r="V11" i="10"/>
  <c r="V12" i="10"/>
  <c r="V13" i="10"/>
  <c r="V14" i="10"/>
  <c r="V15" i="10"/>
  <c r="V16" i="10"/>
  <c r="V17" i="10"/>
  <c r="V18" i="10"/>
  <c r="V19" i="10"/>
  <c r="V20" i="10"/>
  <c r="V21" i="10"/>
  <c r="V22" i="10"/>
  <c r="V23" i="10"/>
  <c r="V24" i="10"/>
  <c r="V25" i="10"/>
  <c r="V26" i="10"/>
  <c r="V10" i="10"/>
  <c r="U3" i="10"/>
  <c r="U4" i="10"/>
  <c r="U5" i="10"/>
  <c r="U6" i="10"/>
  <c r="U7" i="10"/>
  <c r="U8" i="10"/>
  <c r="U9" i="10"/>
  <c r="U11" i="10"/>
  <c r="U12" i="10"/>
  <c r="U13" i="10"/>
  <c r="U14" i="10"/>
  <c r="U15" i="10"/>
  <c r="U16" i="10"/>
  <c r="U17" i="10"/>
  <c r="U18" i="10"/>
  <c r="U19" i="10"/>
  <c r="U20" i="10"/>
  <c r="U21" i="10"/>
  <c r="U22" i="10"/>
  <c r="U23" i="10"/>
  <c r="U24" i="10"/>
  <c r="U25" i="10"/>
  <c r="U26" i="10"/>
  <c r="U10" i="10"/>
  <c r="R29" i="13"/>
  <c r="Q29" i="13"/>
  <c r="P29" i="13"/>
  <c r="O29" i="13"/>
  <c r="N29" i="13"/>
  <c r="M29" i="13"/>
  <c r="L29" i="13"/>
  <c r="K29" i="13"/>
  <c r="J29" i="13"/>
  <c r="I29" i="13"/>
  <c r="H29" i="13"/>
  <c r="G29" i="13"/>
  <c r="F29" i="13"/>
  <c r="E29" i="13"/>
  <c r="D29" i="13"/>
  <c r="C29" i="13"/>
  <c r="S28" i="13"/>
  <c r="T25" i="13"/>
  <c r="T24" i="13"/>
  <c r="T23" i="13"/>
  <c r="T22" i="13"/>
  <c r="T21" i="13"/>
  <c r="T20" i="13"/>
  <c r="T19" i="13"/>
  <c r="T18" i="13"/>
  <c r="T17" i="13"/>
  <c r="T16" i="13"/>
  <c r="T15" i="13"/>
  <c r="T14" i="13"/>
  <c r="T13" i="13"/>
  <c r="T12" i="13"/>
  <c r="T11" i="13"/>
  <c r="T10" i="13"/>
  <c r="T9" i="13"/>
  <c r="T8" i="13"/>
  <c r="T7" i="13"/>
  <c r="T6" i="13"/>
  <c r="T5" i="13"/>
  <c r="T4" i="13"/>
  <c r="T3" i="13"/>
  <c r="T2" i="13"/>
  <c r="E33" i="12"/>
  <c r="D33" i="12"/>
  <c r="C33" i="12"/>
  <c r="D31" i="11"/>
  <c r="C31" i="11"/>
  <c r="S27" i="10"/>
  <c r="W26" i="10" s="1"/>
  <c r="T26" i="10"/>
  <c r="T25" i="10"/>
  <c r="T24" i="10"/>
  <c r="T23" i="10"/>
  <c r="T22" i="10"/>
  <c r="T21" i="10"/>
  <c r="T20" i="10"/>
  <c r="T19" i="10"/>
  <c r="T18" i="10"/>
  <c r="T17" i="10"/>
  <c r="T16" i="10"/>
  <c r="T15" i="10"/>
  <c r="T14" i="10"/>
  <c r="T13" i="10"/>
  <c r="T12" i="10"/>
  <c r="T11" i="10"/>
  <c r="T9" i="10"/>
  <c r="T8" i="10"/>
  <c r="T7" i="10"/>
  <c r="T6" i="10"/>
  <c r="T5" i="10"/>
  <c r="T4" i="10"/>
  <c r="T3" i="10"/>
  <c r="T10" i="10"/>
  <c r="R27" i="9"/>
  <c r="Q27" i="9"/>
  <c r="P27" i="9"/>
  <c r="O27" i="9"/>
  <c r="N27" i="9"/>
  <c r="M27" i="9"/>
  <c r="L27" i="9"/>
  <c r="K27" i="9"/>
  <c r="J27" i="9"/>
  <c r="I27" i="9"/>
  <c r="H27" i="9"/>
  <c r="G27" i="9"/>
  <c r="F27" i="9"/>
  <c r="E27" i="9"/>
  <c r="D27" i="9"/>
  <c r="C27" i="9"/>
  <c r="B27" i="9"/>
  <c r="T24" i="9"/>
  <c r="T23" i="9"/>
  <c r="T21" i="9"/>
  <c r="T20" i="9"/>
  <c r="T19" i="9"/>
  <c r="T18" i="9"/>
  <c r="T17" i="9"/>
  <c r="T15" i="9"/>
  <c r="T14" i="9"/>
  <c r="T13" i="9"/>
  <c r="T11" i="9"/>
  <c r="T10" i="9"/>
  <c r="T9" i="9"/>
  <c r="T7" i="9"/>
  <c r="T6" i="9"/>
  <c r="T5" i="9"/>
  <c r="I26" i="7"/>
  <c r="H26" i="7"/>
  <c r="G26" i="7"/>
  <c r="F26" i="7"/>
  <c r="E26" i="7"/>
  <c r="D26" i="7"/>
  <c r="C26" i="7"/>
  <c r="B26" i="7"/>
  <c r="K25" i="7"/>
  <c r="J25" i="7"/>
  <c r="J24" i="7"/>
  <c r="K24" i="7" s="1"/>
  <c r="J23" i="7"/>
  <c r="K23" i="7" s="1"/>
  <c r="J22" i="7"/>
  <c r="K22" i="7" s="1"/>
  <c r="K21" i="7"/>
  <c r="J21" i="7"/>
  <c r="J20" i="7"/>
  <c r="K20" i="7" s="1"/>
  <c r="J19" i="7"/>
  <c r="K19" i="7" s="1"/>
  <c r="J18" i="7"/>
  <c r="K18" i="7" s="1"/>
  <c r="J17" i="7"/>
  <c r="K17" i="7" s="1"/>
  <c r="J16" i="7"/>
  <c r="K16" i="7" s="1"/>
  <c r="J15" i="7"/>
  <c r="K15" i="7" s="1"/>
  <c r="J14" i="7"/>
  <c r="K14" i="7" s="1"/>
  <c r="J13" i="7"/>
  <c r="K13" i="7" s="1"/>
  <c r="J12" i="7"/>
  <c r="K12" i="7" s="1"/>
  <c r="J11" i="7"/>
  <c r="K11" i="7" s="1"/>
  <c r="J10" i="7"/>
  <c r="K10" i="7" s="1"/>
  <c r="K9" i="7"/>
  <c r="J9" i="7"/>
  <c r="J8" i="7"/>
  <c r="K8" i="7" s="1"/>
  <c r="J7" i="7"/>
  <c r="K7" i="7" s="1"/>
  <c r="J6" i="7"/>
  <c r="K6" i="7" s="1"/>
  <c r="J5" i="7"/>
  <c r="K5" i="7" s="1"/>
  <c r="J4" i="7"/>
  <c r="K4" i="7" s="1"/>
  <c r="J3" i="7"/>
  <c r="K3" i="7" s="1"/>
  <c r="J2" i="7"/>
  <c r="K2" i="7" s="1"/>
  <c r="AL9" i="4"/>
  <c r="AK9" i="4"/>
  <c r="D9" i="4"/>
  <c r="C9" i="4"/>
  <c r="AL8" i="4"/>
  <c r="AK8" i="4"/>
  <c r="D8" i="4"/>
  <c r="C8" i="4"/>
  <c r="AL7" i="4"/>
  <c r="AK7" i="4"/>
  <c r="D7" i="4"/>
  <c r="C7" i="4"/>
  <c r="AL6" i="4"/>
  <c r="AK6" i="4"/>
  <c r="D6" i="4"/>
  <c r="C6" i="4"/>
  <c r="AL5" i="4"/>
  <c r="AK5" i="4"/>
  <c r="D5" i="4"/>
  <c r="C5" i="4"/>
  <c r="AL4" i="4"/>
  <c r="AK4" i="4"/>
  <c r="D4" i="4"/>
  <c r="C4" i="4"/>
  <c r="AL3" i="4"/>
  <c r="AK3" i="4"/>
  <c r="D3" i="4"/>
  <c r="C3" i="4"/>
  <c r="AL2" i="4"/>
  <c r="AK2" i="4"/>
  <c r="D2" i="4"/>
  <c r="J13" i="2"/>
  <c r="I13" i="2"/>
  <c r="H13" i="2"/>
  <c r="G13" i="2"/>
  <c r="F13" i="2"/>
  <c r="K12" i="2"/>
  <c r="K9" i="2"/>
  <c r="K8" i="2"/>
  <c r="K7" i="2"/>
  <c r="K6" i="2"/>
  <c r="K5" i="2"/>
  <c r="K4" i="2"/>
  <c r="K3" i="2"/>
  <c r="T28" i="13" l="1"/>
  <c r="T25" i="17"/>
  <c r="W5" i="17" s="1"/>
  <c r="W27" i="10"/>
  <c r="W17" i="10"/>
  <c r="W19" i="10"/>
  <c r="W8" i="10"/>
  <c r="W25" i="10"/>
  <c r="W4" i="10"/>
  <c r="W15" i="10"/>
  <c r="T27" i="10"/>
  <c r="W6" i="10"/>
  <c r="W23" i="10"/>
  <c r="W21" i="10"/>
  <c r="W5" i="10"/>
  <c r="W11" i="10"/>
  <c r="W10" i="10"/>
  <c r="W13" i="10"/>
  <c r="W3" i="10"/>
  <c r="W7" i="10"/>
  <c r="W12" i="10"/>
  <c r="W16" i="10"/>
  <c r="W20" i="10"/>
  <c r="W24" i="10"/>
  <c r="T26" i="9"/>
  <c r="T27" i="9" s="1"/>
  <c r="W9" i="10"/>
  <c r="W14" i="10"/>
  <c r="W18" i="10"/>
  <c r="W22" i="10"/>
  <c r="W23" i="17" l="1"/>
  <c r="W10" i="17"/>
  <c r="W7" i="17"/>
  <c r="W13" i="17"/>
  <c r="W20" i="17"/>
  <c r="W15" i="17"/>
  <c r="W19" i="17"/>
  <c r="W4" i="17"/>
  <c r="W11" i="17"/>
  <c r="W21" i="17"/>
  <c r="W14" i="17"/>
  <c r="W24" i="17"/>
  <c r="W17" i="17"/>
  <c r="W22" i="17"/>
  <c r="W9" i="17"/>
  <c r="W8" i="17"/>
  <c r="W25" i="17"/>
  <c r="W6" i="17"/>
  <c r="W3" i="17"/>
  <c r="W16" i="17"/>
  <c r="W18" i="17"/>
  <c r="W12" i="17"/>
  <c r="B27" i="10" l="1"/>
</calcChain>
</file>

<file path=xl/sharedStrings.xml><?xml version="1.0" encoding="utf-8"?>
<sst xmlns="http://schemas.openxmlformats.org/spreadsheetml/2006/main" count="7165" uniqueCount="1073">
  <si>
    <t>category</t>
  </si>
  <si>
    <t>Sonnenschein</t>
  </si>
  <si>
    <t>Höchstwert</t>
  </si>
  <si>
    <t>Tiefstwert</t>
  </si>
  <si>
    <t>Mittelwert</t>
  </si>
  <si>
    <t>Niederschlag (6 bis 6 UTC)</t>
  </si>
  <si>
    <t>0.1</t>
  </si>
  <si>
    <t>0.2</t>
  </si>
  <si>
    <t>0.7</t>
  </si>
  <si>
    <t>0.4</t>
  </si>
  <si>
    <t>0.9</t>
  </si>
  <si>
    <t>0.3</t>
  </si>
  <si>
    <t>0.8</t>
  </si>
  <si>
    <t>0.5</t>
  </si>
  <si>
    <t>36.1</t>
  </si>
  <si>
    <t>36.5</t>
  </si>
  <si>
    <t>31.9</t>
  </si>
  <si>
    <t>34.8</t>
  </si>
  <si>
    <t>Begehung Nr</t>
  </si>
  <si>
    <t>Datum</t>
  </si>
  <si>
    <t>Uhrzeit</t>
  </si>
  <si>
    <t>Wetter</t>
  </si>
  <si>
    <t>Erfassung von</t>
  </si>
  <si>
    <t>Sonnenschein (Std.)</t>
  </si>
  <si>
    <t>Höchstwert °C</t>
  </si>
  <si>
    <t>Tiefstwert °C</t>
  </si>
  <si>
    <t>Mittelwert °C</t>
  </si>
  <si>
    <t>Niederschlag (6 bis 6 UTC) mm</t>
  </si>
  <si>
    <t>Tage seit letzter Begehung</t>
  </si>
  <si>
    <t>13 - 17</t>
  </si>
  <si>
    <t>17 C, teilweise bewölkt</t>
  </si>
  <si>
    <t>Exuvien + Imagines</t>
  </si>
  <si>
    <t>-</t>
  </si>
  <si>
    <t>11 - 15</t>
  </si>
  <si>
    <t>teilweise bewölkt, etwas windig</t>
  </si>
  <si>
    <t>12 - 17</t>
  </si>
  <si>
    <t>27 C, sonnig</t>
  </si>
  <si>
    <t>sonnig</t>
  </si>
  <si>
    <t>12 - 16</t>
  </si>
  <si>
    <t>sonnig, sehr warm</t>
  </si>
  <si>
    <t>Imagines</t>
  </si>
  <si>
    <t>n/a</t>
  </si>
  <si>
    <t>11 - 16</t>
  </si>
  <si>
    <t>Tage im Durchschnitt zwischen den Begehungen</t>
  </si>
  <si>
    <t>Tage zwischen erster und letzter Begehung</t>
  </si>
  <si>
    <t>Begehungen</t>
  </si>
  <si>
    <t>Begehung</t>
  </si>
  <si>
    <t>Gewässer</t>
  </si>
  <si>
    <t>6 Kammmolchgewässer</t>
  </si>
  <si>
    <t>14:09 - 14:48</t>
  </si>
  <si>
    <t>4 Alter Löschteich</t>
  </si>
  <si>
    <t>15:00 - 15:20</t>
  </si>
  <si>
    <t>3 Neusaniert</t>
  </si>
  <si>
    <t>15:28 - 15:35</t>
  </si>
  <si>
    <t>2 Neuer Löschteich</t>
  </si>
  <si>
    <t>15:38 - 16:20</t>
  </si>
  <si>
    <t>1 Rohbodenmulde</t>
  </si>
  <si>
    <t>16:22 - 16:30</t>
  </si>
  <si>
    <t>5 Pot ausgetrocknet</t>
  </si>
  <si>
    <t>7 Seerosenteich</t>
  </si>
  <si>
    <t>17:02 - 17:12</t>
  </si>
  <si>
    <t>8 An der alten Eichen</t>
  </si>
  <si>
    <t>17:17 - 17:29</t>
  </si>
  <si>
    <t>9 Hohnede</t>
  </si>
  <si>
    <t>17:32 - 17:38</t>
  </si>
  <si>
    <t>15:28 - 15:38</t>
  </si>
  <si>
    <t>fast kein Wasser mehr</t>
  </si>
  <si>
    <t>ausgetrocknet, nur noch feuchtes Substrat</t>
  </si>
  <si>
    <t>Gewässer Nr</t>
  </si>
  <si>
    <t>Name</t>
  </si>
  <si>
    <t>pH</t>
  </si>
  <si>
    <t>Temperatur</t>
  </si>
  <si>
    <t>Tiefe in cm am 25.08.2022</t>
  </si>
  <si>
    <t>Tiefe in am 12.06.2022</t>
  </si>
  <si>
    <t>Größe in m2 am 25.08.22</t>
  </si>
  <si>
    <t>Größe in m2 vorher</t>
  </si>
  <si>
    <t>Größe in m2 (DOP NRW)</t>
  </si>
  <si>
    <t>Prädatoren</t>
  </si>
  <si>
    <t>Störfaktoren</t>
  </si>
  <si>
    <t>Umgebung</t>
  </si>
  <si>
    <t>Beschattungsgrad</t>
  </si>
  <si>
    <t>Sphangum Bedeckung</t>
  </si>
  <si>
    <t>Flatterbinse (Anteil von Uferstrecke)</t>
  </si>
  <si>
    <t>Blaues Pfeifengras</t>
  </si>
  <si>
    <t>Submerse Vegetation</t>
  </si>
  <si>
    <t>Schwimmblattvegetation</t>
  </si>
  <si>
    <t>Bemerkung</t>
  </si>
  <si>
    <t>Angelegt im Jahr</t>
  </si>
  <si>
    <t>Alter</t>
  </si>
  <si>
    <t>pH Abweichung vom Mittel</t>
  </si>
  <si>
    <t>Temp Abweichung vom Mittel</t>
  </si>
  <si>
    <t>pH 19.07.22</t>
  </si>
  <si>
    <t>pH 08.08.22</t>
  </si>
  <si>
    <t>pH 25.08.22</t>
  </si>
  <si>
    <t>Temp 19.07.22</t>
  </si>
  <si>
    <t>Temp 08.08.22</t>
  </si>
  <si>
    <t>Temp 25.08.22</t>
  </si>
  <si>
    <t>Rohbodenmulde</t>
  </si>
  <si>
    <t>Nadelbaum lag im Wasser und wurde im Sommer entfernt</t>
  </si>
  <si>
    <t xml:space="preserve">Schlagflur, Birken, Farn </t>
  </si>
  <si>
    <t>ja</t>
  </si>
  <si>
    <t>Wasserlinse</t>
  </si>
  <si>
    <t>am 25.08.22 trocken</t>
  </si>
  <si>
    <t>Neuer Löschteich</t>
  </si>
  <si>
    <t>&gt; 100</t>
  </si>
  <si>
    <t>Nadelbaum lag im Wasser und wurde im Sommer entfernt, Wildschweine zerstören Sphangnum</t>
  </si>
  <si>
    <t>Wald, Schlagflur</t>
  </si>
  <si>
    <t>30 % Wasserschlauch</t>
  </si>
  <si>
    <t>20 % Schwimmendes Laichkraut</t>
  </si>
  <si>
    <t>20 % vom Ufer ist Breitblättriger Rohrkolben</t>
  </si>
  <si>
    <t>Neusaniert</t>
  </si>
  <si>
    <t>Amphibien (Molche)</t>
  </si>
  <si>
    <t>Nadelwald</t>
  </si>
  <si>
    <t>Laichkraut und Linse</t>
  </si>
  <si>
    <t>Alter Löschteich</t>
  </si>
  <si>
    <t>Verlandung</t>
  </si>
  <si>
    <t>Wald</t>
  </si>
  <si>
    <t>Alte Eiche</t>
  </si>
  <si>
    <t>50 - 100</t>
  </si>
  <si>
    <t>100 - 150</t>
  </si>
  <si>
    <t>Amphibien</t>
  </si>
  <si>
    <t>Birken Aufwuchs Verlandung. Wald jung</t>
  </si>
  <si>
    <t>Sphangum</t>
  </si>
  <si>
    <t>Kammmolchteich</t>
  </si>
  <si>
    <t>Goldfische, Amphibien</t>
  </si>
  <si>
    <t xml:space="preserve">Bäume aufwuchs von 3 Seiten Tannen und Birken </t>
  </si>
  <si>
    <t>Südlicher Wasserschlauch</t>
  </si>
  <si>
    <t>30 % Schwimmendes Laichkraut</t>
  </si>
  <si>
    <t>kein Schilf, kein Kolben</t>
  </si>
  <si>
    <t>Seerosenteich</t>
  </si>
  <si>
    <t xml:space="preserve">indisches Springkraut, alderfarn, Brombeeren, Nadelbäume, birkenaufwuchs, kahle bodenstellen überwuchern </t>
  </si>
  <si>
    <t>Wasserschlauch</t>
  </si>
  <si>
    <t>Schwimmendes Laichkraut</t>
  </si>
  <si>
    <t>40 cm Wasserstand verlust, Rohrkolben auf ca. 2 m Uferlinie, Gehölze auf 5-10 %</t>
  </si>
  <si>
    <t>Hohnede</t>
  </si>
  <si>
    <t>Adlerfarn aufwuchs</t>
  </si>
  <si>
    <t>neu angelegt in 20XX</t>
  </si>
  <si>
    <t>*DOP NRW vom 22.03.2020</t>
  </si>
  <si>
    <t>COUNTUNIQUE von species name</t>
  </si>
  <si>
    <t>date</t>
  </si>
  <si>
    <t>GewaesserNr</t>
  </si>
  <si>
    <t>Gesamtsumme</t>
  </si>
  <si>
    <t>Art</t>
  </si>
  <si>
    <t>Summe</t>
  </si>
  <si>
    <t>Aeshna affinis</t>
  </si>
  <si>
    <t>Aeshna cyanea</t>
  </si>
  <si>
    <t>Aeshna juncea</t>
  </si>
  <si>
    <t>Aeshna mixta</t>
  </si>
  <si>
    <t>Anax imperator</t>
  </si>
  <si>
    <t>Chalcolestes viridis</t>
  </si>
  <si>
    <t>Coenagrion hastulatum</t>
  </si>
  <si>
    <t>Coenagrion puella</t>
  </si>
  <si>
    <t>Cordulia aenea</t>
  </si>
  <si>
    <t>Enallagma cyathigerum</t>
  </si>
  <si>
    <t>Gomphus pulchellus</t>
  </si>
  <si>
    <t>Ischnura elegans</t>
  </si>
  <si>
    <t>Lestes barbarus</t>
  </si>
  <si>
    <t>Lestes dryas</t>
  </si>
  <si>
    <t>Lestes virens</t>
  </si>
  <si>
    <t>Leucorrhinia dubia</t>
  </si>
  <si>
    <t>Leucorrhinia pectoralis</t>
  </si>
  <si>
    <t>Libellula depressa</t>
  </si>
  <si>
    <t>Libellula quadrimaculata</t>
  </si>
  <si>
    <t>Orthetrum cancellatum</t>
  </si>
  <si>
    <t>Pyrrhosoma nymphula</t>
  </si>
  <si>
    <t>Somatochlora metallica</t>
  </si>
  <si>
    <t>Sympetrum danae</t>
  </si>
  <si>
    <t>Sympetrum sanguineum</t>
  </si>
  <si>
    <t>SUM von number INDIVIDUEN</t>
  </si>
  <si>
    <t>Artenanzahl</t>
  </si>
  <si>
    <t>Art / Gewässer Nr</t>
  </si>
  <si>
    <t>Vorkommen</t>
  </si>
  <si>
    <t>in %</t>
  </si>
  <si>
    <t>Anzahl der Arten</t>
  </si>
  <si>
    <t xml:space="preserve">  </t>
  </si>
  <si>
    <t>Sympetrum fonscolombii</t>
  </si>
  <si>
    <t>Untersuchungsjahr 2014</t>
  </si>
  <si>
    <t>Gewässer-Nr. Mörth</t>
  </si>
  <si>
    <t>Rote Liste</t>
  </si>
  <si>
    <t>Wissenschaftlicher Name</t>
  </si>
  <si>
    <t>Deutscher Name</t>
  </si>
  <si>
    <t>Im</t>
  </si>
  <si>
    <t>Ex</t>
  </si>
  <si>
    <t>Stetigkeit</t>
  </si>
  <si>
    <t>D 2012</t>
  </si>
  <si>
    <t>NRW 2010</t>
  </si>
  <si>
    <t>Fortpflanzungsverhalten</t>
  </si>
  <si>
    <t>Calopteryx virgo</t>
  </si>
  <si>
    <t>Blauflügel-Prachtlibelle</t>
  </si>
  <si>
    <t>V</t>
  </si>
  <si>
    <t>Speer-Azurjungfer</t>
  </si>
  <si>
    <t>X</t>
  </si>
  <si>
    <t>Hufeisen-Azurjungfer</t>
  </si>
  <si>
    <t>*</t>
  </si>
  <si>
    <t>Gemeine Becherjungfer</t>
  </si>
  <si>
    <t>Große Pechlibelle</t>
  </si>
  <si>
    <t>Ischnura pumilio</t>
  </si>
  <si>
    <t>Kleine Pechlibelle</t>
  </si>
  <si>
    <t>3S</t>
  </si>
  <si>
    <t>Lestes sponsa</t>
  </si>
  <si>
    <t>Gemeine Binsenjungfer</t>
  </si>
  <si>
    <t>Kleine Binsenjungfer</t>
  </si>
  <si>
    <t>VS</t>
  </si>
  <si>
    <t>Lestes viridis</t>
  </si>
  <si>
    <t>Gemeine Weidenjungfer</t>
  </si>
  <si>
    <t>Frühe Adonislibelle</t>
  </si>
  <si>
    <t>Blaugrüne Mosaikjungfer</t>
  </si>
  <si>
    <t>Torf-Mosaikjungfer</t>
  </si>
  <si>
    <t>Aeshna subarctica</t>
  </si>
  <si>
    <t>Hochmoor-Mosaikjungfer</t>
  </si>
  <si>
    <t>Große Königslibelle</t>
  </si>
  <si>
    <t>Falkenlibelle</t>
  </si>
  <si>
    <t>Kleine Moosjungfer</t>
  </si>
  <si>
    <t>Große Moosjungfer</t>
  </si>
  <si>
    <t>Leucorrhinia rubicunda</t>
  </si>
  <si>
    <t>Nordische Moosjungfer</t>
  </si>
  <si>
    <t>Plattbauch</t>
  </si>
  <si>
    <t>Vierfleck</t>
  </si>
  <si>
    <t>Schwarze Heidelibelle</t>
  </si>
  <si>
    <t>Blutrote Heidelibelle</t>
  </si>
  <si>
    <t>Artenzahl</t>
  </si>
  <si>
    <t>* Revierverhalten, Kopula/Tandem, Eiablage, Exuvienfunde</t>
  </si>
  <si>
    <t>bodenständige Arten</t>
  </si>
  <si>
    <t>Untersuchungsjahr 2022</t>
  </si>
  <si>
    <t>Verhalten</t>
  </si>
  <si>
    <t>Becher-Azurjungfer</t>
  </si>
  <si>
    <t>Südliche Binsenjungfer</t>
  </si>
  <si>
    <t>*S</t>
  </si>
  <si>
    <t>Glänzende Binsenjungfer</t>
  </si>
  <si>
    <t xml:space="preserve"> </t>
  </si>
  <si>
    <t>2S</t>
  </si>
  <si>
    <t>wahrscheinlich bodenständig</t>
  </si>
  <si>
    <t>Südliche Mosaikjungfer</t>
  </si>
  <si>
    <t>jagend beobachtet</t>
  </si>
  <si>
    <t>Eiablage mehrfach, Kopula und frisch geschlüft</t>
  </si>
  <si>
    <t>Herbst-Mosaikjungfer</t>
  </si>
  <si>
    <t>Große Königlibelle</t>
  </si>
  <si>
    <t>Westliche Keiljungfer</t>
  </si>
  <si>
    <t>Gast</t>
  </si>
  <si>
    <t>Großer Blaupfeil</t>
  </si>
  <si>
    <t>Glänzende Smaragdlibelle</t>
  </si>
  <si>
    <t>* Anteil der Summe aller beobachteten Individuen einer Art von allen Individuen</t>
  </si>
  <si>
    <t>% Zeichen soll noch weg</t>
  </si>
  <si>
    <t>Imagines und Exuvien</t>
  </si>
  <si>
    <t>* Nachweise von 2010 basieren auf Untersuchungen im gesamten Schwalenberger Wald?</t>
  </si>
  <si>
    <t>Calopteryx splendens</t>
  </si>
  <si>
    <t>Gebänderte Prachtlibelle</t>
  </si>
  <si>
    <t>x</t>
  </si>
  <si>
    <t>Erythromma najas</t>
  </si>
  <si>
    <t>Großes Granatauge</t>
  </si>
  <si>
    <t>Artenzahll (Imaginies)</t>
  </si>
  <si>
    <t>fid</t>
  </si>
  <si>
    <t>id</t>
  </si>
  <si>
    <t>time</t>
  </si>
  <si>
    <t>created</t>
  </si>
  <si>
    <t>species name</t>
  </si>
  <si>
    <t>scientific name</t>
  </si>
  <si>
    <t>family</t>
  </si>
  <si>
    <t>species group</t>
  </si>
  <si>
    <t>number</t>
  </si>
  <si>
    <t>sex</t>
  </si>
  <si>
    <t>life stage</t>
  </si>
  <si>
    <t>activity</t>
  </si>
  <si>
    <t>location</t>
  </si>
  <si>
    <t>lat</t>
  </si>
  <si>
    <t>lng</t>
  </si>
  <si>
    <t>accuracy</t>
  </si>
  <si>
    <t>validation status</t>
  </si>
  <si>
    <t>is certain</t>
  </si>
  <si>
    <t>has photos</t>
  </si>
  <si>
    <t>link</t>
  </si>
  <si>
    <t>Schwarzspecht</t>
  </si>
  <si>
    <t>Dryocopus martius</t>
  </si>
  <si>
    <t>Spechte (Picidae)</t>
  </si>
  <si>
    <t>Vögel (Aves)</t>
  </si>
  <si>
    <t>U</t>
  </si>
  <si>
    <t>unbekannt</t>
  </si>
  <si>
    <t>anwesend</t>
  </si>
  <si>
    <t>BRD - NSG Schwalenberger Wald</t>
  </si>
  <si>
    <t>O</t>
  </si>
  <si>
    <t>True</t>
  </si>
  <si>
    <t>False</t>
  </si>
  <si>
    <t>https://observation.org/observation/236173451/</t>
  </si>
  <si>
    <t>Feld-Sandlaufkäfer</t>
  </si>
  <si>
    <t>Cicindela campestris</t>
  </si>
  <si>
    <t>Carabidae (Laufkäfer)</t>
  </si>
  <si>
    <t>Käfer (Coleoptera)</t>
  </si>
  <si>
    <t>Imago</t>
  </si>
  <si>
    <t>J</t>
  </si>
  <si>
    <t>https://observation.org/observation/240284412/</t>
  </si>
  <si>
    <t>Wiesen-Schaumkraut</t>
  </si>
  <si>
    <t>Cardamine pratensis</t>
  </si>
  <si>
    <t>Brassicaceae</t>
  </si>
  <si>
    <t>Gefäßpflanzen (Tracheophyta)</t>
  </si>
  <si>
    <t>https://observation.org/observation/240285026/</t>
  </si>
  <si>
    <t>Gemeine Dornschrecke</t>
  </si>
  <si>
    <t>Tetrix undulata</t>
  </si>
  <si>
    <t>Tetrigidae (Dornschrecken)</t>
  </si>
  <si>
    <t>Heuschrecken (Orthoptera)</t>
  </si>
  <si>
    <t>https://observation.org/observation/240285080/</t>
  </si>
  <si>
    <t>Corduliidae (Falkenlibellen)</t>
  </si>
  <si>
    <t>Libellen (Odonata)</t>
  </si>
  <si>
    <t>https://observation.org/observation/240297454/</t>
  </si>
  <si>
    <t>Gemeine Schlammfliege</t>
  </si>
  <si>
    <t>Sialis lutaria</t>
  </si>
  <si>
    <t>Sialidae (Schlammfliegen)</t>
  </si>
  <si>
    <t>Insekten (Insecta: sonstige Ordn.)</t>
  </si>
  <si>
    <t>https://observation.org/observation/240313931/</t>
  </si>
  <si>
    <t>Coenagrionidae (Schlanklibellen)</t>
  </si>
  <si>
    <t>frisch geschlüpfte Imago</t>
  </si>
  <si>
    <t>A</t>
  </si>
  <si>
    <t>https://observation.org/observation/240357123/</t>
  </si>
  <si>
    <t>https://observation.org/observation/240357124/</t>
  </si>
  <si>
    <t>Exuvie (Kutikula)</t>
  </si>
  <si>
    <t>https://observation.org/observation/240357125/</t>
  </si>
  <si>
    <t>https://observation.org/observation/240357126/</t>
  </si>
  <si>
    <t>https://observation.org/observation/240357127/</t>
  </si>
  <si>
    <t>Aurorafalter</t>
  </si>
  <si>
    <t>Anthocharis cardamines</t>
  </si>
  <si>
    <t>Pieridae (Weißlinge)</t>
  </si>
  <si>
    <t>Tagfalter (Lepidoptera)</t>
  </si>
  <si>
    <t>https://observation.org/observation/240357128/</t>
  </si>
  <si>
    <t>Tagpfauenauge</t>
  </si>
  <si>
    <t>Aglais io</t>
  </si>
  <si>
    <t>Nymphalidae (Edelfalter)</t>
  </si>
  <si>
    <t>https://observation.org/observation/240357129/</t>
  </si>
  <si>
    <t>https://observation.org/observation/240357130/</t>
  </si>
  <si>
    <t>https://observation.org/observation/240357131/</t>
  </si>
  <si>
    <t>https://observation.org/observation/240357132/</t>
  </si>
  <si>
    <t>https://observation.org/observation/240357133/</t>
  </si>
  <si>
    <t>Buchfink</t>
  </si>
  <si>
    <t>Fringilla coelebs</t>
  </si>
  <si>
    <t>Finken (Fringillidae)</t>
  </si>
  <si>
    <t>https://observation.org/observation/240357134/</t>
  </si>
  <si>
    <t>Rotkehlchen</t>
  </si>
  <si>
    <t>Erithacus rubecula</t>
  </si>
  <si>
    <t>Fliegenschnäpper (Muscicapidae)</t>
  </si>
  <si>
    <t>https://observation.org/observation/240357135/</t>
  </si>
  <si>
    <t>Singdrossel</t>
  </si>
  <si>
    <t>Turdus philomelos</t>
  </si>
  <si>
    <t>Drosseln (Turdidae)</t>
  </si>
  <si>
    <t>https://observation.org/observation/240357136/</t>
  </si>
  <si>
    <t>Amsel</t>
  </si>
  <si>
    <t>Turdus merula</t>
  </si>
  <si>
    <t>https://observation.org/observation/240357137/</t>
  </si>
  <si>
    <t>Zaunkönig</t>
  </si>
  <si>
    <t>Troglodytes troglodytes</t>
  </si>
  <si>
    <t>Zaunkönige (Troglodytidae)</t>
  </si>
  <si>
    <t>https://observation.org/observation/240357138/</t>
  </si>
  <si>
    <t>Libellulidae (Segellibellen)</t>
  </si>
  <si>
    <t>https://observation.org/observation/241155108/</t>
  </si>
  <si>
    <t>https://observation.org/observation/241155109/</t>
  </si>
  <si>
    <t>M</t>
  </si>
  <si>
    <t>https://observation.org/observation/241155110/</t>
  </si>
  <si>
    <t>https://observation.org/observation/241155111/</t>
  </si>
  <si>
    <t>https://observation.org/observation/241155112/</t>
  </si>
  <si>
    <t>https://observation.org/observation/241155113/</t>
  </si>
  <si>
    <t>Frühe Heidelibelle</t>
  </si>
  <si>
    <t>https://observation.org/observation/241155114/</t>
  </si>
  <si>
    <t>https://observation.org/observation/241155115/</t>
  </si>
  <si>
    <t>https://observation.org/observation/241155116/</t>
  </si>
  <si>
    <t>https://observation.org/observation/241155117/</t>
  </si>
  <si>
    <t>https://observation.org/observation/241155118/</t>
  </si>
  <si>
    <t>https://observation.org/observation/241155119/</t>
  </si>
  <si>
    <t>https://observation.org/observation/241155120/</t>
  </si>
  <si>
    <t>https://observation.org/observation/241155121/</t>
  </si>
  <si>
    <t>https://observation.org/observation/241155122/</t>
  </si>
  <si>
    <t>https://observation.org/observation/241155123/</t>
  </si>
  <si>
    <t>https://observation.org/observation/241155124/</t>
  </si>
  <si>
    <t>https://observation.org/observation/241155125/</t>
  </si>
  <si>
    <t>territorial</t>
  </si>
  <si>
    <t>https://observation.org/observation/241155126/</t>
  </si>
  <si>
    <t>https://observation.org/observation/241155127/</t>
  </si>
  <si>
    <t>https://observation.org/observation/241155128/</t>
  </si>
  <si>
    <t>https://observation.org/observation/241155129/</t>
  </si>
  <si>
    <t>https://observation.org/observation/241155130/</t>
  </si>
  <si>
    <t>Kopula</t>
  </si>
  <si>
    <t>https://observation.org/observation/241155131/</t>
  </si>
  <si>
    <t>https://observation.org/observation/241155132/</t>
  </si>
  <si>
    <t>https://observation.org/observation/241155133/</t>
  </si>
  <si>
    <t>https://observation.org/observation/241155134/</t>
  </si>
  <si>
    <t>https://observation.org/observation/241155135/</t>
  </si>
  <si>
    <t>https://observation.org/observation/241155136/</t>
  </si>
  <si>
    <t>https://observation.org/observation/241155137/</t>
  </si>
  <si>
    <t>https://observation.org/observation/241155138/</t>
  </si>
  <si>
    <t>https://observation.org/observation/241155139/</t>
  </si>
  <si>
    <t>Eiablage</t>
  </si>
  <si>
    <t>https://observation.org/observation/241155140/</t>
  </si>
  <si>
    <t>https://observation.org/observation/241155141/</t>
  </si>
  <si>
    <t>Fitis</t>
  </si>
  <si>
    <t>Phylloscopus trochilus</t>
  </si>
  <si>
    <t>Laubsänger (Phylloscopidae)</t>
  </si>
  <si>
    <t>https://observation.org/observation/241155142/</t>
  </si>
  <si>
    <t>https://observation.org/observation/241155143/</t>
  </si>
  <si>
    <t>https://observation.org/observation/241155144/</t>
  </si>
  <si>
    <t>https://observation.org/observation/241155145/</t>
  </si>
  <si>
    <t>https://observation.org/observation/241155146/</t>
  </si>
  <si>
    <t>https://observation.org/observation/241155147/</t>
  </si>
  <si>
    <t>https://observation.org/observation/241155148/</t>
  </si>
  <si>
    <t>https://observation.org/observation/241155149/</t>
  </si>
  <si>
    <t>https://observation.org/observation/241155150/</t>
  </si>
  <si>
    <t>sich häutend</t>
  </si>
  <si>
    <t>https://observation.org/observation/241155151/</t>
  </si>
  <si>
    <t>https://observation.org/observation/241155152/</t>
  </si>
  <si>
    <t>https://observation.org/observation/241155153/</t>
  </si>
  <si>
    <t>https://observation.org/observation/241155154/</t>
  </si>
  <si>
    <t>https://observation.org/observation/241155155/</t>
  </si>
  <si>
    <t>https://observation.org/observation/241155156/</t>
  </si>
  <si>
    <t>https://observation.org/observation/241155157/</t>
  </si>
  <si>
    <t>https://observation.org/observation/241155158/</t>
  </si>
  <si>
    <t>https://observation.org/observation/241155159/</t>
  </si>
  <si>
    <t>https://observation.org/observation/241155160/</t>
  </si>
  <si>
    <t>rufend</t>
  </si>
  <si>
    <t>https://observation.org/observation/241155161/</t>
  </si>
  <si>
    <t>Waldbrettspiel</t>
  </si>
  <si>
    <t>Pararge aegeria</t>
  </si>
  <si>
    <t>https://observation.org/observation/241529136/</t>
  </si>
  <si>
    <t>https://observation.org/observation/241999321/</t>
  </si>
  <si>
    <t>Pantherspanner</t>
  </si>
  <si>
    <t>Pseudopanthera macularia</t>
  </si>
  <si>
    <t>Geometridae (Spanner)</t>
  </si>
  <si>
    <t>Nachtfalter (Lepidoptera)</t>
  </si>
  <si>
    <t>https://observation.org/observation/242047875/</t>
  </si>
  <si>
    <t>Landkärtchen</t>
  </si>
  <si>
    <t>Araschnia levana</t>
  </si>
  <si>
    <t>https://observation.org/observation/242051113/</t>
  </si>
  <si>
    <t>https://observation.org/observation/242058697/</t>
  </si>
  <si>
    <t>https://observation.org/observation/242058698/</t>
  </si>
  <si>
    <t>https://observation.org/observation/242058699/</t>
  </si>
  <si>
    <t>https://observation.org/observation/242058700/</t>
  </si>
  <si>
    <t>Tandem(s)</t>
  </si>
  <si>
    <t>https://observation.org/observation/242058701/</t>
  </si>
  <si>
    <t>https://observation.org/observation/242058702/</t>
  </si>
  <si>
    <t>https://observation.org/observation/242058703/</t>
  </si>
  <si>
    <t>F</t>
  </si>
  <si>
    <t>https://observation.org/observation/242058704/</t>
  </si>
  <si>
    <t>https://observation.org/observation/242058705/</t>
  </si>
  <si>
    <t>https://observation.org/observation/242058706/</t>
  </si>
  <si>
    <t>https://observation.org/observation/242058707/</t>
  </si>
  <si>
    <t>https://observation.org/observation/242058708/</t>
  </si>
  <si>
    <t>https://observation.org/observation/242058709/</t>
  </si>
  <si>
    <t>https://observation.org/observation/242058710/</t>
  </si>
  <si>
    <t>https://observation.org/observation/242058711/</t>
  </si>
  <si>
    <t>https://observation.org/observation/242058712/</t>
  </si>
  <si>
    <t>https://observation.org/observation/242058713/</t>
  </si>
  <si>
    <t>https://observation.org/observation/242058714/</t>
  </si>
  <si>
    <t>https://observation.org/observation/242058715/</t>
  </si>
  <si>
    <t>https://observation.org/observation/242058716/</t>
  </si>
  <si>
    <t>https://observation.org/observation/242058717/</t>
  </si>
  <si>
    <t>https://observation.org/observation/242058718/</t>
  </si>
  <si>
    <t>https://observation.org/observation/242058719/</t>
  </si>
  <si>
    <t>https://observation.org/observation/242058720/</t>
  </si>
  <si>
    <t>https://observation.org/observation/242058721/</t>
  </si>
  <si>
    <t>https://observation.org/observation/242058722/</t>
  </si>
  <si>
    <t>https://observation.org/observation/242058723/</t>
  </si>
  <si>
    <t>https://observation.org/observation/242058724/</t>
  </si>
  <si>
    <t>https://observation.org/observation/242058725/</t>
  </si>
  <si>
    <t>https://observation.org/observation/242058726/</t>
  </si>
  <si>
    <t>https://observation.org/observation/242058727/</t>
  </si>
  <si>
    <t>https://observation.org/observation/242058728/</t>
  </si>
  <si>
    <t>https://observation.org/observation/242058729/</t>
  </si>
  <si>
    <t>https://observation.org/observation/242058730/</t>
  </si>
  <si>
    <t>https://observation.org/observation/242058731/</t>
  </si>
  <si>
    <t>https://observation.org/observation/242058732/</t>
  </si>
  <si>
    <t>https://observation.org/observation/242058733/</t>
  </si>
  <si>
    <t>https://observation.org/observation/242058734/</t>
  </si>
  <si>
    <t>https://observation.org/observation/242058735/</t>
  </si>
  <si>
    <t>https://observation.org/observation/242058736/</t>
  </si>
  <si>
    <t>https://observation.org/observation/242058737/</t>
  </si>
  <si>
    <t>https://observation.org/observation/242058738/</t>
  </si>
  <si>
    <t>https://observation.org/observation/242059026/</t>
  </si>
  <si>
    <t>https://observation.org/observation/242059168/</t>
  </si>
  <si>
    <t>Gomphidae (Flussjungfern)</t>
  </si>
  <si>
    <t>https://observation.org/observation/245163667/</t>
  </si>
  <si>
    <t>https://observation.org/observation/245171617/</t>
  </si>
  <si>
    <t>Rotkragen-Flechtenbärchen</t>
  </si>
  <si>
    <t>Atolmis rubricollis</t>
  </si>
  <si>
    <t>Erebidae</t>
  </si>
  <si>
    <t>https://observation.org/observation/245182844/</t>
  </si>
  <si>
    <t>Aeshnidae (Edellibellen)</t>
  </si>
  <si>
    <t>https://observation.org/observation/245226769/</t>
  </si>
  <si>
    <t>https://observation.org/observation/245226770/</t>
  </si>
  <si>
    <t>https://observation.org/observation/245226771/</t>
  </si>
  <si>
    <t>https://observation.org/observation/245226772/</t>
  </si>
  <si>
    <t>https://observation.org/observation/245226773/</t>
  </si>
  <si>
    <t>https://observation.org/observation/245226774/</t>
  </si>
  <si>
    <t>https://observation.org/observation/245226775/</t>
  </si>
  <si>
    <t>https://observation.org/observation/245226776/</t>
  </si>
  <si>
    <t>Baumpieper</t>
  </si>
  <si>
    <t>Anthus trivialis</t>
  </si>
  <si>
    <t>Stelzen und Pieper (Motacillidae)</t>
  </si>
  <si>
    <t>https://observation.org/observation/245226777/</t>
  </si>
  <si>
    <t>https://observation.org/observation/245226778/</t>
  </si>
  <si>
    <t>https://observation.org/observation/245226779/</t>
  </si>
  <si>
    <t>https://observation.org/observation/245226780/</t>
  </si>
  <si>
    <t>https://observation.org/observation/245226781/</t>
  </si>
  <si>
    <t>https://observation.org/observation/245226782/</t>
  </si>
  <si>
    <t>https://observation.org/observation/245226783/</t>
  </si>
  <si>
    <t>https://observation.org/observation/245226784/</t>
  </si>
  <si>
    <t>https://observation.org/observation/245226785/</t>
  </si>
  <si>
    <t>https://observation.org/observation/245226786/</t>
  </si>
  <si>
    <t>https://observation.org/observation/245226787/</t>
  </si>
  <si>
    <t>https://observation.org/observation/245226788/</t>
  </si>
  <si>
    <t>https://observation.org/observation/245226789/</t>
  </si>
  <si>
    <t>https://observation.org/observation/245226790/</t>
  </si>
  <si>
    <t>https://observation.org/observation/245226791/</t>
  </si>
  <si>
    <t>https://observation.org/observation/245226792/</t>
  </si>
  <si>
    <t>https://observation.org/observation/245226793/</t>
  </si>
  <si>
    <t>https://observation.org/observation/245226794/</t>
  </si>
  <si>
    <t>https://observation.org/observation/245226795/</t>
  </si>
  <si>
    <t>https://observation.org/observation/245226796/</t>
  </si>
  <si>
    <t>https://observation.org/observation/245226797/</t>
  </si>
  <si>
    <t>https://observation.org/observation/245226798/</t>
  </si>
  <si>
    <t>https://observation.org/observation/245226799/</t>
  </si>
  <si>
    <t>Geflecktes Knabenkraut</t>
  </si>
  <si>
    <t>Dactylorhiza maculata</t>
  </si>
  <si>
    <t>Orchidaceae</t>
  </si>
  <si>
    <t>blühend</t>
  </si>
  <si>
    <t>https://observation.org/observation/245226800/</t>
  </si>
  <si>
    <t>https://observation.org/observation/245226801/</t>
  </si>
  <si>
    <t>https://observation.org/observation/245226802/</t>
  </si>
  <si>
    <t>https://observation.org/observation/245226803/</t>
  </si>
  <si>
    <t>https://observation.org/observation/245226805/</t>
  </si>
  <si>
    <t>https://observation.org/observation/245226806/</t>
  </si>
  <si>
    <t>https://observation.org/observation/245226807/</t>
  </si>
  <si>
    <t>https://observation.org/observation/245226808/</t>
  </si>
  <si>
    <t>https://observation.org/observation/245226809/</t>
  </si>
  <si>
    <t>https://observation.org/observation/245226810/</t>
  </si>
  <si>
    <t>https://observation.org/observation/245226811/</t>
  </si>
  <si>
    <t>https://observation.org/observation/245226812/</t>
  </si>
  <si>
    <t>https://observation.org/observation/245226813/</t>
  </si>
  <si>
    <t>https://observation.org/observation/245226814/</t>
  </si>
  <si>
    <t>https://observation.org/observation/245226815/</t>
  </si>
  <si>
    <t>https://observation.org/observation/245226816/</t>
  </si>
  <si>
    <t>https://observation.org/observation/247118883/</t>
  </si>
  <si>
    <t>https://observation.org/observation/249130607/</t>
  </si>
  <si>
    <t>https://observation.org/observation/249130608/</t>
  </si>
  <si>
    <t>https://observation.org/observation/249130610/</t>
  </si>
  <si>
    <t>https://observation.org/observation/249130612/</t>
  </si>
  <si>
    <t>https://observation.org/observation/249130615/</t>
  </si>
  <si>
    <t>https://observation.org/observation/249130616/</t>
  </si>
  <si>
    <t>https://observation.org/observation/249130618/</t>
  </si>
  <si>
    <t>https://observation.org/observation/249130619/</t>
  </si>
  <si>
    <t>https://observation.org/observation/249130620/</t>
  </si>
  <si>
    <t>https://observation.org/observation/249130621/</t>
  </si>
  <si>
    <t>https://observation.org/observation/249130622/</t>
  </si>
  <si>
    <t>https://observation.org/observation/249130624/</t>
  </si>
  <si>
    <t>https://observation.org/observation/249130625/</t>
  </si>
  <si>
    <t>https://observation.org/observation/249130626/</t>
  </si>
  <si>
    <t>https://observation.org/observation/249130627/</t>
  </si>
  <si>
    <t>https://observation.org/observation/249130628/</t>
  </si>
  <si>
    <t>https://observation.org/observation/249130629/</t>
  </si>
  <si>
    <t>https://observation.org/observation/249130630/</t>
  </si>
  <si>
    <t>https://observation.org/observation/249130631/</t>
  </si>
  <si>
    <t>https://observation.org/observation/249130632/</t>
  </si>
  <si>
    <t>https://observation.org/observation/249130633/</t>
  </si>
  <si>
    <t>https://observation.org/observation/249130634/</t>
  </si>
  <si>
    <t>https://observation.org/observation/249130635/</t>
  </si>
  <si>
    <t>https://observation.org/observation/249130636/</t>
  </si>
  <si>
    <t>https://observation.org/observation/249130637/</t>
  </si>
  <si>
    <t>https://observation.org/observation/249130638/</t>
  </si>
  <si>
    <t>https://observation.org/observation/249130639/</t>
  </si>
  <si>
    <t>https://observation.org/observation/249130640/</t>
  </si>
  <si>
    <t>https://observation.org/observation/249130641/</t>
  </si>
  <si>
    <t>https://observation.org/observation/249130642/</t>
  </si>
  <si>
    <t>https://observation.org/observation/249130643/</t>
  </si>
  <si>
    <t>https://observation.org/observation/249130644/</t>
  </si>
  <si>
    <t>https://observation.org/observation/249130645/</t>
  </si>
  <si>
    <t>https://observation.org/observation/249130646/</t>
  </si>
  <si>
    <t>https://observation.org/observation/249130647/</t>
  </si>
  <si>
    <t>https://observation.org/observation/249130648/</t>
  </si>
  <si>
    <t>https://observation.org/observation/249130649/</t>
  </si>
  <si>
    <t>https://observation.org/observation/249130650/</t>
  </si>
  <si>
    <t>https://observation.org/observation/249130651/</t>
  </si>
  <si>
    <t>https://observation.org/observation/249130652/</t>
  </si>
  <si>
    <t>https://observation.org/observation/249130653/</t>
  </si>
  <si>
    <t>https://observation.org/observation/249130654/</t>
  </si>
  <si>
    <t>https://observation.org/observation/249130655/</t>
  </si>
  <si>
    <t>https://observation.org/observation/249130656/</t>
  </si>
  <si>
    <t>https://observation.org/observation/249130657/</t>
  </si>
  <si>
    <t>https://observation.org/observation/249130658/</t>
  </si>
  <si>
    <t>https://observation.org/observation/249130659/</t>
  </si>
  <si>
    <t>https://observation.org/observation/249130660/</t>
  </si>
  <si>
    <t>https://observation.org/observation/249130661/</t>
  </si>
  <si>
    <t>https://observation.org/observation/249130662/</t>
  </si>
  <si>
    <t>https://observation.org/observation/249130663/</t>
  </si>
  <si>
    <t>https://observation.org/observation/249130664/</t>
  </si>
  <si>
    <t>https://observation.org/observation/249669676/</t>
  </si>
  <si>
    <t>https://observation.org/observation/249669677/</t>
  </si>
  <si>
    <t>https://observation.org/observation/249669678/</t>
  </si>
  <si>
    <t>https://observation.org/observation/249669679/</t>
  </si>
  <si>
    <t>https://observation.org/observation/249669680/</t>
  </si>
  <si>
    <t>https://observation.org/observation/249669681/</t>
  </si>
  <si>
    <t>Lestidae (Teichjungfern)</t>
  </si>
  <si>
    <t>https://observation.org/observation/249669682/</t>
  </si>
  <si>
    <t>https://observation.org/observation/249669683/</t>
  </si>
  <si>
    <t>https://observation.org/observation/249669684/</t>
  </si>
  <si>
    <t>https://observation.org/observation/249669685/</t>
  </si>
  <si>
    <t>https://observation.org/observation/249669686/</t>
  </si>
  <si>
    <t>https://observation.org/observation/249669687/</t>
  </si>
  <si>
    <t>https://observation.org/observation/249669688/</t>
  </si>
  <si>
    <t>https://observation.org/observation/249669689/</t>
  </si>
  <si>
    <t>https://observation.org/observation/249669690/</t>
  </si>
  <si>
    <t>https://observation.org/observation/249669691/</t>
  </si>
  <si>
    <t>https://observation.org/observation/249669692/</t>
  </si>
  <si>
    <t>https://observation.org/observation/249669693/</t>
  </si>
  <si>
    <t>https://observation.org/observation/249669694/</t>
  </si>
  <si>
    <t>https://observation.org/observation/249669695/</t>
  </si>
  <si>
    <t>https://observation.org/observation/249669696/</t>
  </si>
  <si>
    <t>https://observation.org/observation/249669697/</t>
  </si>
  <si>
    <t>https://observation.org/observation/249669698/</t>
  </si>
  <si>
    <t>https://observation.org/observation/249669699/</t>
  </si>
  <si>
    <t>https://observation.org/observation/249669700/</t>
  </si>
  <si>
    <t>https://observation.org/observation/249669701/</t>
  </si>
  <si>
    <t>https://observation.org/observation/249669702/</t>
  </si>
  <si>
    <t>https://observation.org/observation/249669703/</t>
  </si>
  <si>
    <t>https://observation.org/observation/249669704/</t>
  </si>
  <si>
    <t>https://observation.org/observation/249669705/</t>
  </si>
  <si>
    <t>https://observation.org/observation/249669706/</t>
  </si>
  <si>
    <t>https://observation.org/observation/249669707/</t>
  </si>
  <si>
    <t>https://observation.org/observation/249669708/</t>
  </si>
  <si>
    <t>https://observation.org/observation/249669709/</t>
  </si>
  <si>
    <t>https://observation.org/observation/249669710/</t>
  </si>
  <si>
    <t>https://observation.org/observation/249669711/</t>
  </si>
  <si>
    <t>https://observation.org/observation/249669712/</t>
  </si>
  <si>
    <t>https://observation.org/observation/249669713/</t>
  </si>
  <si>
    <t>https://observation.org/observation/249669714/</t>
  </si>
  <si>
    <t>https://observation.org/observation/249669715/</t>
  </si>
  <si>
    <t>https://observation.org/observation/249669716/</t>
  </si>
  <si>
    <t>https://observation.org/observation/249669717/</t>
  </si>
  <si>
    <t>https://observation.org/observation/249669719/</t>
  </si>
  <si>
    <t>https://observation.org/observation/249669721/</t>
  </si>
  <si>
    <t>https://observation.org/observation/249669722/</t>
  </si>
  <si>
    <t>https://observation.org/observation/249858855/</t>
  </si>
  <si>
    <t>https://observation.org/observation/251929119/</t>
  </si>
  <si>
    <t>https://observation.org/observation/251929120/</t>
  </si>
  <si>
    <t>https://observation.org/observation/251929121/</t>
  </si>
  <si>
    <t>https://observation.org/observation/251929122/</t>
  </si>
  <si>
    <t>https://observation.org/observation/251929123/</t>
  </si>
  <si>
    <t>https://observation.org/observation/251929124/</t>
  </si>
  <si>
    <t>https://observation.org/observation/251929125/</t>
  </si>
  <si>
    <t>https://observation.org/observation/251929126/</t>
  </si>
  <si>
    <t>https://observation.org/observation/251929127/</t>
  </si>
  <si>
    <t>https://observation.org/observation/251929128/</t>
  </si>
  <si>
    <t>https://observation.org/observation/251929129/</t>
  </si>
  <si>
    <t>https://observation.org/observation/251929130/</t>
  </si>
  <si>
    <t>https://observation.org/observation/251929131/</t>
  </si>
  <si>
    <t>https://observation.org/observation/251929132/</t>
  </si>
  <si>
    <t>https://observation.org/observation/251929133/</t>
  </si>
  <si>
    <t>https://observation.org/observation/251929134/</t>
  </si>
  <si>
    <t>https://observation.org/observation/251929135/</t>
  </si>
  <si>
    <t>https://observation.org/observation/251929136/</t>
  </si>
  <si>
    <t>https://observation.org/observation/251929137/</t>
  </si>
  <si>
    <t>https://observation.org/observation/251929138/</t>
  </si>
  <si>
    <t>https://observation.org/observation/251929139/</t>
  </si>
  <si>
    <t>https://observation.org/observation/251929140/</t>
  </si>
  <si>
    <t>https://observation.org/observation/251929141/</t>
  </si>
  <si>
    <t>https://observation.org/observation/251929142/</t>
  </si>
  <si>
    <t>https://observation.org/observation/251929143/</t>
  </si>
  <si>
    <t>https://observation.org/observation/251929144/</t>
  </si>
  <si>
    <t>https://observation.org/observation/251929145/</t>
  </si>
  <si>
    <t>https://observation.org/observation/251929146/</t>
  </si>
  <si>
    <t>https://observation.org/observation/251929147/</t>
  </si>
  <si>
    <t>https://observation.org/observation/251929148/</t>
  </si>
  <si>
    <t>https://observation.org/observation/251929149/</t>
  </si>
  <si>
    <t>https://observation.org/observation/251929150/</t>
  </si>
  <si>
    <t>https://observation.org/observation/251929151/</t>
  </si>
  <si>
    <t>https://observation.org/observation/251929152/</t>
  </si>
  <si>
    <t>https://observation.org/observation/251929153/</t>
  </si>
  <si>
    <t>https://observation.org/observation/251929154/</t>
  </si>
  <si>
    <t>https://observation.org/observation/251929155/</t>
  </si>
  <si>
    <t>Pfeifengras</t>
  </si>
  <si>
    <t>Molinia caerulea</t>
  </si>
  <si>
    <t>Poaceae</t>
  </si>
  <si>
    <t>https://observation.org/observation/253239334/</t>
  </si>
  <si>
    <t>https://observation.org/observation/253239396/</t>
  </si>
  <si>
    <t>Flatter-Binse</t>
  </si>
  <si>
    <t>Juncus effusus</t>
  </si>
  <si>
    <t>Juncaceae</t>
  </si>
  <si>
    <t>https://observation.org/observation/253239496/</t>
  </si>
  <si>
    <t>Gewöhnliches Silbergras</t>
  </si>
  <si>
    <t>Corynephorus canescens</t>
  </si>
  <si>
    <t>https://observation.org/observation/253239629/</t>
  </si>
  <si>
    <t>https://observation.org/observation/253239697/</t>
  </si>
  <si>
    <t>Polytrichum spec.</t>
  </si>
  <si>
    <t>Polytrichaceae</t>
  </si>
  <si>
    <t>Moose und Flechten</t>
  </si>
  <si>
    <t>https://observation.org/observation/253240165/</t>
  </si>
  <si>
    <t>https://observation.org/observation/253244788/</t>
  </si>
  <si>
    <t>Sphagnum denticulatum</t>
  </si>
  <si>
    <t>Sphagnaceae Torfmoose</t>
  </si>
  <si>
    <t>https://observation.org/observation/253244894/</t>
  </si>
  <si>
    <t>Knollen-Binse</t>
  </si>
  <si>
    <t>Juncus bulbosus</t>
  </si>
  <si>
    <t>https://observation.org/observation/253244956/</t>
  </si>
  <si>
    <t>Ästiger Igelkolben</t>
  </si>
  <si>
    <t>Sparganium erectum</t>
  </si>
  <si>
    <t>Typhaceae</t>
  </si>
  <si>
    <t>https://observation.org/observation/253245198/</t>
  </si>
  <si>
    <t>Potamogeton natans</t>
  </si>
  <si>
    <t>Potamogetonaceae</t>
  </si>
  <si>
    <t>https://observation.org/observation/253249030/</t>
  </si>
  <si>
    <t>https://observation.org/observation/253249229/</t>
  </si>
  <si>
    <t>Nymphaea marliacea</t>
  </si>
  <si>
    <t>Nymphaeaceae</t>
  </si>
  <si>
    <t>https://observation.org/observation/253249301/</t>
  </si>
  <si>
    <t>Weiße Seerose</t>
  </si>
  <si>
    <t>Nymphaea alba</t>
  </si>
  <si>
    <t>https://observation.org/observation/253249578/</t>
  </si>
  <si>
    <t>Knäuelgras</t>
  </si>
  <si>
    <t>Dactylis glomerata</t>
  </si>
  <si>
    <t>https://observation.org/observation/253249780/</t>
  </si>
  <si>
    <t>Utricularia australis</t>
  </si>
  <si>
    <t>Lentibulariaceae</t>
  </si>
  <si>
    <t>https://observation.org/observation/253249877/</t>
  </si>
  <si>
    <t>Breitblättriger Rohrkolben</t>
  </si>
  <si>
    <t>Typha latifolia</t>
  </si>
  <si>
    <t>https://observation.org/observation/253250068/</t>
  </si>
  <si>
    <t>Gewöhnlicher Ufer-Wolfstrapp</t>
  </si>
  <si>
    <t>Lycopus europaeus</t>
  </si>
  <si>
    <t>Lamiaceae</t>
  </si>
  <si>
    <t>https://observation.org/observation/253250183/</t>
  </si>
  <si>
    <t>Acker-Kratzdistel</t>
  </si>
  <si>
    <t>Cirsium arvense</t>
  </si>
  <si>
    <t>Asteraceae</t>
  </si>
  <si>
    <t>https://observation.org/observation/253250220/</t>
  </si>
  <si>
    <t>Hain-Greiskraut</t>
  </si>
  <si>
    <t>Senecio ovatus</t>
  </si>
  <si>
    <t>https://observation.org/observation/253250245/</t>
  </si>
  <si>
    <t>Land-Reitgras</t>
  </si>
  <si>
    <t>Calamagrostis epigejos</t>
  </si>
  <si>
    <t>https://observation.org/observation/253250275/</t>
  </si>
  <si>
    <t>Goldschildfliege</t>
  </si>
  <si>
    <t>Phasia aurigera</t>
  </si>
  <si>
    <t>Tachinidae (Raupenfliegen)</t>
  </si>
  <si>
    <t>Fliegen und Mücken (Diptera)</t>
  </si>
  <si>
    <t>https://observation.org/observation/253250312/</t>
  </si>
  <si>
    <t>Espe</t>
  </si>
  <si>
    <t>Populus tremula</t>
  </si>
  <si>
    <t>Salicaceae</t>
  </si>
  <si>
    <t>https://observation.org/observation/253250992/</t>
  </si>
  <si>
    <t>Rot-Buche</t>
  </si>
  <si>
    <t>Fagus sylvatica</t>
  </si>
  <si>
    <t>Fagaceae</t>
  </si>
  <si>
    <t>https://observation.org/observation/253251030/</t>
  </si>
  <si>
    <t>Gartenkreuzspinne</t>
  </si>
  <si>
    <t>Araneus diadematus</t>
  </si>
  <si>
    <t>Araneidae (Echten Radnetzspinnen)</t>
  </si>
  <si>
    <t>sonstige Gliederfüßer (Arthropoda)</t>
  </si>
  <si>
    <t>https://observation.org/observation/253252574/</t>
  </si>
  <si>
    <t>https://observation.org/observation/253255989/</t>
  </si>
  <si>
    <t>Faulbaum</t>
  </si>
  <si>
    <t>Frangula alnus</t>
  </si>
  <si>
    <t>Rhamnaceae</t>
  </si>
  <si>
    <t>https://observation.org/observation/253255998/</t>
  </si>
  <si>
    <t>Birke unbest.</t>
  </si>
  <si>
    <t>Betula spec.</t>
  </si>
  <si>
    <t>Betulaceae</t>
  </si>
  <si>
    <t>https://observation.org/observation/253256005/</t>
  </si>
  <si>
    <t>Bach-Minze</t>
  </si>
  <si>
    <t>Mentha aquatica</t>
  </si>
  <si>
    <t>https://observation.org/observation/253256025/</t>
  </si>
  <si>
    <t>https://observation.org/observation/253256047/</t>
  </si>
  <si>
    <t>https://observation.org/observation/253257471/</t>
  </si>
  <si>
    <t>https://observation.org/observation/253257844/</t>
  </si>
  <si>
    <t>Kleine Wasserlinse</t>
  </si>
  <si>
    <t>Lemna minor</t>
  </si>
  <si>
    <t>Araceae</t>
  </si>
  <si>
    <t>https://observation.org/observation/253260432/</t>
  </si>
  <si>
    <t>https://observation.org/observation/253607570/</t>
  </si>
  <si>
    <t>fressend</t>
  </si>
  <si>
    <t>https://observation.org/observation/253607571/</t>
  </si>
  <si>
    <t>https://observation.org/observation/253607572/</t>
  </si>
  <si>
    <t>https://observation.org/observation/253607573/</t>
  </si>
  <si>
    <t>https://observation.org/observation/253607574/</t>
  </si>
  <si>
    <t>https://observation.org/observation/253607575/</t>
  </si>
  <si>
    <t>https://observation.org/observation/253607576/</t>
  </si>
  <si>
    <t>https://observation.org/observation/253607577/</t>
  </si>
  <si>
    <t>https://observation.org/observation/253607578/</t>
  </si>
  <si>
    <t>Behaarter Ginster</t>
  </si>
  <si>
    <t>Genista pilosa</t>
  </si>
  <si>
    <t>Fabaceae</t>
  </si>
  <si>
    <t>https://observation.org/observation/253607579/</t>
  </si>
  <si>
    <t>https://observation.org/observation/253607580/</t>
  </si>
  <si>
    <t>https://observation.org/observation/253607581/</t>
  </si>
  <si>
    <t>https://observation.org/observation/253607582/</t>
  </si>
  <si>
    <t>Hänge-Birke</t>
  </si>
  <si>
    <t>Betula pendula</t>
  </si>
  <si>
    <t>https://observation.org/observation/253607583/</t>
  </si>
  <si>
    <t>https://observation.org/observation/253607584/</t>
  </si>
  <si>
    <t>https://observation.org/observation/253607585/</t>
  </si>
  <si>
    <t>https://observation.org/observation/253607586/</t>
  </si>
  <si>
    <t>https://observation.org/observation/253607587/</t>
  </si>
  <si>
    <t>https://observation.org/observation/253607588/</t>
  </si>
  <si>
    <t>https://observation.org/observation/253607589/</t>
  </si>
  <si>
    <t>Heidekraut</t>
  </si>
  <si>
    <t>Calluna vulgaris</t>
  </si>
  <si>
    <t>Ericaceae</t>
  </si>
  <si>
    <t>https://observation.org/observation/253607590/</t>
  </si>
  <si>
    <t>https://observation.org/observation/253607591/</t>
  </si>
  <si>
    <t>https://observation.org/observation/253607592/</t>
  </si>
  <si>
    <t>https://observation.org/observation/253607593/</t>
  </si>
  <si>
    <t>https://observation.org/observation/253607594/</t>
  </si>
  <si>
    <t>https://observation.org/observation/253607595/</t>
  </si>
  <si>
    <t>https://observation.org/observation/253607596/</t>
  </si>
  <si>
    <t>https://observation.org/observation/253607597/</t>
  </si>
  <si>
    <t>https://observation.org/observation/253607598/</t>
  </si>
  <si>
    <t>https://observation.org/observation/253607599/</t>
  </si>
  <si>
    <t>https://observation.org/observation/253607600/</t>
  </si>
  <si>
    <t>https://observation.org/observation/253607601/</t>
  </si>
  <si>
    <t>https://observation.org/observation/253607602/</t>
  </si>
  <si>
    <t>https://observation.org/observation/253607603/</t>
  </si>
  <si>
    <t>https://observation.org/observation/253607604/</t>
  </si>
  <si>
    <t>Gewässer-Nr.</t>
  </si>
  <si>
    <t>RL NRW</t>
  </si>
  <si>
    <t>RL DE</t>
  </si>
  <si>
    <t>RL EU</t>
  </si>
  <si>
    <t>Hauptflugzeit*</t>
  </si>
  <si>
    <t>Häufigkeit 2014</t>
  </si>
  <si>
    <t>Häufigkeit 2022</t>
  </si>
  <si>
    <t>Anzahl der Vorkommen 2014</t>
  </si>
  <si>
    <t>Anzahl der Vorkommen 2022</t>
  </si>
  <si>
    <t>G1</t>
  </si>
  <si>
    <t>G2</t>
  </si>
  <si>
    <t>G3</t>
  </si>
  <si>
    <t>G4</t>
  </si>
  <si>
    <t>G5</t>
  </si>
  <si>
    <t>G6</t>
  </si>
  <si>
    <t>G7</t>
  </si>
  <si>
    <t>G8</t>
  </si>
  <si>
    <t>G9</t>
  </si>
  <si>
    <t>Zygoptera</t>
  </si>
  <si>
    <t>Anisoptera</t>
  </si>
  <si>
    <t>mehrfach eiablage, frisch geschlüft</t>
  </si>
  <si>
    <t>frisch geschlüpfte Imagines</t>
  </si>
  <si>
    <t>kopula</t>
  </si>
  <si>
    <t>frisch geschlüft</t>
  </si>
  <si>
    <t>DE 2012</t>
  </si>
  <si>
    <t>DE</t>
  </si>
  <si>
    <t>NRW</t>
  </si>
  <si>
    <t>* anzahl der vorkommen</t>
  </si>
  <si>
    <t>Dominanz</t>
  </si>
  <si>
    <t>Summe der Exuvien</t>
  </si>
  <si>
    <t>Gewässer Nr.</t>
  </si>
  <si>
    <t>Summe der beobachteten Imagines (2022)</t>
  </si>
  <si>
    <t>hastulatum</t>
  </si>
  <si>
    <t>4121/1</t>
  </si>
  <si>
    <t>puella</t>
  </si>
  <si>
    <t>bidentata</t>
  </si>
  <si>
    <t>aenea</t>
  </si>
  <si>
    <t>quadrimaculata</t>
  </si>
  <si>
    <t>Holger Sonnenburg</t>
  </si>
  <si>
    <t>Jahr</t>
  </si>
  <si>
    <t>MTBQ</t>
  </si>
  <si>
    <t>Finder</t>
  </si>
  <si>
    <t>virgo</t>
  </si>
  <si>
    <t>erythraea</t>
  </si>
  <si>
    <t>Mathias Lohr</t>
  </si>
  <si>
    <t>Matthias Füller</t>
  </si>
  <si>
    <t>splendens</t>
  </si>
  <si>
    <t>najas</t>
  </si>
  <si>
    <t>Jürgen Peters</t>
  </si>
  <si>
    <t>rubicunda</t>
  </si>
  <si>
    <t>viridis</t>
  </si>
  <si>
    <t>danae</t>
  </si>
  <si>
    <t>elegans</t>
  </si>
  <si>
    <t>cancellatum</t>
  </si>
  <si>
    <t>sanguineum</t>
  </si>
  <si>
    <t>pulchellus</t>
  </si>
  <si>
    <t>metallica</t>
  </si>
  <si>
    <t>Thomas Wagner</t>
  </si>
  <si>
    <t>sponsa</t>
  </si>
  <si>
    <t>cyathigerum</t>
  </si>
  <si>
    <t>virens</t>
  </si>
  <si>
    <t>dubia</t>
  </si>
  <si>
    <t>pectoralis</t>
  </si>
  <si>
    <t>depressa</t>
  </si>
  <si>
    <t>sagnuineum</t>
  </si>
  <si>
    <t>4021/3</t>
  </si>
  <si>
    <t>juncea</t>
  </si>
  <si>
    <t>cyanea</t>
  </si>
  <si>
    <t>imperator</t>
  </si>
  <si>
    <t>nymphula</t>
  </si>
  <si>
    <t>Thomas Ehlert</t>
  </si>
  <si>
    <t>vulgatum</t>
  </si>
  <si>
    <t>viridulum</t>
  </si>
  <si>
    <t>striolatum</t>
  </si>
  <si>
    <t>Größe Mittel SAT &amp; Mess</t>
  </si>
  <si>
    <t>Zeilenbeschriftungen</t>
  </si>
  <si>
    <t>Gesamtergebnis</t>
  </si>
  <si>
    <t>Spaltenbeschriftungen</t>
  </si>
  <si>
    <t>(Leer)</t>
  </si>
  <si>
    <t>Summe von number</t>
  </si>
  <si>
    <t>(Mehrere Elemente)</t>
  </si>
  <si>
    <t>1977 vom Landesverband Lippe angelegter Artenschutzteich</t>
  </si>
  <si>
    <t>Neuer Teich bei Waidmannsheil 2014</t>
  </si>
  <si>
    <t>Abweichung</t>
  </si>
  <si>
    <t>Wollgras Bedeckung vorhanden?</t>
  </si>
  <si>
    <t>Komm</t>
  </si>
  <si>
    <r>
      <t>Zu den ältesten Stillgewässern gehört der 1954 angelegte und nach einem Dammbruch 1989 wiederhergestellte </t>
    </r>
    <r>
      <rPr>
        <b/>
        <sz val="8"/>
        <color rgb="FF333333"/>
        <rFont val="Verdana"/>
        <family val="2"/>
      </rPr>
      <t>Seerosenteich</t>
    </r>
    <r>
      <rPr>
        <sz val="8"/>
        <color rgb="FF333333"/>
        <rFont val="Verdana"/>
        <family val="2"/>
      </rPr>
      <t>. </t>
    </r>
  </si>
  <si>
    <t>vor kruzem neu saniert</t>
  </si>
  <si>
    <t>Kleingewässer, 2006 angelegt, nach Lohr PSW 2008?</t>
  </si>
  <si>
    <t>&lt; 100</t>
  </si>
  <si>
    <t>Größe nach BS pers. Mitteillung (PWS Gutachten) 2014</t>
  </si>
  <si>
    <t>Zeitraum</t>
  </si>
  <si>
    <t>Niederschlag</t>
  </si>
  <si>
    <t>Mittel</t>
  </si>
  <si>
    <t>Abw.</t>
  </si>
  <si>
    <t>% v.l.M.*</t>
  </si>
  <si>
    <t>2014 / 12</t>
  </si>
  <si>
    <t>2014 / 11</t>
  </si>
  <si>
    <t>2014 / 10</t>
  </si>
  <si>
    <t>2014 / 09</t>
  </si>
  <si>
    <t>2014 / 08</t>
  </si>
  <si>
    <t>2014 / 07</t>
  </si>
  <si>
    <t>2014 / 06</t>
  </si>
  <si>
    <t>k.A.</t>
  </si>
  <si>
    <t>2014 / 05</t>
  </si>
  <si>
    <t>2014 / 04</t>
  </si>
  <si>
    <t>2014 / 03</t>
  </si>
  <si>
    <t>2014 / 02</t>
  </si>
  <si>
    <t>2014 / 01</t>
  </si>
  <si>
    <t>Jahreswerte</t>
  </si>
  <si>
    <t>Jahreszeiten</t>
  </si>
  <si>
    <t>Herbst 2014</t>
  </si>
  <si>
    <t>Sommer 2014</t>
  </si>
  <si>
    <t>Frühling 2014</t>
  </si>
  <si>
    <t>Winter 2013/2014</t>
  </si>
  <si>
    <t>2022 / 11</t>
  </si>
  <si>
    <t>2022 / 10</t>
  </si>
  <si>
    <t>2022 / 09</t>
  </si>
  <si>
    <t>2022 / 08</t>
  </si>
  <si>
    <t>2022 / 07</t>
  </si>
  <si>
    <t>2022 / 06</t>
  </si>
  <si>
    <t>2022 / 05</t>
  </si>
  <si>
    <t>2022 / 04</t>
  </si>
  <si>
    <t>2022 / 03</t>
  </si>
  <si>
    <t>2022 / 02</t>
  </si>
  <si>
    <t>2022 / 01</t>
  </si>
  <si>
    <t>Für den gewählten Zeitraum liegen keine Jahreswerte vor.</t>
  </si>
  <si>
    <t>Sommer 2022</t>
  </si>
  <si>
    <t>Frühling 2022</t>
  </si>
  <si>
    <t>Winter 2021/2022</t>
  </si>
  <si>
    <t>Monatswerte 2022</t>
  </si>
  <si>
    <t>Monatswerte 2014</t>
  </si>
  <si>
    <t>Was bedeuten die Werte?</t>
  </si>
  <si>
    <t>Die Tabellen zeigen Monats-, Jahres- und Jahreszeitenwerte für Temperatur, Niederschlag und Sonnenschein.</t>
  </si>
  <si>
    <t>Bei der Temperatur wird unter der Spalte "Mittel" die gemessene mittlere Temperatur des Monats/Jahreszeit/Jahres (im aktuellen Monat bis zum angegebenen Datum), unter der Spalte "Abw." die Abweichung der Temperatur zum Mittelwert der Jahre 1961 bis 1990, 1981 bis 2010 oder 1991 bis 2020 (rote Einfärbung für Abweichungen über und blaue Einfärbung für Abweichungen unter dem 30 jährigen Mittelwert) angegeben.</t>
  </si>
  <si>
    <t>Beim Niederschlag wird in der Spalte "Summe" die gemessene Niederschlagssumme des Monats/Jahreszeit/Jahres (im aktuellen Monat bis zum angegebenen Datum) in Liter pro Quadratmeter und unter "% v.l.M." die prozentuale Niederschlagssumme im Vergleich zum Mittelwert der Jahre 1961 bis 1990, 1981 bis 2010 oder 1991 bis 2020 (Mittelwert = 100 Prozent) angezeigt. Werte unter 80 Prozent werden dabei in der Farbe rosa, Werte zwischen 80 und 120 Prozent in schwarz, Werte größer als 120 Prozent in grün dargestellt.</t>
  </si>
  <si>
    <t>Beim Sonnenschein wird in der Spalte "Summe" die registrierte Sonnenscheindauer des Monats/Jahreszeit/Jahres (im aktuellen Monat bis zum angegebenen Datum) in Stunden und unter "% v.l.M." der Prozentsatz im Vergleich zum Mittelwert der Jahre 1961 bis 1990, 1981 bis 2010 oder 1991 bis 2020 (Mittelwert = 100 Prozent) angezeigt. Werte unter 80 Prozent werden dabei in grau, Werte zwischen 80 und 120 Prozent in schwarz, Werte größer als 120 Prozent in rot dargestellt.</t>
  </si>
  <si>
    <r>
      <t>% v.l.M.</t>
    </r>
    <r>
      <rPr>
        <sz val="8"/>
        <color rgb="FF2D7091"/>
        <rFont val="Helvetica Neue"/>
        <family val="2"/>
      </rPr>
      <t> = Prozent vom langjährigen Mittel</t>
    </r>
  </si>
  <si>
    <t>1</t>
  </si>
  <si>
    <t>2</t>
  </si>
  <si>
    <t>3</t>
  </si>
  <si>
    <t>4</t>
  </si>
  <si>
    <t>5</t>
  </si>
  <si>
    <t>6</t>
  </si>
  <si>
    <t>7</t>
  </si>
  <si>
    <t>8</t>
  </si>
  <si>
    <t>Moorarten</t>
  </si>
  <si>
    <t>https://www.wetterkontor.de/de/wetter/deutschland/monatswerte-station.asp?id=10433&amp;yr=2022&amp;mo=-1#erlaeuterungen</t>
  </si>
  <si>
    <t>Moorart</t>
  </si>
  <si>
    <t>(ja)</t>
  </si>
  <si>
    <t>andere Arten</t>
  </si>
  <si>
    <t>Moorart bodenständig</t>
  </si>
  <si>
    <t>Moorart beobachtet</t>
  </si>
  <si>
    <t>Moorlibellenarten</t>
  </si>
  <si>
    <t>Moorarten beobachtet</t>
  </si>
  <si>
    <t>Moorarten bodenständig</t>
  </si>
  <si>
    <t xml:space="preserve">     '22</t>
  </si>
  <si>
    <t xml:space="preserve">      1   '14</t>
  </si>
  <si>
    <t xml:space="preserve">      2   '14</t>
  </si>
  <si>
    <t xml:space="preserve">      3   '14</t>
  </si>
  <si>
    <t xml:space="preserve">      4   '14</t>
  </si>
  <si>
    <t xml:space="preserve">      5   '14</t>
  </si>
  <si>
    <t xml:space="preserve">      6   '14</t>
  </si>
  <si>
    <t xml:space="preserve">      7   '14</t>
  </si>
  <si>
    <t xml:space="preserve">      8   '14</t>
  </si>
  <si>
    <t>Abnahme der Moorfläche in NRW</t>
  </si>
  <si>
    <t xml:space="preserve">*jeweils am 31.12. </t>
  </si>
  <si>
    <t>Bodenständig</t>
  </si>
  <si>
    <t>wahrs Bods</t>
  </si>
  <si>
    <t>Abnahme</t>
  </si>
  <si>
    <t>Zunahme</t>
  </si>
  <si>
    <t>Gleichbleibend</t>
  </si>
  <si>
    <t>Diese Unt</t>
  </si>
  <si>
    <t>Bowler et al. 2022</t>
  </si>
  <si>
    <t>PWS Tiefe</t>
  </si>
  <si>
    <t>PWS subm. Veg</t>
  </si>
  <si>
    <t>Besonnung</t>
  </si>
  <si>
    <t>Fische</t>
  </si>
  <si>
    <t>Beeinträchtigung</t>
  </si>
  <si>
    <t>vorhanden</t>
  </si>
  <si>
    <t>50 % (von Fichten umgeben)</t>
  </si>
  <si>
    <t>nein</t>
  </si>
  <si>
    <t>teilweise</t>
  </si>
  <si>
    <t>&gt;50 cm</t>
  </si>
  <si>
    <t>&lt;50 cm</t>
  </si>
  <si>
    <t>in ausgedehnter Flachwasserzone</t>
  </si>
  <si>
    <t>vorhanden, sumbers ausgedehnte Tormoosrasen</t>
  </si>
  <si>
    <t>Flachwasserzonen vorhanden</t>
  </si>
  <si>
    <t>100%, schüttere Ufervegetation</t>
  </si>
  <si>
    <t>gering ausgeprägt, nur in Teilen am Flachwasser</t>
  </si>
  <si>
    <t>&lt; 50 cm</t>
  </si>
  <si>
    <t>Vorhanden, viele Seerosen (Nymphaea), kleinere Schwimmblattbestände (v. a. Potamogeton)</t>
  </si>
  <si>
    <t>50%, Südufer stark beschattet</t>
  </si>
  <si>
    <t>2/3 verlandet, Ostteil trocken- fallend</t>
  </si>
  <si>
    <t>touristische nutzung</t>
  </si>
  <si>
    <t>zu neu</t>
  </si>
  <si>
    <t>90%, am Ostufer stark beschattet</t>
  </si>
  <si>
    <t>100 %&amp;</t>
  </si>
  <si>
    <t>20%, von Fichten umgeben</t>
  </si>
  <si>
    <t>tlw</t>
  </si>
  <si>
    <t>species type</t>
  </si>
  <si>
    <t>method</t>
  </si>
  <si>
    <t>counting method</t>
  </si>
  <si>
    <t>related species</t>
  </si>
  <si>
    <t>notes</t>
  </si>
  <si>
    <t>substrate</t>
  </si>
  <si>
    <t>is escape</t>
  </si>
  <si>
    <t>obscurity</t>
  </si>
  <si>
    <t>embargo date</t>
  </si>
  <si>
    <t>external reference</t>
  </si>
  <si>
    <t>has sounds</t>
  </si>
  <si>
    <t>Variable</t>
  </si>
  <si>
    <t>Wert</t>
  </si>
  <si>
    <t>Sichtung</t>
  </si>
  <si>
    <t>genaue Anzahl</t>
  </si>
  <si>
    <t>Bezeichnung</t>
  </si>
  <si>
    <t>0-20</t>
  </si>
  <si>
    <t>50 - 150</t>
  </si>
  <si>
    <t>80-120</t>
  </si>
  <si>
    <t>Fischbesatz</t>
  </si>
  <si>
    <t>–</t>
  </si>
  <si>
    <t>2/3 verlandet</t>
  </si>
  <si>
    <t>Beschattung [%]</t>
  </si>
  <si>
    <t>Jahr der Anlage</t>
  </si>
  <si>
    <t>Tiefe [cm]</t>
  </si>
  <si>
    <t>Gew. Nr</t>
  </si>
  <si>
    <t>Temp. [°C]</t>
  </si>
  <si>
    <t xml:space="preserve">Größe 2014 [m2] </t>
  </si>
  <si>
    <t xml:space="preserve">Größe 2022 [m2] </t>
  </si>
  <si>
    <t>kleinteilig</t>
  </si>
  <si>
    <t>Flachwasserzonen</t>
  </si>
  <si>
    <t>Sphagnum spec.</t>
  </si>
  <si>
    <t>Eriophorum spec.</t>
  </si>
  <si>
    <t>n.V.</t>
  </si>
  <si>
    <t>zur Hälfte trockenfallend</t>
  </si>
  <si>
    <t>Jahreshöchstwert [°C]</t>
  </si>
  <si>
    <t>Jahrestiefstwert [°C]</t>
  </si>
  <si>
    <t>Sommertage</t>
  </si>
  <si>
    <t>Heiße Tage</t>
  </si>
  <si>
    <t>Frosttage</t>
  </si>
  <si>
    <t>Eistage</t>
  </si>
  <si>
    <t>Niederschlag (mm/Jahr)</t>
  </si>
  <si>
    <t>unvolls.</t>
  </si>
  <si>
    <t>Sonnenscheindauer [Std.]</t>
  </si>
  <si>
    <t>Jahresmitteltemp.</t>
  </si>
  <si>
    <t>Mittel ST</t>
  </si>
  <si>
    <t>Mittel FT</t>
  </si>
  <si>
    <t>Mittel ET</t>
  </si>
  <si>
    <t>Diff</t>
  </si>
  <si>
    <t>Mittel HT</t>
  </si>
  <si>
    <t>BL</t>
  </si>
  <si>
    <t>R</t>
  </si>
  <si>
    <t>D</t>
  </si>
  <si>
    <t>Dominanz (Ex)</t>
  </si>
  <si>
    <t>Imagine (2022)</t>
  </si>
  <si>
    <t>Exuvie (2022)</t>
  </si>
  <si>
    <t>Exuvie (2014)</t>
  </si>
  <si>
    <t>Imagine (2014)</t>
  </si>
  <si>
    <t>submerse Vegetation</t>
  </si>
  <si>
    <t>Schwimmblatt-vegetation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</si>
</sst>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ddd\ dd\.mm\."/>
    <numFmt numFmtId="165" formatCode="d\.m"/>
    <numFmt numFmtId="166" formatCode="dd\.mm\.yy"/>
    <numFmt numFmtId="167" formatCode="0.0"/>
    <numFmt numFmtId="168" formatCode="dd\.mm\.yyyy"/>
    <numFmt numFmtId="169" formatCode="0.0%"/>
  </numFmts>
  <fonts count="64" x14ac:knownFonts="1">
    <font>
      <sz val="10"/>
      <color rgb="FF000000"/>
      <name val="Calibri"/>
      <scheme val="minor"/>
    </font>
    <font>
      <sz val="10"/>
      <color theme="1"/>
      <name val="Calibri"/>
      <family val="2"/>
      <scheme val="minor"/>
    </font>
    <font>
      <b/>
      <sz val="10"/>
      <color theme="1"/>
      <name val="Calibri"/>
      <family val="2"/>
      <scheme val="minor"/>
    </font>
    <font>
      <sz val="10"/>
      <color rgb="FF000000"/>
      <name val="Calibri"/>
      <family val="2"/>
      <scheme val="minor"/>
    </font>
    <font>
      <i/>
      <sz val="10"/>
      <color theme="1"/>
      <name val="Calibri"/>
      <family val="2"/>
      <scheme val="minor"/>
    </font>
    <font>
      <b/>
      <sz val="12"/>
      <color theme="1"/>
      <name val="Calibri"/>
      <family val="2"/>
      <scheme val="minor"/>
    </font>
    <font>
      <sz val="10"/>
      <name val="Calibri"/>
      <family val="2"/>
    </font>
    <font>
      <b/>
      <sz val="10"/>
      <color rgb="FFFF0000"/>
      <name val="Calibri"/>
      <family val="2"/>
      <scheme val="minor"/>
    </font>
    <font>
      <sz val="10"/>
      <color rgb="FFFF0000"/>
      <name val="Calibri"/>
      <family val="2"/>
      <scheme val="minor"/>
    </font>
    <font>
      <b/>
      <sz val="10"/>
      <color rgb="FF999999"/>
      <name val="Calibri"/>
      <family val="2"/>
      <scheme val="minor"/>
    </font>
    <font>
      <i/>
      <sz val="10"/>
      <color rgb="FF000000"/>
      <name val="Calibri"/>
      <family val="2"/>
      <scheme val="minor"/>
    </font>
    <font>
      <sz val="10"/>
      <color theme="1"/>
      <name val="Arial"/>
      <family val="2"/>
    </font>
    <font>
      <b/>
      <sz val="10"/>
      <color theme="1"/>
      <name val="Arial"/>
      <family val="2"/>
    </font>
    <font>
      <b/>
      <i/>
      <sz val="10"/>
      <color theme="1"/>
      <name val="Arial"/>
      <family val="2"/>
    </font>
    <font>
      <i/>
      <sz val="10"/>
      <color theme="1"/>
      <name val="Arial"/>
      <family val="2"/>
    </font>
    <font>
      <sz val="9"/>
      <color theme="1"/>
      <name val="Calibri (Textkörper)"/>
    </font>
    <font>
      <i/>
      <sz val="9"/>
      <color theme="1"/>
      <name val="Calibri (Textkörper)"/>
    </font>
    <font>
      <sz val="8"/>
      <color theme="1"/>
      <name val="Calibri"/>
      <family val="2"/>
      <scheme val="minor"/>
    </font>
    <font>
      <b/>
      <sz val="10"/>
      <color rgb="FF000000"/>
      <name val="Calibri"/>
      <family val="2"/>
      <scheme val="minor"/>
    </font>
    <font>
      <sz val="8"/>
      <name val="Calibri"/>
      <family val="2"/>
      <scheme val="minor"/>
    </font>
    <font>
      <sz val="9"/>
      <color rgb="FF000000"/>
      <name val="Calibri"/>
      <family val="2"/>
      <scheme val="minor"/>
    </font>
    <font>
      <sz val="10"/>
      <color rgb="FF000000"/>
      <name val="Calibri"/>
      <family val="2"/>
      <scheme val="minor"/>
    </font>
    <font>
      <sz val="10"/>
      <color rgb="FF999999"/>
      <name val="Calibri"/>
      <family val="2"/>
      <scheme val="minor"/>
    </font>
    <font>
      <u/>
      <sz val="10"/>
      <color theme="10"/>
      <name val="Calibri"/>
      <family val="2"/>
      <scheme val="minor"/>
    </font>
    <font>
      <sz val="8"/>
      <color rgb="FF333333"/>
      <name val="Verdana"/>
      <family val="2"/>
    </font>
    <font>
      <b/>
      <sz val="8"/>
      <color rgb="FF333333"/>
      <name val="Verdana"/>
      <family val="2"/>
    </font>
    <font>
      <sz val="18"/>
      <color rgb="FF444444"/>
      <name val="Helvetica Neue"/>
      <family val="2"/>
    </font>
    <font>
      <sz val="10"/>
      <color rgb="FFCC0000"/>
      <name val="Calibri"/>
      <family val="2"/>
      <scheme val="minor"/>
    </font>
    <font>
      <sz val="10"/>
      <color rgb="FF666666"/>
      <name val="Calibri"/>
      <family val="2"/>
      <scheme val="minor"/>
    </font>
    <font>
      <sz val="10"/>
      <color rgb="FFDD00DD"/>
      <name val="Calibri"/>
      <family val="2"/>
      <scheme val="minor"/>
    </font>
    <font>
      <sz val="10"/>
      <color rgb="FF0000DD"/>
      <name val="Calibri"/>
      <family val="2"/>
      <scheme val="minor"/>
    </font>
    <font>
      <sz val="10"/>
      <color rgb="FF00AA00"/>
      <name val="Calibri"/>
      <family val="2"/>
      <scheme val="minor"/>
    </font>
    <font>
      <sz val="8"/>
      <color rgb="FF444444"/>
      <name val="Helvetica Neue"/>
      <family val="2"/>
    </font>
    <font>
      <b/>
      <sz val="8"/>
      <color rgb="FF2D7091"/>
      <name val="Helvetica Neue"/>
      <family val="2"/>
    </font>
    <font>
      <sz val="8"/>
      <color rgb="FF2D7091"/>
      <name val="Helvetica Neue"/>
      <family val="2"/>
    </font>
    <font>
      <sz val="10"/>
      <name val="Calibri"/>
      <family val="2"/>
      <scheme val="minor"/>
    </font>
    <font>
      <b/>
      <sz val="9"/>
      <color theme="1"/>
      <name val="Calibri"/>
      <family val="2"/>
      <scheme val="minor"/>
    </font>
    <font>
      <b/>
      <sz val="9"/>
      <name val="Calibri"/>
      <family val="2"/>
      <scheme val="minor"/>
    </font>
    <font>
      <sz val="8"/>
      <color rgb="FF000000"/>
      <name val="Calibri"/>
      <family val="2"/>
      <scheme val="minor"/>
    </font>
    <font>
      <sz val="8"/>
      <color theme="1"/>
      <name val="Calibri (Textkörper)"/>
    </font>
    <font>
      <sz val="9"/>
      <color rgb="FF000000"/>
      <name val="Helvetica Neue"/>
      <family val="2"/>
    </font>
    <font>
      <sz val="9"/>
      <color rgb="FF000000"/>
      <name val="Helvetica"/>
      <family val="2"/>
    </font>
    <font>
      <sz val="9"/>
      <color theme="1"/>
      <name val="Calibri"/>
      <family val="2"/>
      <scheme val="minor"/>
    </font>
    <font>
      <b/>
      <sz val="9"/>
      <color theme="1"/>
      <name val="Calibri"/>
      <family val="2"/>
    </font>
    <font>
      <sz val="9"/>
      <color rgb="FF000000"/>
      <name val="Calibri"/>
      <family val="2"/>
    </font>
    <font>
      <sz val="9"/>
      <color theme="1"/>
      <name val="Calibri"/>
      <family val="2"/>
    </font>
    <font>
      <sz val="9"/>
      <color rgb="FF333333"/>
      <name val="Calibri"/>
      <family val="2"/>
    </font>
    <font>
      <b/>
      <i/>
      <sz val="9"/>
      <color theme="1"/>
      <name val="Calibri"/>
      <family val="2"/>
    </font>
    <font>
      <b/>
      <sz val="9"/>
      <color rgb="FF000000"/>
      <name val="Calibri"/>
      <family val="2"/>
    </font>
    <font>
      <sz val="10"/>
      <color rgb="FF00B0F0"/>
      <name val="Calibri"/>
      <family val="2"/>
      <scheme val="minor"/>
    </font>
    <font>
      <sz val="10"/>
      <color rgb="FF0070C0"/>
      <name val="Calibri"/>
      <family val="2"/>
      <scheme val="minor"/>
    </font>
    <font>
      <sz val="10"/>
      <color rgb="FF7030A0"/>
      <name val="Calibri"/>
      <family val="2"/>
      <scheme val="minor"/>
    </font>
    <font>
      <sz val="10"/>
      <color theme="8" tint="-0.249977111117893"/>
      <name val="Calibri"/>
      <family val="2"/>
      <scheme val="minor"/>
    </font>
    <font>
      <b/>
      <sz val="10"/>
      <color rgb="FF0070C0"/>
      <name val="Calibri"/>
      <family val="2"/>
      <scheme val="minor"/>
    </font>
    <font>
      <b/>
      <sz val="10"/>
      <color rgb="FF7030A0"/>
      <name val="Calibri"/>
      <family val="2"/>
      <scheme val="minor"/>
    </font>
    <font>
      <b/>
      <sz val="10"/>
      <color theme="8" tint="-0.249977111117893"/>
      <name val="Calibri"/>
      <family val="2"/>
      <scheme val="minor"/>
    </font>
    <font>
      <b/>
      <sz val="10"/>
      <color rgb="FF00B0F0"/>
      <name val="Calibri"/>
      <family val="2"/>
      <scheme val="minor"/>
    </font>
    <font>
      <sz val="10"/>
      <color theme="9"/>
      <name val="Calibri"/>
      <family val="2"/>
      <scheme val="minor"/>
    </font>
    <font>
      <b/>
      <sz val="10"/>
      <color theme="9"/>
      <name val="Calibri"/>
      <family val="2"/>
      <scheme val="minor"/>
    </font>
    <font>
      <sz val="7"/>
      <color theme="1"/>
      <name val="Calibri"/>
      <family val="2"/>
      <scheme val="minor"/>
    </font>
    <font>
      <b/>
      <sz val="8"/>
      <color theme="1"/>
      <name val="Calibri (Textkörper)"/>
    </font>
    <font>
      <b/>
      <sz val="8"/>
      <name val="Calibri (Textkörper)"/>
    </font>
    <font>
      <i/>
      <sz val="8"/>
      <color theme="1"/>
      <name val="Calibri (Textkörper)"/>
    </font>
    <font>
      <b/>
      <i/>
      <sz val="8"/>
      <color theme="1"/>
      <name val="Calibri (Textkörper)"/>
    </font>
  </fonts>
  <fills count="11">
    <fill>
      <patternFill patternType="none"/>
    </fill>
    <fill>
      <patternFill patternType="gray125"/>
    </fill>
    <fill>
      <patternFill patternType="solid">
        <fgColor rgb="FFD9D9D9"/>
        <bgColor rgb="FFD9D9D9"/>
      </patternFill>
    </fill>
    <fill>
      <patternFill patternType="solid">
        <fgColor rgb="FFF4CCCC"/>
        <bgColor rgb="FFF4CCCC"/>
      </patternFill>
    </fill>
    <fill>
      <patternFill patternType="solid">
        <fgColor rgb="FFFFFFFF"/>
        <bgColor rgb="FFFFFFFF"/>
      </patternFill>
    </fill>
    <fill>
      <patternFill patternType="solid">
        <fgColor rgb="FF92D050"/>
        <bgColor indexed="64"/>
      </patternFill>
    </fill>
    <fill>
      <patternFill patternType="solid">
        <fgColor rgb="FFFFFF00"/>
        <bgColor indexed="64"/>
      </patternFill>
    </fill>
    <fill>
      <patternFill patternType="solid">
        <fgColor theme="0" tint="-0.14999847407452621"/>
        <bgColor rgb="FFD9D9D9"/>
      </patternFill>
    </fill>
    <fill>
      <patternFill patternType="solid">
        <fgColor theme="0" tint="-0.14999847407452621"/>
        <bgColor indexed="64"/>
      </patternFill>
    </fill>
    <fill>
      <patternFill patternType="solid">
        <fgColor rgb="FFFF6E56"/>
        <bgColor rgb="FFF4CCCC"/>
      </patternFill>
    </fill>
    <fill>
      <patternFill patternType="solid">
        <fgColor theme="0" tint="-0.249977111117893"/>
        <bgColor indexed="64"/>
      </patternFill>
    </fill>
  </fills>
  <borders count="10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style="medium">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theme="1"/>
      </right>
      <top style="thin">
        <color rgb="FF000000"/>
      </top>
      <bottom style="thin">
        <color rgb="FF000000"/>
      </bottom>
      <diagonal/>
    </border>
    <border>
      <left/>
      <right/>
      <top/>
      <bottom style="medium">
        <color theme="1"/>
      </bottom>
      <diagonal/>
    </border>
    <border>
      <left/>
      <right style="thin">
        <color theme="1"/>
      </right>
      <top/>
      <bottom style="medium">
        <color theme="1"/>
      </bottom>
      <diagonal/>
    </border>
    <border>
      <left style="thin">
        <color theme="1"/>
      </left>
      <right/>
      <top/>
      <bottom style="medium">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style="medium">
        <color theme="1"/>
      </bottom>
      <diagonal/>
    </border>
    <border>
      <left style="thin">
        <color rgb="FF000000"/>
      </left>
      <right style="thin">
        <color rgb="FF000000"/>
      </right>
      <top style="medium">
        <color theme="1"/>
      </top>
      <bottom style="thin">
        <color theme="1"/>
      </bottom>
      <diagonal/>
    </border>
    <border>
      <left style="thin">
        <color rgb="FF000000"/>
      </left>
      <right style="thin">
        <color theme="1"/>
      </right>
      <top style="medium">
        <color theme="1"/>
      </top>
      <bottom style="thin">
        <color theme="1"/>
      </bottom>
      <diagonal/>
    </border>
    <border>
      <left/>
      <right/>
      <top style="medium">
        <color theme="1"/>
      </top>
      <bottom style="thin">
        <color theme="1"/>
      </bottom>
      <diagonal/>
    </border>
    <border>
      <left/>
      <right style="thin">
        <color theme="1"/>
      </right>
      <top style="medium">
        <color theme="1"/>
      </top>
      <bottom style="thin">
        <color theme="1"/>
      </bottom>
      <diagonal/>
    </border>
    <border>
      <left style="thin">
        <color theme="1"/>
      </left>
      <right/>
      <top style="medium">
        <color theme="1"/>
      </top>
      <bottom style="thin">
        <color theme="1"/>
      </bottom>
      <diagonal/>
    </border>
    <border>
      <left style="thin">
        <color rgb="FF000000"/>
      </left>
      <right style="thin">
        <color rgb="FF000000"/>
      </right>
      <top style="thin">
        <color theme="1"/>
      </top>
      <bottom style="thin">
        <color theme="1"/>
      </bottom>
      <diagonal/>
    </border>
    <border>
      <left style="thin">
        <color rgb="FF000000"/>
      </left>
      <right style="thin">
        <color theme="1"/>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rgb="FF000000"/>
      </left>
      <right style="thin">
        <color theme="1"/>
      </right>
      <top/>
      <bottom style="medium">
        <color rgb="FF000000"/>
      </bottom>
      <diagonal/>
    </border>
    <border>
      <left style="thin">
        <color rgb="FF000000"/>
      </left>
      <right style="thin">
        <color rgb="FF000000"/>
      </right>
      <top style="thin">
        <color theme="1"/>
      </top>
      <bottom style="medium">
        <color theme="1"/>
      </bottom>
      <diagonal/>
    </border>
    <border>
      <left style="thin">
        <color rgb="FF000000"/>
      </left>
      <right style="thin">
        <color theme="1"/>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style="thin">
        <color theme="1"/>
      </left>
      <right/>
      <top style="thin">
        <color theme="1"/>
      </top>
      <bottom style="medium">
        <color theme="1"/>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diagonal/>
    </border>
    <border>
      <left style="thin">
        <color theme="1"/>
      </left>
      <right style="thin">
        <color theme="1"/>
      </right>
      <top style="thin">
        <color theme="1"/>
      </top>
      <bottom/>
      <diagonal/>
    </border>
    <border>
      <left style="thin">
        <color theme="1"/>
      </left>
      <right style="thin">
        <color theme="1"/>
      </right>
      <top style="medium">
        <color theme="1"/>
      </top>
      <bottom style="thin">
        <color theme="1"/>
      </bottom>
      <diagonal/>
    </border>
    <border>
      <left style="thin">
        <color theme="1"/>
      </left>
      <right style="thin">
        <color theme="1"/>
      </right>
      <top/>
      <bottom style="thin">
        <color theme="1"/>
      </bottom>
      <diagonal/>
    </border>
    <border>
      <left/>
      <right/>
      <top/>
      <bottom style="thin">
        <color theme="1"/>
      </bottom>
      <diagonal/>
    </border>
    <border>
      <left/>
      <right style="thin">
        <color theme="1"/>
      </right>
      <top/>
      <bottom style="thin">
        <color theme="1"/>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style="thin">
        <color rgb="FF000000"/>
      </left>
      <right/>
      <top/>
      <bottom style="medium">
        <color rgb="FF000000"/>
      </bottom>
      <diagonal/>
    </border>
    <border>
      <left style="thin">
        <color rgb="FF000000"/>
      </left>
      <right style="thin">
        <color rgb="FF000000"/>
      </right>
      <top/>
      <bottom style="medium">
        <color theme="1"/>
      </bottom>
      <diagonal/>
    </border>
    <border>
      <left style="thin">
        <color rgb="FF000000"/>
      </left>
      <right style="thin">
        <color rgb="FF000000"/>
      </right>
      <top/>
      <bottom style="thin">
        <color theme="1"/>
      </bottom>
      <diagonal/>
    </border>
    <border>
      <left style="thin">
        <color rgb="FF000000"/>
      </left>
      <right style="thin">
        <color theme="1"/>
      </right>
      <top/>
      <bottom style="thin">
        <color theme="1"/>
      </bottom>
      <diagonal/>
    </border>
    <border>
      <left style="thin">
        <color theme="1"/>
      </left>
      <right/>
      <top/>
      <bottom style="thin">
        <color theme="1"/>
      </bottom>
      <diagonal/>
    </border>
    <border>
      <left style="thin">
        <color rgb="FF000000"/>
      </left>
      <right style="thin">
        <color theme="1"/>
      </right>
      <top/>
      <bottom style="medium">
        <color theme="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1"/>
      </left>
      <right/>
      <top style="thin">
        <color theme="1"/>
      </top>
      <bottom style="medium">
        <color indexed="64"/>
      </bottom>
      <diagonal/>
    </border>
    <border>
      <left/>
      <right style="thin">
        <color theme="1"/>
      </right>
      <top style="thin">
        <color theme="1"/>
      </top>
      <bottom style="medium">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theme="1"/>
      </top>
      <bottom/>
      <diagonal/>
    </border>
    <border>
      <left style="thin">
        <color rgb="FF000000"/>
      </left>
      <right style="thin">
        <color theme="1"/>
      </right>
      <top style="thin">
        <color theme="1"/>
      </top>
      <bottom/>
      <diagonal/>
    </border>
    <border>
      <left style="thin">
        <color rgb="FF000000"/>
      </left>
      <right style="thin">
        <color rgb="FF000000"/>
      </right>
      <top style="thin">
        <color indexed="64"/>
      </top>
      <bottom style="thin">
        <color indexed="64"/>
      </bottom>
      <diagonal/>
    </border>
    <border>
      <left style="thin">
        <color rgb="FF000000"/>
      </left>
      <right style="thin">
        <color theme="1"/>
      </right>
      <top style="thin">
        <color indexed="64"/>
      </top>
      <bottom style="thin">
        <color indexed="64"/>
      </bottom>
      <diagonal/>
    </border>
    <border>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indexed="64"/>
      </top>
      <bottom style="thin">
        <color indexed="64"/>
      </bottom>
      <diagonal/>
    </border>
    <border>
      <left style="thin">
        <color theme="1"/>
      </left>
      <right style="thin">
        <color indexed="64"/>
      </right>
      <top/>
      <bottom style="thin">
        <color theme="1"/>
      </bottom>
      <diagonal/>
    </border>
    <border>
      <left style="thin">
        <color theme="1"/>
      </left>
      <right style="thin">
        <color indexed="64"/>
      </right>
      <top style="thin">
        <color theme="1"/>
      </top>
      <bottom style="thin">
        <color theme="1"/>
      </bottom>
      <diagonal/>
    </border>
    <border>
      <left style="thin">
        <color theme="1"/>
      </left>
      <right style="thin">
        <color indexed="64"/>
      </right>
      <top style="thin">
        <color theme="1"/>
      </top>
      <bottom/>
      <diagonal/>
    </border>
    <border>
      <left style="thin">
        <color theme="1"/>
      </left>
      <right style="thin">
        <color indexed="64"/>
      </right>
      <top style="thin">
        <color indexed="64"/>
      </top>
      <bottom style="thin">
        <color indexed="64"/>
      </bottom>
      <diagonal/>
    </border>
    <border>
      <left style="thin">
        <color theme="1"/>
      </left>
      <right style="thin">
        <color indexed="64"/>
      </right>
      <top style="medium">
        <color theme="1"/>
      </top>
      <bottom style="thin">
        <color theme="1"/>
      </bottom>
      <diagonal/>
    </border>
    <border>
      <left style="thin">
        <color theme="1"/>
      </left>
      <right style="thin">
        <color indexed="64"/>
      </right>
      <top style="thin">
        <color theme="1"/>
      </top>
      <bottom style="medium">
        <color indexed="64"/>
      </bottom>
      <diagonal/>
    </border>
    <border>
      <left style="thin">
        <color theme="1"/>
      </left>
      <right/>
      <top style="thin">
        <color indexed="64"/>
      </top>
      <bottom/>
      <diagonal/>
    </border>
    <border>
      <left/>
      <right/>
      <top style="thin">
        <color indexed="64"/>
      </top>
      <bottom/>
      <diagonal/>
    </border>
    <border>
      <left style="thin">
        <color rgb="FF000000"/>
      </left>
      <right/>
      <top style="thin">
        <color rgb="FF000000"/>
      </top>
      <bottom style="thin">
        <color theme="1"/>
      </bottom>
      <diagonal/>
    </border>
    <border>
      <left style="thin">
        <color rgb="FF000000"/>
      </left>
      <right/>
      <top/>
      <bottom style="medium">
        <color theme="1"/>
      </bottom>
      <diagonal/>
    </border>
    <border>
      <left/>
      <right style="thin">
        <color indexed="64"/>
      </right>
      <top/>
      <bottom style="medium">
        <color indexed="64"/>
      </bottom>
      <diagonal/>
    </border>
    <border>
      <left style="thin">
        <color rgb="FF000000"/>
      </left>
      <right style="thin">
        <color indexed="64"/>
      </right>
      <top style="thin">
        <color rgb="FF000000"/>
      </top>
      <bottom style="thin">
        <color rgb="FF000000"/>
      </bottom>
      <diagonal/>
    </border>
    <border>
      <left/>
      <right style="thin">
        <color indexed="64"/>
      </right>
      <top/>
      <bottom style="medium">
        <color theme="1"/>
      </bottom>
      <diagonal/>
    </border>
    <border>
      <left/>
      <right/>
      <top/>
      <bottom style="medium">
        <color indexed="64"/>
      </bottom>
      <diagonal/>
    </border>
    <border>
      <left style="thin">
        <color indexed="64"/>
      </left>
      <right style="thin">
        <color theme="1"/>
      </right>
      <top style="medium">
        <color indexed="64"/>
      </top>
      <bottom style="thin">
        <color theme="1"/>
      </bottom>
      <diagonal/>
    </border>
    <border>
      <left style="thin">
        <color indexed="64"/>
      </left>
      <right style="thin">
        <color theme="1"/>
      </right>
      <top style="thin">
        <color theme="1"/>
      </top>
      <bottom style="thin">
        <color theme="1"/>
      </bottom>
      <diagonal/>
    </border>
    <border>
      <left style="thin">
        <color indexed="64"/>
      </left>
      <right style="thin">
        <color theme="1"/>
      </right>
      <top style="thin">
        <color theme="1"/>
      </top>
      <bottom/>
      <diagonal/>
    </border>
    <border>
      <left style="thin">
        <color indexed="64"/>
      </left>
      <right style="thin">
        <color theme="1"/>
      </right>
      <top style="thin">
        <color indexed="64"/>
      </top>
      <bottom style="thin">
        <color indexed="64"/>
      </bottom>
      <diagonal/>
    </border>
    <border>
      <left style="thin">
        <color indexed="64"/>
      </left>
      <right style="thin">
        <color theme="1"/>
      </right>
      <top/>
      <bottom style="thin">
        <color theme="1"/>
      </bottom>
      <diagonal/>
    </border>
    <border>
      <left style="thin">
        <color indexed="64"/>
      </left>
      <right style="thin">
        <color theme="1"/>
      </right>
      <top style="thin">
        <color theme="1"/>
      </top>
      <bottom style="medium">
        <color theme="1"/>
      </bottom>
      <diagonal/>
    </border>
    <border>
      <left style="thin">
        <color indexed="64"/>
      </left>
      <right style="thin">
        <color theme="1"/>
      </right>
      <top style="medium">
        <color theme="1"/>
      </top>
      <bottom style="thin">
        <color theme="1"/>
      </bottom>
      <diagonal/>
    </border>
    <border>
      <left style="thin">
        <color indexed="64"/>
      </left>
      <right style="thin">
        <color theme="1"/>
      </right>
      <top/>
      <bottom style="medium">
        <color theme="1"/>
      </bottom>
      <diagonal/>
    </border>
  </borders>
  <cellStyleXfs count="4">
    <xf numFmtId="0" fontId="0" fillId="0" borderId="0"/>
    <xf numFmtId="43" fontId="21" fillId="0" borderId="0" applyFont="0" applyFill="0" applyBorder="0" applyAlignment="0" applyProtection="0"/>
    <xf numFmtId="9" fontId="21" fillId="0" borderId="0" applyFont="0" applyFill="0" applyBorder="0" applyAlignment="0" applyProtection="0"/>
    <xf numFmtId="0" fontId="23" fillId="0" borderId="0" applyNumberFormat="0" applyFill="0" applyBorder="0" applyAlignment="0" applyProtection="0"/>
  </cellStyleXfs>
  <cellXfs count="441">
    <xf numFmtId="0" fontId="0" fillId="0" borderId="0" xfId="0"/>
    <xf numFmtId="0" fontId="1" fillId="0" borderId="0" xfId="0" applyFont="1"/>
    <xf numFmtId="164" fontId="1" fillId="0" borderId="0" xfId="0" applyNumberFormat="1" applyFont="1"/>
    <xf numFmtId="165" fontId="1" fillId="0" borderId="0" xfId="0" applyNumberFormat="1" applyFont="1"/>
    <xf numFmtId="0" fontId="2" fillId="2" borderId="1" xfId="0" applyFont="1" applyFill="1" applyBorder="1" applyAlignment="1">
      <alignment horizontal="center" vertical="center" textRotation="90" wrapText="1"/>
    </xf>
    <xf numFmtId="0" fontId="1" fillId="0" borderId="0" xfId="0" applyFont="1" applyAlignment="1">
      <alignment wrapText="1"/>
    </xf>
    <xf numFmtId="0" fontId="1" fillId="0" borderId="1" xfId="0" applyFont="1" applyBorder="1"/>
    <xf numFmtId="166" fontId="1" fillId="0" borderId="1" xfId="0" applyNumberFormat="1" applyFont="1" applyBorder="1"/>
    <xf numFmtId="49" fontId="1" fillId="0" borderId="1" xfId="0" applyNumberFormat="1" applyFont="1" applyBorder="1"/>
    <xf numFmtId="0" fontId="1" fillId="0" borderId="1" xfId="0" applyFont="1" applyBorder="1" applyAlignment="1">
      <alignment horizontal="right"/>
    </xf>
    <xf numFmtId="0" fontId="1" fillId="0" borderId="0" xfId="0" applyFont="1" applyAlignment="1">
      <alignment horizontal="right"/>
    </xf>
    <xf numFmtId="167" fontId="1" fillId="0" borderId="0" xfId="0" applyNumberFormat="1" applyFont="1"/>
    <xf numFmtId="166" fontId="1" fillId="0" borderId="0" xfId="0" applyNumberFormat="1" applyFont="1"/>
    <xf numFmtId="20" fontId="1" fillId="0" borderId="0" xfId="0" applyNumberFormat="1" applyFont="1"/>
    <xf numFmtId="0" fontId="2" fillId="2" borderId="0" xfId="0" applyFont="1" applyFill="1" applyAlignment="1">
      <alignment horizontal="center" vertical="center" wrapText="1"/>
    </xf>
    <xf numFmtId="9" fontId="2" fillId="2" borderId="0" xfId="0" applyNumberFormat="1" applyFont="1" applyFill="1" applyAlignment="1">
      <alignment horizontal="center" vertical="center" wrapText="1"/>
    </xf>
    <xf numFmtId="49" fontId="2" fillId="2" borderId="0" xfId="0" applyNumberFormat="1" applyFont="1" applyFill="1" applyAlignment="1">
      <alignment horizontal="center" vertical="center" wrapText="1"/>
    </xf>
    <xf numFmtId="0" fontId="3" fillId="0" borderId="0" xfId="0" applyFont="1"/>
    <xf numFmtId="9" fontId="1" fillId="0" borderId="0" xfId="0" applyNumberFormat="1" applyFont="1"/>
    <xf numFmtId="49" fontId="1" fillId="0" borderId="0" xfId="0" applyNumberFormat="1" applyFont="1"/>
    <xf numFmtId="168" fontId="1" fillId="0" borderId="0" xfId="0" applyNumberFormat="1" applyFont="1"/>
    <xf numFmtId="168" fontId="2" fillId="0" borderId="0" xfId="0" applyNumberFormat="1" applyFont="1"/>
    <xf numFmtId="0" fontId="2" fillId="0" borderId="0" xfId="0" applyFont="1"/>
    <xf numFmtId="0" fontId="4" fillId="0" borderId="0" xfId="0" applyFont="1"/>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9" fontId="2" fillId="0" borderId="2" xfId="0" applyNumberFormat="1" applyFont="1" applyBorder="1" applyAlignment="1">
      <alignment horizontal="center" vertical="center"/>
    </xf>
    <xf numFmtId="0" fontId="4" fillId="0" borderId="3" xfId="0" applyFont="1" applyBorder="1"/>
    <xf numFmtId="0" fontId="1" fillId="0" borderId="3" xfId="0" applyFont="1" applyBorder="1"/>
    <xf numFmtId="9" fontId="1" fillId="0" borderId="3" xfId="0" applyNumberFormat="1" applyFont="1" applyBorder="1"/>
    <xf numFmtId="0" fontId="4" fillId="0" borderId="1" xfId="0" applyFont="1" applyBorder="1"/>
    <xf numFmtId="9" fontId="1" fillId="0" borderId="1" xfId="0" applyNumberFormat="1" applyFont="1" applyBorder="1"/>
    <xf numFmtId="0" fontId="4" fillId="0" borderId="2" xfId="0" applyFont="1" applyBorder="1"/>
    <xf numFmtId="0" fontId="1" fillId="0" borderId="2" xfId="0" applyFont="1" applyBorder="1"/>
    <xf numFmtId="9" fontId="1" fillId="0" borderId="2" xfId="0" applyNumberFormat="1" applyFont="1" applyBorder="1"/>
    <xf numFmtId="0" fontId="2" fillId="0" borderId="3" xfId="0" applyFont="1" applyBorder="1"/>
    <xf numFmtId="10" fontId="1" fillId="0" borderId="0" xfId="0" applyNumberFormat="1" applyFont="1"/>
    <xf numFmtId="0" fontId="2" fillId="2" borderId="0" xfId="0" applyFont="1" applyFill="1" applyAlignment="1">
      <alignment horizontal="center"/>
    </xf>
    <xf numFmtId="0" fontId="2" fillId="2" borderId="0" xfId="0" applyFont="1" applyFill="1" applyAlignment="1">
      <alignment horizontal="center" wrapText="1"/>
    </xf>
    <xf numFmtId="0" fontId="2" fillId="0" borderId="0" xfId="0" applyFont="1" applyAlignment="1">
      <alignment horizontal="center" wrapText="1"/>
    </xf>
    <xf numFmtId="0" fontId="2" fillId="2" borderId="4" xfId="0" applyFont="1" applyFill="1" applyBorder="1" applyAlignment="1">
      <alignment horizontal="center" wrapText="1"/>
    </xf>
    <xf numFmtId="0" fontId="2" fillId="2" borderId="1" xfId="0" applyFont="1" applyFill="1" applyBorder="1" applyAlignment="1">
      <alignment horizontal="center"/>
    </xf>
    <xf numFmtId="0" fontId="1" fillId="2" borderId="2" xfId="0" applyFont="1" applyFill="1" applyBorder="1" applyAlignment="1">
      <alignment wrapText="1"/>
    </xf>
    <xf numFmtId="0" fontId="1" fillId="2" borderId="8" xfId="0" applyFont="1" applyFill="1" applyBorder="1" applyAlignment="1">
      <alignment wrapText="1"/>
    </xf>
    <xf numFmtId="0" fontId="2" fillId="2" borderId="2" xfId="0" applyFont="1" applyFill="1" applyBorder="1" applyAlignment="1">
      <alignment horizontal="center" wrapText="1"/>
    </xf>
    <xf numFmtId="0" fontId="2" fillId="2" borderId="9" xfId="0" applyFont="1" applyFill="1" applyBorder="1" applyAlignment="1">
      <alignment horizontal="center" wrapText="1"/>
    </xf>
    <xf numFmtId="0" fontId="2" fillId="2" borderId="10" xfId="0" applyFont="1" applyFill="1" applyBorder="1" applyAlignment="1">
      <alignment horizontal="center" wrapText="1"/>
    </xf>
    <xf numFmtId="0" fontId="2" fillId="2" borderId="2" xfId="0" applyFont="1" applyFill="1" applyBorder="1" applyAlignment="1">
      <alignment horizontal="center"/>
    </xf>
    <xf numFmtId="0" fontId="7" fillId="2" borderId="2" xfId="0" applyFont="1" applyFill="1" applyBorder="1" applyAlignment="1">
      <alignment horizontal="center" wrapText="1"/>
    </xf>
    <xf numFmtId="0" fontId="2" fillId="0" borderId="0" xfId="0" applyFont="1" applyAlignment="1">
      <alignment wrapText="1"/>
    </xf>
    <xf numFmtId="0" fontId="1" fillId="0" borderId="11" xfId="0" applyFont="1" applyBorder="1"/>
    <xf numFmtId="0" fontId="1" fillId="0" borderId="3"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0" xfId="0" applyFont="1" applyAlignment="1">
      <alignment horizontal="center"/>
    </xf>
    <xf numFmtId="0" fontId="1" fillId="0" borderId="5" xfId="0" applyFont="1" applyBorder="1"/>
    <xf numFmtId="0" fontId="1" fillId="0" borderId="1" xfId="0" applyFont="1" applyBorder="1" applyAlignment="1">
      <alignment horizontal="center"/>
    </xf>
    <xf numFmtId="0" fontId="1" fillId="0" borderId="14" xfId="0" applyFont="1" applyBorder="1" applyAlignment="1">
      <alignment horizontal="center"/>
    </xf>
    <xf numFmtId="0" fontId="1" fillId="0" borderId="6" xfId="0" applyFont="1" applyBorder="1" applyAlignment="1">
      <alignment horizontal="center"/>
    </xf>
    <xf numFmtId="0" fontId="1" fillId="3" borderId="1" xfId="0" applyFont="1" applyFill="1" applyBorder="1" applyAlignment="1">
      <alignment horizontal="center"/>
    </xf>
    <xf numFmtId="0" fontId="1" fillId="0" borderId="8" xfId="0" applyFont="1" applyBorder="1"/>
    <xf numFmtId="0" fontId="1" fillId="0" borderId="2"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5" xfId="0" applyFont="1" applyBorder="1" applyAlignment="1">
      <alignment horizontal="center"/>
    </xf>
    <xf numFmtId="0" fontId="1" fillId="3" borderId="3" xfId="0" applyFont="1" applyFill="1" applyBorder="1" applyAlignment="1">
      <alignment horizontal="center"/>
    </xf>
    <xf numFmtId="0" fontId="2" fillId="0" borderId="3" xfId="0" applyFont="1" applyBorder="1" applyAlignment="1">
      <alignment horizontal="right"/>
    </xf>
    <xf numFmtId="0" fontId="1" fillId="0" borderId="16" xfId="0" applyFont="1" applyBorder="1" applyAlignment="1">
      <alignment horizontal="center"/>
    </xf>
    <xf numFmtId="0" fontId="2" fillId="0" borderId="1" xfId="0" applyFont="1" applyBorder="1" applyAlignment="1">
      <alignment horizontal="right"/>
    </xf>
    <xf numFmtId="0" fontId="1" fillId="0" borderId="0" xfId="0" applyFont="1" applyAlignment="1">
      <alignment horizontal="left"/>
    </xf>
    <xf numFmtId="169" fontId="1" fillId="0" borderId="0" xfId="0" applyNumberFormat="1" applyFont="1"/>
    <xf numFmtId="0" fontId="8" fillId="0" borderId="1" xfId="0" applyFont="1" applyBorder="1" applyAlignment="1">
      <alignment horizontal="center"/>
    </xf>
    <xf numFmtId="0" fontId="2" fillId="2" borderId="1" xfId="0" applyFont="1" applyFill="1" applyBorder="1" applyAlignment="1">
      <alignment horizontal="center" wrapText="1"/>
    </xf>
    <xf numFmtId="0" fontId="9" fillId="0" borderId="1" xfId="0" applyFont="1" applyBorder="1" applyAlignment="1">
      <alignment horizontal="center"/>
    </xf>
    <xf numFmtId="0" fontId="10" fillId="0" borderId="1" xfId="0" applyFont="1" applyBorder="1"/>
    <xf numFmtId="0" fontId="3" fillId="0" borderId="1" xfId="0" applyFont="1" applyBorder="1"/>
    <xf numFmtId="0" fontId="1" fillId="0" borderId="17" xfId="0" applyFont="1" applyBorder="1"/>
    <xf numFmtId="0" fontId="9" fillId="0" borderId="17" xfId="0" applyFont="1" applyBorder="1" applyAlignment="1">
      <alignment horizontal="center"/>
    </xf>
    <xf numFmtId="0" fontId="2" fillId="0" borderId="18" xfId="0" applyFont="1" applyBorder="1" applyAlignment="1">
      <alignment horizontal="right"/>
    </xf>
    <xf numFmtId="0" fontId="2" fillId="0" borderId="18" xfId="0" applyFont="1" applyBorder="1" applyAlignment="1">
      <alignment horizontal="center"/>
    </xf>
    <xf numFmtId="0" fontId="1" fillId="2" borderId="0" xfId="0" applyFont="1" applyFill="1" applyAlignment="1">
      <alignment wrapText="1"/>
    </xf>
    <xf numFmtId="0" fontId="2" fillId="2" borderId="5" xfId="0" applyFont="1" applyFill="1" applyBorder="1" applyAlignment="1">
      <alignment horizontal="center" wrapText="1"/>
    </xf>
    <xf numFmtId="0" fontId="2" fillId="2" borderId="6" xfId="0" applyFont="1" applyFill="1" applyBorder="1" applyAlignment="1">
      <alignment horizontal="center" wrapText="1"/>
    </xf>
    <xf numFmtId="0" fontId="1" fillId="0" borderId="7" xfId="0" applyFont="1" applyBorder="1" applyAlignment="1">
      <alignment horizontal="center"/>
    </xf>
    <xf numFmtId="0" fontId="1" fillId="0" borderId="5" xfId="0" applyFont="1" applyBorder="1" applyAlignment="1">
      <alignment horizontal="center"/>
    </xf>
    <xf numFmtId="0" fontId="5" fillId="2" borderId="1" xfId="0" applyFont="1" applyFill="1" applyBorder="1" applyAlignment="1">
      <alignment horizontal="left" vertical="center"/>
    </xf>
    <xf numFmtId="0" fontId="5" fillId="2" borderId="5" xfId="0" applyFont="1" applyFill="1" applyBorder="1" applyAlignment="1">
      <alignment horizontal="center" vertical="center"/>
    </xf>
    <xf numFmtId="0" fontId="2" fillId="2" borderId="14" xfId="0" applyFont="1" applyFill="1" applyBorder="1" applyAlignment="1">
      <alignment horizontal="center"/>
    </xf>
    <xf numFmtId="0" fontId="2" fillId="2" borderId="6" xfId="0" applyFont="1" applyFill="1" applyBorder="1" applyAlignment="1">
      <alignment horizontal="center"/>
    </xf>
    <xf numFmtId="0" fontId="2" fillId="2" borderId="3" xfId="0" applyFont="1" applyFill="1" applyBorder="1" applyAlignment="1">
      <alignment horizontal="center"/>
    </xf>
    <xf numFmtId="0" fontId="5" fillId="2" borderId="2" xfId="0" applyFont="1" applyFill="1" applyBorder="1" applyAlignment="1">
      <alignment horizontal="center" vertical="center"/>
    </xf>
    <xf numFmtId="0" fontId="5" fillId="2" borderId="8" xfId="0" applyFont="1" applyFill="1" applyBorder="1" applyAlignment="1">
      <alignment horizontal="center" vertical="center"/>
    </xf>
    <xf numFmtId="0" fontId="2" fillId="2" borderId="19" xfId="0" applyFont="1" applyFill="1" applyBorder="1" applyAlignment="1">
      <alignment horizontal="center"/>
    </xf>
    <xf numFmtId="0" fontId="2" fillId="2" borderId="10" xfId="0" applyFont="1" applyFill="1" applyBorder="1" applyAlignment="1">
      <alignment horizontal="center"/>
    </xf>
    <xf numFmtId="0" fontId="2" fillId="2" borderId="8" xfId="0" applyFont="1" applyFill="1" applyBorder="1" applyAlignment="1">
      <alignment horizontal="center"/>
    </xf>
    <xf numFmtId="0" fontId="2" fillId="2" borderId="15" xfId="0" applyFont="1" applyFill="1" applyBorder="1" applyAlignment="1">
      <alignment horizontal="center"/>
    </xf>
    <xf numFmtId="21" fontId="2" fillId="0" borderId="0" xfId="0" applyNumberFormat="1" applyFont="1"/>
    <xf numFmtId="21" fontId="1" fillId="0" borderId="0" xfId="0" applyNumberFormat="1" applyFont="1"/>
    <xf numFmtId="14" fontId="1" fillId="0" borderId="0" xfId="0" applyNumberFormat="1" applyFont="1"/>
    <xf numFmtId="0" fontId="11" fillId="0" borderId="0" xfId="0" applyFont="1"/>
    <xf numFmtId="0" fontId="11" fillId="4" borderId="0" xfId="0" applyFont="1" applyFill="1"/>
    <xf numFmtId="0" fontId="12" fillId="0" borderId="0" xfId="0" applyFont="1"/>
    <xf numFmtId="0" fontId="12" fillId="4" borderId="0" xfId="0" applyFont="1" applyFill="1"/>
    <xf numFmtId="0" fontId="13" fillId="0" borderId="0" xfId="0" applyFont="1"/>
    <xf numFmtId="0" fontId="14" fillId="0" borderId="0" xfId="0" applyFont="1"/>
    <xf numFmtId="0" fontId="0" fillId="0" borderId="0" xfId="0" applyAlignment="1">
      <alignment horizontal="center"/>
    </xf>
    <xf numFmtId="0" fontId="1" fillId="0" borderId="0" xfId="0" applyFont="1" applyAlignment="1">
      <alignment horizontal="center" wrapText="1"/>
    </xf>
    <xf numFmtId="0" fontId="17" fillId="0" borderId="30" xfId="0" applyFont="1" applyBorder="1" applyAlignment="1">
      <alignment horizontal="center"/>
    </xf>
    <xf numFmtId="0" fontId="17" fillId="0" borderId="31" xfId="0" applyFont="1" applyBorder="1" applyAlignment="1">
      <alignment horizontal="center"/>
    </xf>
    <xf numFmtId="0" fontId="17" fillId="0" borderId="32" xfId="0" applyFont="1" applyBorder="1" applyAlignment="1">
      <alignment horizontal="center"/>
    </xf>
    <xf numFmtId="0" fontId="17" fillId="0" borderId="35" xfId="0" applyFont="1" applyBorder="1" applyAlignment="1">
      <alignment horizontal="center"/>
    </xf>
    <xf numFmtId="0" fontId="17" fillId="0" borderId="36" xfId="0" applyFont="1" applyBorder="1" applyAlignment="1">
      <alignment horizontal="center"/>
    </xf>
    <xf numFmtId="0" fontId="17" fillId="0" borderId="37" xfId="0" applyFont="1" applyBorder="1" applyAlignment="1">
      <alignment horizontal="center"/>
    </xf>
    <xf numFmtId="0" fontId="17" fillId="5" borderId="37" xfId="0" applyFont="1" applyFill="1" applyBorder="1" applyAlignment="1">
      <alignment horizontal="center"/>
    </xf>
    <xf numFmtId="0" fontId="17" fillId="5" borderId="36" xfId="0" applyFont="1" applyFill="1" applyBorder="1" applyAlignment="1">
      <alignment horizontal="center"/>
    </xf>
    <xf numFmtId="0" fontId="17" fillId="5" borderId="35" xfId="0" applyFont="1" applyFill="1" applyBorder="1" applyAlignment="1">
      <alignment horizontal="center"/>
    </xf>
    <xf numFmtId="0" fontId="17" fillId="6" borderId="37" xfId="0" applyFont="1" applyFill="1" applyBorder="1" applyAlignment="1">
      <alignment horizontal="center"/>
    </xf>
    <xf numFmtId="0" fontId="17" fillId="6" borderId="36" xfId="0" applyFont="1" applyFill="1" applyBorder="1" applyAlignment="1">
      <alignment horizontal="center"/>
    </xf>
    <xf numFmtId="0" fontId="17" fillId="5" borderId="41" xfId="0" applyFont="1" applyFill="1" applyBorder="1" applyAlignment="1">
      <alignment horizontal="center"/>
    </xf>
    <xf numFmtId="0" fontId="17" fillId="5" borderId="42" xfId="0" applyFont="1" applyFill="1" applyBorder="1" applyAlignment="1">
      <alignment horizontal="center"/>
    </xf>
    <xf numFmtId="0" fontId="17" fillId="5" borderId="43" xfId="0" applyFont="1" applyFill="1" applyBorder="1" applyAlignment="1">
      <alignment horizontal="center"/>
    </xf>
    <xf numFmtId="0" fontId="17" fillId="6" borderId="43" xfId="0" applyFont="1" applyFill="1" applyBorder="1" applyAlignment="1">
      <alignment horizontal="center"/>
    </xf>
    <xf numFmtId="0" fontId="17" fillId="6" borderId="42" xfId="0" applyFont="1" applyFill="1" applyBorder="1" applyAlignment="1">
      <alignment horizontal="center"/>
    </xf>
    <xf numFmtId="0" fontId="17" fillId="6" borderId="35" xfId="0" applyFont="1" applyFill="1" applyBorder="1" applyAlignment="1">
      <alignment horizontal="center"/>
    </xf>
    <xf numFmtId="0" fontId="17" fillId="0" borderId="24" xfId="0" applyFont="1" applyBorder="1" applyAlignment="1">
      <alignment horizontal="center"/>
    </xf>
    <xf numFmtId="0" fontId="17" fillId="0" borderId="23" xfId="0" applyFont="1" applyBorder="1" applyAlignment="1">
      <alignment horizontal="center"/>
    </xf>
    <xf numFmtId="0" fontId="17" fillId="6" borderId="24" xfId="0" applyFont="1" applyFill="1" applyBorder="1" applyAlignment="1">
      <alignment horizontal="center"/>
    </xf>
    <xf numFmtId="0" fontId="17" fillId="6" borderId="23" xfId="0" applyFont="1" applyFill="1" applyBorder="1" applyAlignment="1">
      <alignment horizontal="center"/>
    </xf>
    <xf numFmtId="0" fontId="17" fillId="0" borderId="22" xfId="0" applyFont="1" applyBorder="1" applyAlignment="1">
      <alignment horizontal="center"/>
    </xf>
    <xf numFmtId="0" fontId="18" fillId="0" borderId="0" xfId="0" applyFont="1"/>
    <xf numFmtId="0" fontId="20" fillId="0" borderId="52" xfId="0" applyFont="1" applyBorder="1" applyAlignment="1">
      <alignment horizontal="center"/>
    </xf>
    <xf numFmtId="0" fontId="20" fillId="0" borderId="16" xfId="0" applyFont="1" applyBorder="1" applyAlignment="1">
      <alignment horizontal="center"/>
    </xf>
    <xf numFmtId="0" fontId="20" fillId="0" borderId="53" xfId="0" applyFont="1" applyBorder="1" applyAlignment="1">
      <alignment horizontal="center"/>
    </xf>
    <xf numFmtId="0" fontId="20" fillId="0" borderId="13" xfId="0" applyFont="1" applyBorder="1" applyAlignment="1">
      <alignment horizontal="center"/>
    </xf>
    <xf numFmtId="0" fontId="20" fillId="0" borderId="54" xfId="0" applyFont="1" applyBorder="1" applyAlignment="1">
      <alignment horizontal="center"/>
    </xf>
    <xf numFmtId="0" fontId="20" fillId="0" borderId="20" xfId="0" applyFont="1" applyBorder="1" applyAlignment="1">
      <alignment horizontal="center"/>
    </xf>
    <xf numFmtId="0" fontId="17" fillId="0" borderId="3" xfId="0" applyFont="1" applyBorder="1" applyAlignment="1">
      <alignment horizontal="center"/>
    </xf>
    <xf numFmtId="0" fontId="17" fillId="0" borderId="12" xfId="0" applyFont="1" applyBorder="1" applyAlignment="1">
      <alignment horizontal="center"/>
    </xf>
    <xf numFmtId="0" fontId="17" fillId="0" borderId="13" xfId="0" applyFont="1" applyBorder="1" applyAlignment="1">
      <alignment horizontal="center"/>
    </xf>
    <xf numFmtId="0" fontId="17" fillId="0" borderId="1" xfId="0" applyFont="1" applyBorder="1" applyAlignment="1">
      <alignment horizontal="center"/>
    </xf>
    <xf numFmtId="0" fontId="17" fillId="0" borderId="14" xfId="0" applyFont="1" applyBorder="1" applyAlignment="1">
      <alignment horizontal="center"/>
    </xf>
    <xf numFmtId="0" fontId="17" fillId="5" borderId="6" xfId="0" applyFont="1" applyFill="1" applyBorder="1" applyAlignment="1">
      <alignment horizontal="center"/>
    </xf>
    <xf numFmtId="0" fontId="17" fillId="5" borderId="14" xfId="0" applyFont="1" applyFill="1" applyBorder="1" applyAlignment="1">
      <alignment horizontal="center"/>
    </xf>
    <xf numFmtId="0" fontId="17" fillId="0" borderId="6" xfId="0" applyFont="1" applyBorder="1" applyAlignment="1">
      <alignment horizontal="center"/>
    </xf>
    <xf numFmtId="0" fontId="17" fillId="6" borderId="1" xfId="0" applyFont="1" applyFill="1" applyBorder="1" applyAlignment="1">
      <alignment horizontal="center"/>
    </xf>
    <xf numFmtId="0" fontId="17" fillId="6" borderId="14" xfId="0" applyFont="1" applyFill="1" applyBorder="1" applyAlignment="1">
      <alignment horizontal="center"/>
    </xf>
    <xf numFmtId="0" fontId="17" fillId="6" borderId="6" xfId="0" applyFont="1" applyFill="1" applyBorder="1" applyAlignment="1">
      <alignment horizontal="center"/>
    </xf>
    <xf numFmtId="0" fontId="17" fillId="5" borderId="2" xfId="0" applyFont="1" applyFill="1" applyBorder="1" applyAlignment="1">
      <alignment horizontal="center"/>
    </xf>
    <xf numFmtId="0" fontId="17" fillId="5" borderId="9" xfId="0" applyFont="1" applyFill="1" applyBorder="1" applyAlignment="1">
      <alignment horizontal="center"/>
    </xf>
    <xf numFmtId="0" fontId="17" fillId="5" borderId="10" xfId="0" applyFont="1" applyFill="1" applyBorder="1" applyAlignment="1">
      <alignment horizontal="center"/>
    </xf>
    <xf numFmtId="0" fontId="17" fillId="6" borderId="10" xfId="0" applyFont="1" applyFill="1" applyBorder="1" applyAlignment="1">
      <alignment horizontal="center"/>
    </xf>
    <xf numFmtId="0" fontId="17" fillId="6" borderId="9" xfId="0" applyFont="1" applyFill="1" applyBorder="1" applyAlignment="1">
      <alignment horizontal="center"/>
    </xf>
    <xf numFmtId="0" fontId="17" fillId="0" borderId="10" xfId="0" applyFont="1" applyBorder="1" applyAlignment="1">
      <alignment horizontal="center"/>
    </xf>
    <xf numFmtId="0" fontId="17" fillId="0" borderId="9" xfId="0" applyFont="1" applyBorder="1" applyAlignment="1">
      <alignment horizontal="center"/>
    </xf>
    <xf numFmtId="0" fontId="17" fillId="5" borderId="13" xfId="0" applyFont="1" applyFill="1" applyBorder="1" applyAlignment="1">
      <alignment horizontal="center"/>
    </xf>
    <xf numFmtId="0" fontId="17" fillId="5" borderId="12" xfId="0" applyFont="1" applyFill="1" applyBorder="1" applyAlignment="1">
      <alignment horizontal="center"/>
    </xf>
    <xf numFmtId="0" fontId="17" fillId="5" borderId="1" xfId="0" applyFont="1" applyFill="1" applyBorder="1" applyAlignment="1">
      <alignment horizontal="center"/>
    </xf>
    <xf numFmtId="0" fontId="17" fillId="0" borderId="2" xfId="0" applyFont="1" applyBorder="1" applyAlignment="1">
      <alignment horizontal="center"/>
    </xf>
    <xf numFmtId="0" fontId="17" fillId="0" borderId="50" xfId="0" applyFont="1" applyBorder="1" applyAlignment="1">
      <alignment horizontal="center"/>
    </xf>
    <xf numFmtId="0" fontId="17" fillId="0" borderId="51" xfId="0" applyFont="1" applyBorder="1" applyAlignment="1">
      <alignment horizontal="center"/>
    </xf>
    <xf numFmtId="0" fontId="17" fillId="5" borderId="58" xfId="0" applyFont="1" applyFill="1" applyBorder="1" applyAlignment="1">
      <alignment horizontal="center"/>
    </xf>
    <xf numFmtId="0" fontId="17" fillId="5" borderId="51" xfId="0" applyFont="1" applyFill="1" applyBorder="1" applyAlignment="1">
      <alignment horizontal="center"/>
    </xf>
    <xf numFmtId="0" fontId="17" fillId="0" borderId="58" xfId="0" applyFont="1" applyBorder="1" applyAlignment="1">
      <alignment horizontal="center"/>
    </xf>
    <xf numFmtId="0" fontId="17" fillId="5" borderId="50" xfId="0" applyFont="1" applyFill="1" applyBorder="1" applyAlignment="1">
      <alignment horizontal="center"/>
    </xf>
    <xf numFmtId="0" fontId="17" fillId="5" borderId="22" xfId="0" applyFont="1" applyFill="1" applyBorder="1" applyAlignment="1">
      <alignment horizontal="center"/>
    </xf>
    <xf numFmtId="0" fontId="17" fillId="5" borderId="23" xfId="0" applyFont="1" applyFill="1" applyBorder="1" applyAlignment="1">
      <alignment horizontal="center"/>
    </xf>
    <xf numFmtId="0" fontId="17" fillId="5" borderId="24" xfId="0" applyFont="1" applyFill="1" applyBorder="1" applyAlignment="1">
      <alignment horizontal="center"/>
    </xf>
    <xf numFmtId="0" fontId="17" fillId="6" borderId="22" xfId="0" applyFont="1" applyFill="1" applyBorder="1" applyAlignment="1">
      <alignment horizontal="center"/>
    </xf>
    <xf numFmtId="0" fontId="0" fillId="0" borderId="0" xfId="0" pivotButton="1"/>
    <xf numFmtId="0" fontId="0" fillId="0" borderId="0" xfId="0" applyAlignment="1">
      <alignment horizontal="left"/>
    </xf>
    <xf numFmtId="167" fontId="1" fillId="6" borderId="0" xfId="0" applyNumberFormat="1" applyFont="1" applyFill="1"/>
    <xf numFmtId="49" fontId="3" fillId="0" borderId="0" xfId="0" applyNumberFormat="1" applyFont="1"/>
    <xf numFmtId="167" fontId="0" fillId="0" borderId="0" xfId="0" applyNumberFormat="1"/>
    <xf numFmtId="9" fontId="1" fillId="0" borderId="0" xfId="2" applyFont="1" applyAlignment="1"/>
    <xf numFmtId="2" fontId="1" fillId="0" borderId="0" xfId="1" applyNumberFormat="1" applyFont="1" applyAlignment="1"/>
    <xf numFmtId="1" fontId="1" fillId="0" borderId="0" xfId="0" applyNumberFormat="1" applyFont="1"/>
    <xf numFmtId="1" fontId="0" fillId="0" borderId="0" xfId="0" applyNumberFormat="1"/>
    <xf numFmtId="167" fontId="17" fillId="0" borderId="0" xfId="0" applyNumberFormat="1" applyFont="1" applyAlignment="1">
      <alignment wrapText="1"/>
    </xf>
    <xf numFmtId="0" fontId="24" fillId="0" borderId="0" xfId="0" applyFont="1" applyAlignment="1">
      <alignment wrapText="1"/>
    </xf>
    <xf numFmtId="1" fontId="24" fillId="0" borderId="0" xfId="0" applyNumberFormat="1" applyFont="1" applyAlignment="1">
      <alignment wrapText="1"/>
    </xf>
    <xf numFmtId="0" fontId="26" fillId="0" borderId="0" xfId="0" applyFont="1"/>
    <xf numFmtId="0" fontId="23" fillId="0" borderId="0" xfId="3" applyAlignment="1"/>
    <xf numFmtId="0" fontId="27" fillId="0" borderId="0" xfId="0" applyFont="1"/>
    <xf numFmtId="9" fontId="3" fillId="0" borderId="0" xfId="0" applyNumberFormat="1" applyFont="1"/>
    <xf numFmtId="9" fontId="28" fillId="0" borderId="0" xfId="0" applyNumberFormat="1" applyFont="1"/>
    <xf numFmtId="9" fontId="29" fillId="0" borderId="0" xfId="0" applyNumberFormat="1" applyFont="1"/>
    <xf numFmtId="9" fontId="27" fillId="0" borderId="0" xfId="0" applyNumberFormat="1" applyFont="1"/>
    <xf numFmtId="0" fontId="30" fillId="0" borderId="0" xfId="0" applyFont="1"/>
    <xf numFmtId="0" fontId="22" fillId="0" borderId="0" xfId="0" applyFont="1"/>
    <xf numFmtId="9" fontId="31" fillId="0" borderId="0" xfId="0" applyNumberFormat="1" applyFont="1"/>
    <xf numFmtId="0" fontId="32" fillId="0" borderId="0" xfId="0" applyFont="1"/>
    <xf numFmtId="0" fontId="33" fillId="0" borderId="0" xfId="0" applyFont="1"/>
    <xf numFmtId="49" fontId="5" fillId="0" borderId="0" xfId="0" applyNumberFormat="1" applyFont="1"/>
    <xf numFmtId="2" fontId="5" fillId="0" borderId="0" xfId="0" applyNumberFormat="1" applyFont="1"/>
    <xf numFmtId="0" fontId="8" fillId="0" borderId="0" xfId="0" applyFont="1"/>
    <xf numFmtId="0" fontId="16" fillId="0" borderId="0" xfId="0" applyFont="1"/>
    <xf numFmtId="0" fontId="15" fillId="0" borderId="0" xfId="0" applyFont="1"/>
    <xf numFmtId="49" fontId="3" fillId="0" borderId="0" xfId="0" applyNumberFormat="1" applyFont="1" applyAlignment="1">
      <alignment horizontal="right"/>
    </xf>
    <xf numFmtId="0" fontId="35" fillId="0" borderId="0" xfId="0" applyFont="1"/>
    <xf numFmtId="49" fontId="36" fillId="0" borderId="0" xfId="0" applyNumberFormat="1" applyFont="1"/>
    <xf numFmtId="2" fontId="36" fillId="0" borderId="0" xfId="0" applyNumberFormat="1" applyFont="1"/>
    <xf numFmtId="2" fontId="36" fillId="0" borderId="60" xfId="0" applyNumberFormat="1" applyFont="1" applyBorder="1"/>
    <xf numFmtId="0" fontId="37" fillId="0" borderId="61" xfId="0" applyFont="1" applyBorder="1"/>
    <xf numFmtId="1" fontId="0" fillId="0" borderId="62" xfId="0" applyNumberFormat="1" applyBorder="1"/>
    <xf numFmtId="0" fontId="35" fillId="0" borderId="63" xfId="0" applyFont="1" applyBorder="1"/>
    <xf numFmtId="1" fontId="0" fillId="0" borderId="64" xfId="0" applyNumberFormat="1" applyBorder="1"/>
    <xf numFmtId="0" fontId="35" fillId="0" borderId="65" xfId="0" applyFont="1" applyBorder="1"/>
    <xf numFmtId="167" fontId="0" fillId="0" borderId="0" xfId="0" applyNumberFormat="1" applyAlignment="1">
      <alignment horizontal="right"/>
    </xf>
    <xf numFmtId="2" fontId="1" fillId="0" borderId="0" xfId="0" applyNumberFormat="1" applyFont="1" applyAlignment="1">
      <alignment horizontal="center" wrapText="1"/>
    </xf>
    <xf numFmtId="2" fontId="1" fillId="0" borderId="0" xfId="0" applyNumberFormat="1" applyFont="1" applyAlignment="1">
      <alignment horizontal="left"/>
    </xf>
    <xf numFmtId="2" fontId="1" fillId="0" borderId="0" xfId="0" applyNumberFormat="1" applyFont="1"/>
    <xf numFmtId="2" fontId="0" fillId="0" borderId="0" xfId="0" applyNumberFormat="1"/>
    <xf numFmtId="0" fontId="17" fillId="8" borderId="32" xfId="0" applyFont="1" applyFill="1" applyBorder="1" applyAlignment="1">
      <alignment horizontal="center"/>
    </xf>
    <xf numFmtId="0" fontId="17" fillId="8" borderId="31" xfId="0" applyFont="1" applyFill="1" applyBorder="1" applyAlignment="1">
      <alignment horizontal="center"/>
    </xf>
    <xf numFmtId="0" fontId="17" fillId="8" borderId="37" xfId="0" applyFont="1" applyFill="1" applyBorder="1" applyAlignment="1">
      <alignment horizontal="center"/>
    </xf>
    <xf numFmtId="0" fontId="17" fillId="8" borderId="36" xfId="0" applyFont="1" applyFill="1" applyBorder="1" applyAlignment="1">
      <alignment horizontal="center"/>
    </xf>
    <xf numFmtId="0" fontId="17" fillId="8" borderId="24" xfId="0" applyFont="1" applyFill="1" applyBorder="1" applyAlignment="1">
      <alignment horizontal="center"/>
    </xf>
    <xf numFmtId="0" fontId="17" fillId="8" borderId="23" xfId="0" applyFont="1" applyFill="1" applyBorder="1" applyAlignment="1">
      <alignment horizontal="center"/>
    </xf>
    <xf numFmtId="0" fontId="17" fillId="8" borderId="58" xfId="0" applyFont="1" applyFill="1" applyBorder="1" applyAlignment="1">
      <alignment horizontal="center"/>
    </xf>
    <xf numFmtId="0" fontId="17" fillId="8" borderId="51" xfId="0" applyFont="1" applyFill="1" applyBorder="1" applyAlignment="1">
      <alignment horizontal="center"/>
    </xf>
    <xf numFmtId="0" fontId="0" fillId="0" borderId="0" xfId="0" applyAlignment="1">
      <alignment wrapText="1"/>
    </xf>
    <xf numFmtId="9" fontId="1" fillId="0" borderId="0" xfId="0" applyNumberFormat="1" applyFont="1" applyAlignment="1">
      <alignment wrapText="1"/>
    </xf>
    <xf numFmtId="9" fontId="24" fillId="0" borderId="0" xfId="0" applyNumberFormat="1" applyFont="1" applyAlignment="1">
      <alignment wrapText="1"/>
    </xf>
    <xf numFmtId="167" fontId="38" fillId="0" borderId="0" xfId="0" applyNumberFormat="1" applyFont="1" applyAlignment="1">
      <alignment wrapText="1"/>
    </xf>
    <xf numFmtId="0" fontId="39" fillId="0" borderId="30" xfId="0" applyFont="1" applyBorder="1" applyAlignment="1">
      <alignment horizontal="center"/>
    </xf>
    <xf numFmtId="0" fontId="39" fillId="0" borderId="35" xfId="0" applyFont="1" applyBorder="1" applyAlignment="1">
      <alignment horizontal="center"/>
    </xf>
    <xf numFmtId="0" fontId="17" fillId="9" borderId="1" xfId="0" applyFont="1" applyFill="1" applyBorder="1" applyAlignment="1">
      <alignment horizontal="center"/>
    </xf>
    <xf numFmtId="0" fontId="39" fillId="0" borderId="41" xfId="0" applyFont="1" applyBorder="1" applyAlignment="1">
      <alignment horizontal="center"/>
    </xf>
    <xf numFmtId="0" fontId="38" fillId="0" borderId="5" xfId="0" applyFont="1" applyBorder="1" applyAlignment="1">
      <alignment horizontal="center"/>
    </xf>
    <xf numFmtId="0" fontId="39" fillId="9" borderId="35" xfId="0" applyFont="1" applyFill="1" applyBorder="1" applyAlignment="1">
      <alignment horizontal="center"/>
    </xf>
    <xf numFmtId="0" fontId="39" fillId="0" borderId="22" xfId="0" applyFont="1" applyBorder="1" applyAlignment="1">
      <alignment horizontal="center"/>
    </xf>
    <xf numFmtId="0" fontId="0" fillId="0" borderId="0" xfId="0" applyAlignment="1">
      <alignment horizontal="left" wrapText="1"/>
    </xf>
    <xf numFmtId="0" fontId="23" fillId="0" borderId="66" xfId="3" applyBorder="1" applyAlignment="1">
      <alignment horizontal="left" wrapText="1"/>
    </xf>
    <xf numFmtId="0" fontId="18" fillId="10" borderId="70" xfId="0" applyFont="1" applyFill="1" applyBorder="1"/>
    <xf numFmtId="0" fontId="18" fillId="10" borderId="70" xfId="0" applyFont="1" applyFill="1" applyBorder="1" applyAlignment="1">
      <alignment horizontal="left" wrapText="1"/>
    </xf>
    <xf numFmtId="0" fontId="40" fillId="0" borderId="67" xfId="0" applyFont="1" applyBorder="1"/>
    <xf numFmtId="0" fontId="40" fillId="0" borderId="67" xfId="0" applyFont="1" applyBorder="1" applyAlignment="1">
      <alignment horizontal="left" wrapText="1"/>
    </xf>
    <xf numFmtId="0" fontId="40" fillId="0" borderId="66" xfId="0" applyFont="1" applyBorder="1"/>
    <xf numFmtId="14" fontId="40" fillId="0" borderId="66" xfId="0" applyNumberFormat="1" applyFont="1" applyBorder="1" applyAlignment="1">
      <alignment horizontal="left" wrapText="1"/>
    </xf>
    <xf numFmtId="21" fontId="40" fillId="0" borderId="66" xfId="0" applyNumberFormat="1" applyFont="1" applyBorder="1" applyAlignment="1">
      <alignment horizontal="left" wrapText="1"/>
    </xf>
    <xf numFmtId="0" fontId="40" fillId="0" borderId="66" xfId="0" applyFont="1" applyBorder="1" applyAlignment="1">
      <alignment horizontal="left" wrapText="1"/>
    </xf>
    <xf numFmtId="0" fontId="41" fillId="0" borderId="66" xfId="0" applyFont="1" applyBorder="1" applyAlignment="1">
      <alignment horizontal="left" wrapText="1"/>
    </xf>
    <xf numFmtId="49" fontId="40" fillId="0" borderId="66" xfId="0" applyNumberFormat="1" applyFont="1" applyBorder="1" applyAlignment="1">
      <alignment horizontal="left" wrapText="1"/>
    </xf>
    <xf numFmtId="0" fontId="20" fillId="0" borderId="0" xfId="0" applyFont="1"/>
    <xf numFmtId="0" fontId="42" fillId="0" borderId="0" xfId="0" applyFont="1"/>
    <xf numFmtId="49" fontId="42" fillId="0" borderId="0" xfId="0" applyNumberFormat="1" applyFont="1"/>
    <xf numFmtId="0" fontId="20" fillId="0" borderId="0" xfId="0" applyFont="1" applyAlignment="1">
      <alignment wrapText="1"/>
    </xf>
    <xf numFmtId="0" fontId="42" fillId="0" borderId="0" xfId="0" applyFont="1" applyAlignment="1">
      <alignment wrapText="1"/>
    </xf>
    <xf numFmtId="9" fontId="42" fillId="0" borderId="0" xfId="0" applyNumberFormat="1" applyFont="1"/>
    <xf numFmtId="49" fontId="20" fillId="0" borderId="0" xfId="0" applyNumberFormat="1" applyFont="1"/>
    <xf numFmtId="167" fontId="42" fillId="0" borderId="0" xfId="0" applyNumberFormat="1" applyFont="1"/>
    <xf numFmtId="167" fontId="20" fillId="0" borderId="0" xfId="0" applyNumberFormat="1" applyFont="1"/>
    <xf numFmtId="9" fontId="42" fillId="0" borderId="0" xfId="0" applyNumberFormat="1" applyFont="1" applyAlignment="1">
      <alignment wrapText="1"/>
    </xf>
    <xf numFmtId="0" fontId="43" fillId="2" borderId="0" xfId="0" applyFont="1" applyFill="1" applyAlignment="1">
      <alignment horizontal="center" vertical="center" wrapText="1"/>
    </xf>
    <xf numFmtId="0" fontId="45" fillId="0" borderId="66" xfId="0" applyFont="1" applyBorder="1"/>
    <xf numFmtId="1" fontId="45" fillId="0" borderId="66" xfId="0" applyNumberFormat="1" applyFont="1" applyBorder="1" applyAlignment="1">
      <alignment horizontal="right"/>
    </xf>
    <xf numFmtId="167" fontId="45" fillId="0" borderId="66" xfId="0" applyNumberFormat="1" applyFont="1" applyBorder="1" applyAlignment="1">
      <alignment horizontal="right"/>
    </xf>
    <xf numFmtId="0" fontId="45" fillId="0" borderId="66" xfId="0" applyFont="1" applyBorder="1" applyAlignment="1">
      <alignment horizontal="right"/>
    </xf>
    <xf numFmtId="9" fontId="45" fillId="0" borderId="66" xfId="0" applyNumberFormat="1" applyFont="1" applyBorder="1" applyAlignment="1">
      <alignment horizontal="right"/>
    </xf>
    <xf numFmtId="0" fontId="45" fillId="0" borderId="66" xfId="0" applyFont="1" applyBorder="1" applyAlignment="1">
      <alignment horizontal="center" vertical="center" wrapText="1"/>
    </xf>
    <xf numFmtId="9" fontId="45" fillId="0" borderId="66" xfId="0" applyNumberFormat="1" applyFont="1" applyBorder="1" applyAlignment="1">
      <alignment horizontal="center" vertical="center"/>
    </xf>
    <xf numFmtId="2" fontId="45" fillId="0" borderId="66" xfId="1" applyNumberFormat="1" applyFont="1" applyBorder="1" applyAlignment="1">
      <alignment horizontal="center" vertical="center" wrapText="1"/>
    </xf>
    <xf numFmtId="0" fontId="45" fillId="0" borderId="66" xfId="0" applyFont="1" applyBorder="1" applyAlignment="1">
      <alignment horizontal="center" vertical="center"/>
    </xf>
    <xf numFmtId="0" fontId="44" fillId="0" borderId="66" xfId="0" applyFont="1" applyBorder="1" applyAlignment="1">
      <alignment horizontal="right"/>
    </xf>
    <xf numFmtId="167" fontId="45" fillId="0" borderId="66" xfId="0" applyNumberFormat="1" applyFont="1" applyBorder="1" applyAlignment="1">
      <alignment horizontal="right" wrapText="1"/>
    </xf>
    <xf numFmtId="0" fontId="44" fillId="0" borderId="66" xfId="0" applyFont="1" applyBorder="1" applyAlignment="1">
      <alignment horizontal="center" vertical="center" wrapText="1"/>
    </xf>
    <xf numFmtId="1" fontId="44" fillId="0" borderId="66" xfId="0" applyNumberFormat="1" applyFont="1" applyBorder="1" applyAlignment="1">
      <alignment horizontal="right"/>
    </xf>
    <xf numFmtId="167" fontId="44" fillId="0" borderId="66" xfId="0" applyNumberFormat="1" applyFont="1" applyBorder="1" applyAlignment="1">
      <alignment horizontal="right" wrapText="1"/>
    </xf>
    <xf numFmtId="0" fontId="45" fillId="0" borderId="67" xfId="0" applyFont="1" applyBorder="1"/>
    <xf numFmtId="1" fontId="45" fillId="0" borderId="67" xfId="0" applyNumberFormat="1" applyFont="1" applyBorder="1" applyAlignment="1">
      <alignment horizontal="right"/>
    </xf>
    <xf numFmtId="167" fontId="45" fillId="0" borderId="67" xfId="0" applyNumberFormat="1" applyFont="1" applyBorder="1" applyAlignment="1">
      <alignment horizontal="right"/>
    </xf>
    <xf numFmtId="0" fontId="45" fillId="0" borderId="67" xfId="0" applyFont="1" applyBorder="1" applyAlignment="1">
      <alignment horizontal="right"/>
    </xf>
    <xf numFmtId="9" fontId="45" fillId="0" borderId="67" xfId="0" applyNumberFormat="1" applyFont="1" applyBorder="1" applyAlignment="1">
      <alignment horizontal="right"/>
    </xf>
    <xf numFmtId="0" fontId="45" fillId="0" borderId="67" xfId="0" applyFont="1" applyBorder="1" applyAlignment="1">
      <alignment horizontal="center" vertical="center" wrapText="1"/>
    </xf>
    <xf numFmtId="0" fontId="45" fillId="0" borderId="67" xfId="0" applyFont="1" applyBorder="1" applyAlignment="1">
      <alignment horizontal="right" wrapText="1"/>
    </xf>
    <xf numFmtId="9" fontId="45" fillId="0" borderId="67" xfId="0" applyNumberFormat="1" applyFont="1" applyBorder="1" applyAlignment="1">
      <alignment horizontal="center" vertical="center"/>
    </xf>
    <xf numFmtId="2" fontId="45" fillId="0" borderId="67" xfId="1" applyNumberFormat="1" applyFont="1" applyBorder="1" applyAlignment="1">
      <alignment horizontal="center" vertical="center" wrapText="1"/>
    </xf>
    <xf numFmtId="9" fontId="45" fillId="0" borderId="67" xfId="2" applyFont="1" applyBorder="1" applyAlignment="1">
      <alignment horizontal="center" vertical="center"/>
    </xf>
    <xf numFmtId="0" fontId="45" fillId="0" borderId="67" xfId="0" applyFont="1" applyBorder="1" applyAlignment="1">
      <alignment horizontal="center" vertical="center"/>
    </xf>
    <xf numFmtId="0" fontId="47" fillId="2" borderId="70" xfId="0" applyFont="1" applyFill="1" applyBorder="1" applyAlignment="1">
      <alignment horizontal="center" vertical="center" textRotation="90" wrapText="1"/>
    </xf>
    <xf numFmtId="9" fontId="43" fillId="2" borderId="70" xfId="0" applyNumberFormat="1" applyFont="1" applyFill="1" applyBorder="1" applyAlignment="1">
      <alignment horizontal="center" vertical="center" textRotation="90" wrapText="1"/>
    </xf>
    <xf numFmtId="0" fontId="43" fillId="2" borderId="70" xfId="0" applyFont="1" applyFill="1" applyBorder="1" applyAlignment="1">
      <alignment horizontal="center" vertical="center" textRotation="90" wrapText="1"/>
    </xf>
    <xf numFmtId="49" fontId="43" fillId="2" borderId="70" xfId="0" applyNumberFormat="1" applyFont="1" applyFill="1" applyBorder="1" applyAlignment="1">
      <alignment horizontal="center" vertical="center" textRotation="90" wrapText="1"/>
    </xf>
    <xf numFmtId="0" fontId="48" fillId="0" borderId="67" xfId="0" applyFont="1" applyBorder="1" applyAlignment="1">
      <alignment horizontal="center"/>
    </xf>
    <xf numFmtId="0" fontId="48" fillId="0" borderId="66" xfId="0" applyFont="1" applyBorder="1" applyAlignment="1">
      <alignment horizontal="center"/>
    </xf>
    <xf numFmtId="0" fontId="45" fillId="0" borderId="0" xfId="0" applyFont="1" applyAlignment="1">
      <alignment horizontal="left"/>
    </xf>
    <xf numFmtId="167" fontId="45" fillId="0" borderId="0" xfId="0" applyNumberFormat="1" applyFont="1" applyAlignment="1">
      <alignment horizontal="left"/>
    </xf>
    <xf numFmtId="0" fontId="46" fillId="0" borderId="0" xfId="0" applyFont="1" applyAlignment="1">
      <alignment horizontal="left"/>
    </xf>
    <xf numFmtId="1" fontId="46" fillId="0" borderId="0" xfId="0" applyNumberFormat="1" applyFont="1" applyAlignment="1">
      <alignment horizontal="left"/>
    </xf>
    <xf numFmtId="0" fontId="49" fillId="0" borderId="0" xfId="0" applyFont="1"/>
    <xf numFmtId="0" fontId="50" fillId="0" borderId="0" xfId="0" applyFont="1"/>
    <xf numFmtId="0" fontId="51" fillId="0" borderId="0" xfId="0" applyFont="1"/>
    <xf numFmtId="0" fontId="52" fillId="0" borderId="0" xfId="0" applyFont="1"/>
    <xf numFmtId="0" fontId="53" fillId="0" borderId="0" xfId="0" applyFont="1"/>
    <xf numFmtId="0" fontId="7" fillId="0" borderId="0" xfId="0" applyFont="1"/>
    <xf numFmtId="0" fontId="54" fillId="0" borderId="0" xfId="0" applyFont="1"/>
    <xf numFmtId="0" fontId="55" fillId="0" borderId="0" xfId="0" applyFont="1"/>
    <xf numFmtId="0" fontId="56" fillId="0" borderId="0" xfId="0" applyFont="1"/>
    <xf numFmtId="0" fontId="57" fillId="0" borderId="0" xfId="0" applyFont="1"/>
    <xf numFmtId="2" fontId="3" fillId="0" borderId="0" xfId="0" applyNumberFormat="1" applyFont="1"/>
    <xf numFmtId="0" fontId="3" fillId="0" borderId="0" xfId="0" quotePrefix="1" applyFont="1"/>
    <xf numFmtId="2" fontId="18" fillId="0" borderId="0" xfId="0" applyNumberFormat="1" applyFont="1"/>
    <xf numFmtId="0" fontId="58" fillId="0" borderId="0" xfId="0" applyFont="1"/>
    <xf numFmtId="167" fontId="3" fillId="0" borderId="0" xfId="0" applyNumberFormat="1" applyFont="1"/>
    <xf numFmtId="0" fontId="17" fillId="0" borderId="44" xfId="0" applyFont="1" applyBorder="1" applyAlignment="1">
      <alignment horizontal="center"/>
    </xf>
    <xf numFmtId="0" fontId="17" fillId="0" borderId="45" xfId="0" applyFont="1" applyBorder="1" applyAlignment="1">
      <alignment horizontal="center"/>
    </xf>
    <xf numFmtId="0" fontId="17" fillId="0" borderId="46" xfId="0" applyFont="1" applyBorder="1" applyAlignment="1">
      <alignment horizontal="center"/>
    </xf>
    <xf numFmtId="0" fontId="17" fillId="5" borderId="46" xfId="0" applyFont="1" applyFill="1" applyBorder="1" applyAlignment="1">
      <alignment horizontal="center"/>
    </xf>
    <xf numFmtId="0" fontId="17" fillId="5" borderId="45" xfId="0" applyFont="1" applyFill="1" applyBorder="1" applyAlignment="1">
      <alignment horizontal="center"/>
    </xf>
    <xf numFmtId="0" fontId="17" fillId="0" borderId="75" xfId="0" applyFont="1" applyBorder="1" applyAlignment="1">
      <alignment horizontal="center"/>
    </xf>
    <xf numFmtId="0" fontId="17" fillId="0" borderId="76" xfId="0" applyFont="1" applyBorder="1" applyAlignment="1">
      <alignment horizontal="center"/>
    </xf>
    <xf numFmtId="0" fontId="17" fillId="0" borderId="77" xfId="0" applyFont="1" applyBorder="1" applyAlignment="1">
      <alignment horizontal="center"/>
    </xf>
    <xf numFmtId="0" fontId="17" fillId="6" borderId="75" xfId="0" applyFont="1" applyFill="1" applyBorder="1" applyAlignment="1">
      <alignment horizontal="center"/>
    </xf>
    <xf numFmtId="0" fontId="17" fillId="6" borderId="76" xfId="0" applyFont="1" applyFill="1" applyBorder="1" applyAlignment="1">
      <alignment horizontal="center"/>
    </xf>
    <xf numFmtId="0" fontId="17" fillId="0" borderId="53" xfId="0" applyFont="1" applyBorder="1" applyAlignment="1">
      <alignment horizontal="center"/>
    </xf>
    <xf numFmtId="0" fontId="17" fillId="9" borderId="4" xfId="0" applyFont="1" applyFill="1" applyBorder="1" applyAlignment="1">
      <alignment horizontal="center"/>
    </xf>
    <xf numFmtId="0" fontId="17" fillId="0" borderId="4" xfId="0" applyFont="1" applyBorder="1" applyAlignment="1">
      <alignment horizontal="center"/>
    </xf>
    <xf numFmtId="0" fontId="17" fillId="0" borderId="86" xfId="0" applyFont="1" applyBorder="1" applyAlignment="1">
      <alignment horizontal="center"/>
    </xf>
    <xf numFmtId="0" fontId="17" fillId="0" borderId="87" xfId="0" applyFont="1" applyBorder="1" applyAlignment="1">
      <alignment horizontal="center"/>
    </xf>
    <xf numFmtId="0" fontId="17" fillId="9" borderId="53" xfId="0" applyFont="1" applyFill="1" applyBorder="1" applyAlignment="1">
      <alignment horizontal="center"/>
    </xf>
    <xf numFmtId="0" fontId="17" fillId="0" borderId="19" xfId="0" applyFont="1" applyBorder="1" applyAlignment="1">
      <alignment horizontal="center"/>
    </xf>
    <xf numFmtId="0" fontId="39" fillId="0" borderId="66" xfId="0" applyFont="1" applyBorder="1" applyAlignment="1">
      <alignment horizontal="center"/>
    </xf>
    <xf numFmtId="0" fontId="17" fillId="9" borderId="66" xfId="0" applyFont="1" applyFill="1" applyBorder="1" applyAlignment="1">
      <alignment horizontal="center"/>
    </xf>
    <xf numFmtId="0" fontId="39" fillId="9" borderId="66" xfId="0" applyFont="1" applyFill="1" applyBorder="1" applyAlignment="1">
      <alignment horizontal="center"/>
    </xf>
    <xf numFmtId="0" fontId="39" fillId="0" borderId="70" xfId="0" applyFont="1" applyBorder="1" applyAlignment="1">
      <alignment horizontal="center"/>
    </xf>
    <xf numFmtId="0" fontId="39" fillId="0" borderId="67" xfId="0" applyFont="1" applyBorder="1" applyAlignment="1">
      <alignment horizontal="center"/>
    </xf>
    <xf numFmtId="0" fontId="17" fillId="7" borderId="22" xfId="0" applyFont="1" applyFill="1" applyBorder="1" applyAlignment="1">
      <alignment horizontal="center" vertical="center"/>
    </xf>
    <xf numFmtId="0" fontId="17" fillId="7" borderId="22" xfId="0" applyFont="1" applyFill="1" applyBorder="1" applyAlignment="1">
      <alignment horizontal="center" vertical="center" wrapText="1"/>
    </xf>
    <xf numFmtId="0" fontId="59" fillId="7" borderId="88" xfId="0" applyFont="1" applyFill="1" applyBorder="1" applyAlignment="1">
      <alignment horizontal="center" vertical="center"/>
    </xf>
    <xf numFmtId="0" fontId="39" fillId="2" borderId="24" xfId="0" applyFont="1" applyFill="1" applyBorder="1" applyAlignment="1">
      <alignment horizontal="center" wrapText="1"/>
    </xf>
    <xf numFmtId="0" fontId="39" fillId="2" borderId="23" xfId="0" applyFont="1" applyFill="1" applyBorder="1" applyAlignment="1">
      <alignment horizontal="center" wrapText="1"/>
    </xf>
    <xf numFmtId="0" fontId="39" fillId="2" borderId="22" xfId="0" applyFont="1" applyFill="1" applyBorder="1" applyAlignment="1">
      <alignment horizontal="center" wrapText="1"/>
    </xf>
    <xf numFmtId="0" fontId="39" fillId="2" borderId="24" xfId="0" applyFont="1" applyFill="1" applyBorder="1" applyAlignment="1">
      <alignment horizontal="center" vertical="center" wrapText="1"/>
    </xf>
    <xf numFmtId="0" fontId="39" fillId="7" borderId="23" xfId="0" applyFont="1" applyFill="1" applyBorder="1" applyAlignment="1">
      <alignment horizontal="center" vertical="center"/>
    </xf>
    <xf numFmtId="0" fontId="39" fillId="8" borderId="24" xfId="0" applyFont="1" applyFill="1" applyBorder="1" applyAlignment="1">
      <alignment horizontal="center" vertical="center" wrapText="1"/>
    </xf>
    <xf numFmtId="0" fontId="39" fillId="8" borderId="23" xfId="0" applyFont="1" applyFill="1" applyBorder="1" applyAlignment="1">
      <alignment horizontal="center" vertical="center" wrapText="1"/>
    </xf>
    <xf numFmtId="0" fontId="62" fillId="0" borderId="28" xfId="0" applyFont="1" applyBorder="1"/>
    <xf numFmtId="0" fontId="39" fillId="0" borderId="29" xfId="0" applyFont="1" applyBorder="1"/>
    <xf numFmtId="0" fontId="39" fillId="8" borderId="32" xfId="0" applyFont="1" applyFill="1" applyBorder="1" applyAlignment="1">
      <alignment horizontal="center"/>
    </xf>
    <xf numFmtId="0" fontId="39" fillId="0" borderId="31" xfId="0" applyFont="1" applyBorder="1" applyAlignment="1">
      <alignment horizontal="center"/>
    </xf>
    <xf numFmtId="0" fontId="39" fillId="0" borderId="32" xfId="0" applyFont="1" applyBorder="1" applyAlignment="1">
      <alignment horizontal="center"/>
    </xf>
    <xf numFmtId="169" fontId="39" fillId="0" borderId="49" xfId="0" applyNumberFormat="1" applyFont="1" applyBorder="1" applyAlignment="1">
      <alignment horizontal="center"/>
    </xf>
    <xf numFmtId="0" fontId="63" fillId="0" borderId="33" xfId="0" applyFont="1" applyBorder="1"/>
    <xf numFmtId="0" fontId="60" fillId="0" borderId="34" xfId="0" applyFont="1" applyBorder="1"/>
    <xf numFmtId="0" fontId="39" fillId="8" borderId="37" xfId="0" applyFont="1" applyFill="1" applyBorder="1" applyAlignment="1">
      <alignment horizontal="center"/>
    </xf>
    <xf numFmtId="0" fontId="39" fillId="0" borderId="36" xfId="0" applyFont="1" applyBorder="1" applyAlignment="1">
      <alignment horizontal="center"/>
    </xf>
    <xf numFmtId="0" fontId="39" fillId="0" borderId="37" xfId="0" applyFont="1" applyBorder="1" applyAlignment="1">
      <alignment horizontal="center"/>
    </xf>
    <xf numFmtId="169" fontId="39" fillId="0" borderId="26" xfId="0" applyNumberFormat="1" applyFont="1" applyBorder="1" applyAlignment="1">
      <alignment horizontal="center"/>
    </xf>
    <xf numFmtId="0" fontId="62" fillId="0" borderId="33" xfId="0" applyFont="1" applyBorder="1"/>
    <xf numFmtId="0" fontId="39" fillId="0" borderId="34" xfId="0" applyFont="1" applyBorder="1"/>
    <xf numFmtId="0" fontId="17" fillId="0" borderId="89" xfId="0" applyFont="1" applyBorder="1" applyAlignment="1">
      <alignment horizontal="center"/>
    </xf>
    <xf numFmtId="0" fontId="17" fillId="9" borderId="89" xfId="0" applyFont="1" applyFill="1" applyBorder="1" applyAlignment="1">
      <alignment horizontal="center"/>
    </xf>
    <xf numFmtId="0" fontId="62" fillId="0" borderId="55" xfId="0" applyFont="1" applyBorder="1"/>
    <xf numFmtId="0" fontId="39" fillId="0" borderId="59" xfId="0" applyFont="1" applyBorder="1"/>
    <xf numFmtId="0" fontId="39" fillId="8" borderId="24" xfId="0" applyFont="1" applyFill="1" applyBorder="1" applyAlignment="1">
      <alignment horizontal="center"/>
    </xf>
    <xf numFmtId="0" fontId="39" fillId="0" borderId="23" xfId="0" applyFont="1" applyBorder="1" applyAlignment="1">
      <alignment horizontal="center"/>
    </xf>
    <xf numFmtId="0" fontId="39" fillId="0" borderId="24" xfId="0" applyFont="1" applyBorder="1" applyAlignment="1">
      <alignment horizontal="center"/>
    </xf>
    <xf numFmtId="169" fontId="39" fillId="0" borderId="25" xfId="0" applyNumberFormat="1" applyFont="1" applyBorder="1" applyAlignment="1">
      <alignment horizontal="center"/>
    </xf>
    <xf numFmtId="0" fontId="62" fillId="0" borderId="56" xfId="0" applyFont="1" applyBorder="1"/>
    <xf numFmtId="0" fontId="39" fillId="0" borderId="57" xfId="0" applyFont="1" applyBorder="1"/>
    <xf numFmtId="0" fontId="39" fillId="8" borderId="58" xfId="0" applyFont="1" applyFill="1" applyBorder="1" applyAlignment="1">
      <alignment horizontal="center"/>
    </xf>
    <xf numFmtId="0" fontId="39" fillId="0" borderId="51" xfId="0" applyFont="1" applyBorder="1" applyAlignment="1">
      <alignment horizontal="center"/>
    </xf>
    <xf numFmtId="0" fontId="39" fillId="0" borderId="58" xfId="0" applyFont="1" applyBorder="1" applyAlignment="1">
      <alignment horizontal="center"/>
    </xf>
    <xf numFmtId="0" fontId="62" fillId="0" borderId="15" xfId="0" applyFont="1" applyBorder="1"/>
    <xf numFmtId="0" fontId="39" fillId="0" borderId="38" xfId="0" applyFont="1" applyBorder="1"/>
    <xf numFmtId="0" fontId="39" fillId="8" borderId="68" xfId="0" applyFont="1" applyFill="1" applyBorder="1" applyAlignment="1">
      <alignment horizontal="center"/>
    </xf>
    <xf numFmtId="0" fontId="39" fillId="0" borderId="69" xfId="0" applyFont="1" applyBorder="1" applyAlignment="1">
      <alignment horizontal="center"/>
    </xf>
    <xf numFmtId="0" fontId="60" fillId="0" borderId="3" xfId="0" applyFont="1" applyBorder="1" applyAlignment="1">
      <alignment horizontal="right"/>
    </xf>
    <xf numFmtId="0" fontId="39" fillId="0" borderId="21" xfId="0" applyFont="1" applyBorder="1" applyAlignment="1">
      <alignment horizontal="center"/>
    </xf>
    <xf numFmtId="0" fontId="39" fillId="0" borderId="6" xfId="0" applyFont="1" applyBorder="1" applyAlignment="1">
      <alignment horizontal="center"/>
    </xf>
    <xf numFmtId="0" fontId="39" fillId="0" borderId="5" xfId="0" applyFont="1" applyBorder="1" applyAlignment="1">
      <alignment horizontal="center"/>
    </xf>
    <xf numFmtId="0" fontId="39" fillId="0" borderId="0" xfId="0" applyFont="1" applyAlignment="1">
      <alignment horizontal="center"/>
    </xf>
    <xf numFmtId="0" fontId="39" fillId="7" borderId="22" xfId="0" applyFont="1" applyFill="1" applyBorder="1" applyAlignment="1">
      <alignment horizontal="center" vertical="center"/>
    </xf>
    <xf numFmtId="0" fontId="39" fillId="9" borderId="79" xfId="0" applyFont="1" applyFill="1" applyBorder="1" applyAlignment="1">
      <alignment horizontal="center"/>
    </xf>
    <xf numFmtId="0" fontId="39" fillId="0" borderId="79" xfId="0" applyFont="1" applyBorder="1" applyAlignment="1">
      <alignment horizontal="center"/>
    </xf>
    <xf numFmtId="0" fontId="62" fillId="0" borderId="71" xfId="0" applyFont="1" applyBorder="1"/>
    <xf numFmtId="0" fontId="39" fillId="0" borderId="72" xfId="0" applyFont="1" applyBorder="1"/>
    <xf numFmtId="0" fontId="39" fillId="0" borderId="46" xfId="0" applyFont="1" applyBorder="1" applyAlignment="1">
      <alignment horizontal="center"/>
    </xf>
    <xf numFmtId="0" fontId="39" fillId="0" borderId="45" xfId="0" applyFont="1" applyBorder="1" applyAlignment="1">
      <alignment horizontal="center"/>
    </xf>
    <xf numFmtId="169" fontId="39" fillId="0" borderId="47" xfId="0" applyNumberFormat="1" applyFont="1" applyBorder="1" applyAlignment="1">
      <alignment horizontal="center"/>
    </xf>
    <xf numFmtId="0" fontId="39" fillId="9" borderId="44" xfId="0" applyFont="1" applyFill="1" applyBorder="1" applyAlignment="1">
      <alignment horizontal="center"/>
    </xf>
    <xf numFmtId="0" fontId="39" fillId="9" borderId="80" xfId="0" applyFont="1" applyFill="1" applyBorder="1" applyAlignment="1">
      <alignment horizontal="center"/>
    </xf>
    <xf numFmtId="0" fontId="63" fillId="0" borderId="73" xfId="0" applyFont="1" applyBorder="1"/>
    <xf numFmtId="0" fontId="60" fillId="0" borderId="74" xfId="0" applyFont="1" applyBorder="1"/>
    <xf numFmtId="0" fontId="39" fillId="0" borderId="75" xfId="0" applyFont="1" applyBorder="1" applyAlignment="1">
      <alignment horizontal="center"/>
    </xf>
    <xf numFmtId="0" fontId="39" fillId="0" borderId="76" xfId="0" applyFont="1" applyBorder="1" applyAlignment="1">
      <alignment horizontal="center"/>
    </xf>
    <xf numFmtId="169" fontId="39" fillId="0" borderId="76" xfId="0" applyNumberFormat="1" applyFont="1" applyBorder="1" applyAlignment="1">
      <alignment horizontal="center"/>
    </xf>
    <xf numFmtId="0" fontId="39" fillId="0" borderId="81" xfId="0" applyFont="1" applyBorder="1" applyAlignment="1">
      <alignment horizontal="center"/>
    </xf>
    <xf numFmtId="0" fontId="39" fillId="0" borderId="50" xfId="0" applyFont="1" applyBorder="1" applyAlignment="1">
      <alignment horizontal="center"/>
    </xf>
    <xf numFmtId="0" fontId="39" fillId="0" borderId="78" xfId="0" applyFont="1" applyBorder="1" applyAlignment="1">
      <alignment horizontal="center"/>
    </xf>
    <xf numFmtId="0" fontId="62" fillId="0" borderId="39" xfId="0" applyFont="1" applyBorder="1"/>
    <xf numFmtId="0" fontId="39" fillId="0" borderId="40" xfId="0" applyFont="1" applyBorder="1"/>
    <xf numFmtId="0" fontId="39" fillId="0" borderId="43" xfId="0" applyFont="1" applyBorder="1" applyAlignment="1">
      <alignment horizontal="center"/>
    </xf>
    <xf numFmtId="0" fontId="39" fillId="0" borderId="42" xfId="0" applyFont="1" applyBorder="1" applyAlignment="1">
      <alignment horizontal="center"/>
    </xf>
    <xf numFmtId="169" fontId="39" fillId="0" borderId="48" xfId="0" applyNumberFormat="1" applyFont="1" applyBorder="1" applyAlignment="1">
      <alignment horizontal="center"/>
    </xf>
    <xf numFmtId="0" fontId="39" fillId="0" borderId="82" xfId="0" applyFont="1" applyBorder="1" applyAlignment="1">
      <alignment horizontal="center"/>
    </xf>
    <xf numFmtId="0" fontId="39" fillId="0" borderId="83" xfId="0" applyFont="1" applyBorder="1" applyAlignment="1">
      <alignment horizontal="center"/>
    </xf>
    <xf numFmtId="0" fontId="39" fillId="0" borderId="11" xfId="0" applyFont="1" applyBorder="1" applyAlignment="1">
      <alignment horizontal="center"/>
    </xf>
    <xf numFmtId="0" fontId="39" fillId="7" borderId="90" xfId="0" applyFont="1" applyFill="1" applyBorder="1" applyAlignment="1">
      <alignment horizontal="center" vertical="center"/>
    </xf>
    <xf numFmtId="0" fontId="39" fillId="7" borderId="91" xfId="0" applyFont="1" applyFill="1" applyBorder="1" applyAlignment="1">
      <alignment horizontal="center" vertical="center" wrapText="1"/>
    </xf>
    <xf numFmtId="0" fontId="39" fillId="9" borderId="92" xfId="0" applyFont="1" applyFill="1" applyBorder="1" applyAlignment="1">
      <alignment horizontal="center"/>
    </xf>
    <xf numFmtId="0" fontId="39" fillId="0" borderId="93" xfId="0" applyFont="1" applyBorder="1" applyAlignment="1">
      <alignment horizontal="center"/>
    </xf>
    <xf numFmtId="0" fontId="39" fillId="9" borderId="94" xfId="0" applyFont="1" applyFill="1" applyBorder="1" applyAlignment="1">
      <alignment horizontal="center"/>
    </xf>
    <xf numFmtId="0" fontId="39" fillId="0" borderId="95" xfId="0" applyFont="1" applyBorder="1" applyAlignment="1">
      <alignment horizontal="center"/>
    </xf>
    <xf numFmtId="0" fontId="39" fillId="0" borderId="96" xfId="0" applyFont="1" applyBorder="1" applyAlignment="1">
      <alignment horizontal="center"/>
    </xf>
    <xf numFmtId="0" fontId="39" fillId="0" borderId="97" xfId="0" applyFont="1" applyBorder="1" applyAlignment="1">
      <alignment horizontal="center"/>
    </xf>
    <xf numFmtId="0" fontId="39" fillId="0" borderId="98" xfId="0" applyFont="1" applyBorder="1" applyAlignment="1">
      <alignment horizontal="center"/>
    </xf>
    <xf numFmtId="0" fontId="39" fillId="9" borderId="93" xfId="0" applyFont="1" applyFill="1" applyBorder="1" applyAlignment="1">
      <alignment horizontal="center"/>
    </xf>
    <xf numFmtId="0" fontId="39" fillId="0" borderId="99" xfId="0" applyFont="1" applyBorder="1" applyAlignment="1">
      <alignment horizontal="center"/>
    </xf>
    <xf numFmtId="167" fontId="45" fillId="0" borderId="66" xfId="0" applyNumberFormat="1" applyFont="1" applyBorder="1" applyAlignment="1">
      <alignment horizontal="center" wrapText="1"/>
    </xf>
    <xf numFmtId="1" fontId="46" fillId="0" borderId="66" xfId="0" applyNumberFormat="1" applyFont="1" applyBorder="1" applyAlignment="1">
      <alignment horizontal="center" wrapText="1"/>
    </xf>
    <xf numFmtId="167" fontId="45" fillId="0" borderId="66" xfId="0" applyNumberFormat="1" applyFont="1" applyBorder="1" applyAlignment="1">
      <alignment horizontal="center" vertical="center" wrapText="1"/>
    </xf>
    <xf numFmtId="167" fontId="44" fillId="0" borderId="66" xfId="0" applyNumberFormat="1" applyFont="1" applyBorder="1" applyAlignment="1">
      <alignment horizontal="center" vertical="center" wrapText="1"/>
    </xf>
    <xf numFmtId="1" fontId="46" fillId="0" borderId="66" xfId="0" applyNumberFormat="1" applyFont="1" applyBorder="1" applyAlignment="1">
      <alignment horizontal="center" vertical="center" wrapText="1"/>
    </xf>
    <xf numFmtId="0" fontId="3" fillId="0" borderId="0" xfId="0" applyFont="1"/>
    <xf numFmtId="0" fontId="0" fillId="0" borderId="0" xfId="0"/>
    <xf numFmtId="0" fontId="2" fillId="2" borderId="5" xfId="0" applyFont="1" applyFill="1" applyBorder="1" applyAlignment="1">
      <alignment horizontal="center"/>
    </xf>
    <xf numFmtId="0" fontId="6" fillId="0" borderId="7" xfId="0" applyFont="1" applyBorder="1"/>
    <xf numFmtId="0" fontId="6" fillId="0" borderId="5" xfId="0" applyFont="1" applyBorder="1"/>
    <xf numFmtId="0" fontId="6" fillId="0" borderId="6" xfId="0" applyFont="1" applyBorder="1"/>
    <xf numFmtId="0" fontId="2" fillId="2" borderId="4" xfId="0" applyFont="1" applyFill="1" applyBorder="1" applyAlignment="1">
      <alignment horizontal="center" wrapText="1"/>
    </xf>
    <xf numFmtId="0" fontId="5" fillId="2" borderId="0" xfId="0" applyFont="1" applyFill="1" applyAlignment="1">
      <alignment horizontal="center" vertical="center"/>
    </xf>
    <xf numFmtId="0" fontId="2" fillId="2" borderId="4" xfId="0" applyFont="1" applyFill="1" applyBorder="1" applyAlignment="1">
      <alignment horizontal="center"/>
    </xf>
    <xf numFmtId="0" fontId="60" fillId="7" borderId="84" xfId="0" applyFont="1" applyFill="1" applyBorder="1" applyAlignment="1">
      <alignment horizontal="center" vertical="center" wrapText="1"/>
    </xf>
    <xf numFmtId="0" fontId="60" fillId="7" borderId="85" xfId="0" applyFont="1" applyFill="1" applyBorder="1" applyAlignment="1">
      <alignment horizontal="center" vertical="center" wrapText="1"/>
    </xf>
    <xf numFmtId="0" fontId="60" fillId="7" borderId="61" xfId="0" applyFont="1" applyFill="1" applyBorder="1" applyAlignment="1">
      <alignment horizontal="center" vertical="center" wrapText="1"/>
    </xf>
    <xf numFmtId="0" fontId="60" fillId="2" borderId="46" xfId="0" applyFont="1" applyFill="1" applyBorder="1" applyAlignment="1">
      <alignment horizontal="center"/>
    </xf>
    <xf numFmtId="0" fontId="61" fillId="0" borderId="45" xfId="0" applyFont="1" applyBorder="1"/>
    <xf numFmtId="0" fontId="60" fillId="2" borderId="46" xfId="0" applyFont="1" applyFill="1" applyBorder="1" applyAlignment="1">
      <alignment horizontal="center" wrapText="1"/>
    </xf>
    <xf numFmtId="0" fontId="60" fillId="2" borderId="24" xfId="0" applyFont="1" applyFill="1" applyBorder="1" applyAlignment="1">
      <alignment horizontal="center" wrapText="1"/>
    </xf>
    <xf numFmtId="0" fontId="60" fillId="2" borderId="45" xfId="0" applyFont="1" applyFill="1" applyBorder="1" applyAlignment="1">
      <alignment horizontal="center" wrapText="1"/>
    </xf>
    <xf numFmtId="0" fontId="60" fillId="2" borderId="23" xfId="0" applyFont="1" applyFill="1" applyBorder="1" applyAlignment="1">
      <alignment horizontal="center" wrapText="1"/>
    </xf>
    <xf numFmtId="0" fontId="60" fillId="8" borderId="26" xfId="0" applyFont="1" applyFill="1" applyBorder="1" applyAlignment="1">
      <alignment horizontal="center" vertical="center" wrapText="1"/>
    </xf>
    <xf numFmtId="0" fontId="39" fillId="8" borderId="25" xfId="0" applyFont="1" applyFill="1" applyBorder="1" applyAlignment="1">
      <alignment horizontal="center" vertical="center" wrapText="1"/>
    </xf>
    <xf numFmtId="0" fontId="60" fillId="2" borderId="44" xfId="0" applyFont="1" applyFill="1" applyBorder="1" applyAlignment="1">
      <alignment horizontal="center"/>
    </xf>
    <xf numFmtId="0" fontId="60" fillId="2" borderId="46" xfId="0" applyFont="1" applyFill="1" applyBorder="1" applyAlignment="1">
      <alignment horizontal="center" vertical="center"/>
    </xf>
    <xf numFmtId="0" fontId="60" fillId="2" borderId="45" xfId="0" applyFont="1" applyFill="1" applyBorder="1" applyAlignment="1">
      <alignment horizontal="center" vertical="center"/>
    </xf>
    <xf numFmtId="0" fontId="60" fillId="8" borderId="46" xfId="0" applyFont="1" applyFill="1" applyBorder="1" applyAlignment="1">
      <alignment horizontal="center" vertical="center" wrapText="1"/>
    </xf>
    <xf numFmtId="0" fontId="60" fillId="8" borderId="45" xfId="0" applyFont="1" applyFill="1" applyBorder="1" applyAlignment="1">
      <alignment horizontal="center" vertical="center" wrapText="1"/>
    </xf>
    <xf numFmtId="0" fontId="60" fillId="8" borderId="47" xfId="0" applyFont="1" applyFill="1" applyBorder="1" applyAlignment="1">
      <alignment horizontal="center" vertical="center" wrapText="1"/>
    </xf>
    <xf numFmtId="0" fontId="39" fillId="8" borderId="27" xfId="0" applyFont="1" applyFill="1" applyBorder="1" applyAlignment="1">
      <alignment horizontal="center" vertical="center" wrapText="1"/>
    </xf>
  </cellXfs>
  <cellStyles count="4">
    <cellStyle name="Komma" xfId="1" builtinId="3"/>
    <cellStyle name="Link" xfId="3" builtinId="8"/>
    <cellStyle name="Prozent" xfId="2" builtinId="5"/>
    <cellStyle name="Standard" xfId="0" builtinId="0"/>
  </cellStyles>
  <dxfs count="3">
    <dxf>
      <fill>
        <patternFill patternType="solid">
          <fgColor rgb="FF999999"/>
          <bgColor rgb="FF999999"/>
        </patternFill>
      </fill>
    </dxf>
    <dxf>
      <fill>
        <patternFill patternType="solid">
          <fgColor rgb="FF999999"/>
          <bgColor rgb="FF999999"/>
        </patternFill>
      </fill>
    </dxf>
    <dxf>
      <font>
        <color rgb="FF999999"/>
      </font>
      <fill>
        <patternFill patternType="solid">
          <fgColor rgb="FF999999"/>
          <bgColor rgb="FF999999"/>
        </patternFill>
      </fill>
    </dxf>
  </dxfs>
  <tableStyles count="0" defaultTableStyle="TableStyleMedium2" defaultPivotStyle="PivotStyleLight16"/>
  <colors>
    <mruColors>
      <color rgb="FFFF6E56"/>
      <color rgb="FFC83BB6"/>
      <color rgb="FFC926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1.xml"/><Relationship Id="rId1" Type="http://schemas.microsoft.com/office/2011/relationships/chartStyle" Target="style11.xml"/></Relationships>
</file>

<file path=xl/charts/_rels/chart1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8.xml"/><Relationship Id="rId1" Type="http://schemas.microsoft.com/office/2011/relationships/chartStyle" Target="style1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'Wetterentwicklung lokal 14-22'!$B$1</c:f>
              <c:strCache>
                <c:ptCount val="1"/>
                <c:pt idx="0">
                  <c:v>Jahreshöchstwert [°C]</c:v>
                </c:pt>
              </c:strCache>
            </c:strRef>
          </c:tx>
          <c:spPr>
            <a:ln w="28575" cap="rnd">
              <a:solidFill>
                <a:schemeClr val="tx1"/>
              </a:solidFill>
              <a:round/>
            </a:ln>
            <a:effectLst/>
          </c:spPr>
          <c:marker>
            <c:symbol val="none"/>
          </c:marker>
          <c:cat>
            <c:numRef>
              <c:f>'Wetterentwicklung lokal 14-22'!$A$2:$A$18</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numCache>
            </c:numRef>
          </c:cat>
          <c:val>
            <c:numRef>
              <c:f>'Wetterentwicklung lokal 14-22'!$B$2:$B$18</c:f>
              <c:numCache>
                <c:formatCode>General</c:formatCode>
                <c:ptCount val="17"/>
                <c:pt idx="0">
                  <c:v>33.5</c:v>
                </c:pt>
                <c:pt idx="1">
                  <c:v>33</c:v>
                </c:pt>
                <c:pt idx="2">
                  <c:v>31.3</c:v>
                </c:pt>
                <c:pt idx="3">
                  <c:v>33.5</c:v>
                </c:pt>
                <c:pt idx="4">
                  <c:v>33.700000000000003</c:v>
                </c:pt>
                <c:pt idx="5">
                  <c:v>30.1</c:v>
                </c:pt>
                <c:pt idx="6">
                  <c:v>32.700000000000003</c:v>
                </c:pt>
                <c:pt idx="7">
                  <c:v>33.1</c:v>
                </c:pt>
                <c:pt idx="8">
                  <c:v>31.2</c:v>
                </c:pt>
                <c:pt idx="9">
                  <c:v>35.700000000000003</c:v>
                </c:pt>
                <c:pt idx="10">
                  <c:v>32.9</c:v>
                </c:pt>
                <c:pt idx="11">
                  <c:v>32.1</c:v>
                </c:pt>
                <c:pt idx="12">
                  <c:v>35.700000000000003</c:v>
                </c:pt>
                <c:pt idx="13">
                  <c:v>35.799999999999997</c:v>
                </c:pt>
                <c:pt idx="14">
                  <c:v>34</c:v>
                </c:pt>
                <c:pt idx="15">
                  <c:v>31.9</c:v>
                </c:pt>
                <c:pt idx="16">
                  <c:v>36.5</c:v>
                </c:pt>
              </c:numCache>
            </c:numRef>
          </c:val>
          <c:smooth val="0"/>
          <c:extLst>
            <c:ext xmlns:c16="http://schemas.microsoft.com/office/drawing/2014/chart" uri="{C3380CC4-5D6E-409C-BE32-E72D297353CC}">
              <c16:uniqueId val="{00000000-70D2-2849-AC43-8E7585DB0261}"/>
            </c:ext>
          </c:extLst>
        </c:ser>
        <c:ser>
          <c:idx val="1"/>
          <c:order val="1"/>
          <c:tx>
            <c:strRef>
              <c:f>'Wetterentwicklung lokal 14-22'!$C$1</c:f>
              <c:strCache>
                <c:ptCount val="1"/>
                <c:pt idx="0">
                  <c:v>Jahrestiefstwert [°C]</c:v>
                </c:pt>
              </c:strCache>
            </c:strRef>
          </c:tx>
          <c:spPr>
            <a:ln w="28575" cap="rnd">
              <a:solidFill>
                <a:schemeClr val="bg1">
                  <a:lumMod val="65000"/>
                </a:schemeClr>
              </a:solidFill>
              <a:round/>
            </a:ln>
            <a:effectLst/>
          </c:spPr>
          <c:marker>
            <c:symbol val="none"/>
          </c:marker>
          <c:cat>
            <c:numRef>
              <c:f>'Wetterentwicklung lokal 14-22'!$A$2:$A$18</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numCache>
            </c:numRef>
          </c:cat>
          <c:val>
            <c:numRef>
              <c:f>'Wetterentwicklung lokal 14-22'!$C$2:$C$18</c:f>
              <c:numCache>
                <c:formatCode>0.00</c:formatCode>
                <c:ptCount val="17"/>
                <c:pt idx="0">
                  <c:v>-13.9</c:v>
                </c:pt>
                <c:pt idx="1">
                  <c:v>-8.6</c:v>
                </c:pt>
                <c:pt idx="2">
                  <c:v>-9.4</c:v>
                </c:pt>
                <c:pt idx="3">
                  <c:v>-19.2</c:v>
                </c:pt>
                <c:pt idx="4">
                  <c:v>-17.600000000000001</c:v>
                </c:pt>
                <c:pt idx="5">
                  <c:v>-10.7</c:v>
                </c:pt>
                <c:pt idx="6">
                  <c:v>-18.600000000000001</c:v>
                </c:pt>
                <c:pt idx="7">
                  <c:v>-14.1</c:v>
                </c:pt>
                <c:pt idx="8" formatCode="General">
                  <c:v>-7.3</c:v>
                </c:pt>
                <c:pt idx="9" formatCode="General">
                  <c:v>-11.6</c:v>
                </c:pt>
                <c:pt idx="10" formatCode="General">
                  <c:v>-11.5</c:v>
                </c:pt>
                <c:pt idx="11" formatCode="General">
                  <c:v>-11</c:v>
                </c:pt>
                <c:pt idx="12" formatCode="General">
                  <c:v>-12.8</c:v>
                </c:pt>
                <c:pt idx="13" formatCode="General">
                  <c:v>-10.7</c:v>
                </c:pt>
                <c:pt idx="14" formatCode="General">
                  <c:v>-6.2</c:v>
                </c:pt>
                <c:pt idx="15" formatCode="General">
                  <c:v>-17.600000000000001</c:v>
                </c:pt>
                <c:pt idx="16" formatCode="General">
                  <c:v>-7.2</c:v>
                </c:pt>
              </c:numCache>
            </c:numRef>
          </c:val>
          <c:smooth val="0"/>
          <c:extLst>
            <c:ext xmlns:c16="http://schemas.microsoft.com/office/drawing/2014/chart" uri="{C3380CC4-5D6E-409C-BE32-E72D297353CC}">
              <c16:uniqueId val="{00000001-70D2-2849-AC43-8E7585DB0261}"/>
            </c:ext>
          </c:extLst>
        </c:ser>
        <c:ser>
          <c:idx val="2"/>
          <c:order val="2"/>
          <c:tx>
            <c:strRef>
              <c:f>'Wetterentwicklung lokal 14-22'!$D$1</c:f>
              <c:strCache>
                <c:ptCount val="1"/>
                <c:pt idx="0">
                  <c:v>Sommertage</c:v>
                </c:pt>
              </c:strCache>
            </c:strRef>
          </c:tx>
          <c:spPr>
            <a:ln w="28575" cap="rnd">
              <a:solidFill>
                <a:srgbClr val="FF0000"/>
              </a:solidFill>
              <a:round/>
            </a:ln>
            <a:effectLst/>
          </c:spPr>
          <c:marker>
            <c:symbol val="none"/>
          </c:marker>
          <c:cat>
            <c:numRef>
              <c:f>'Wetterentwicklung lokal 14-22'!$A$2:$A$18</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numCache>
            </c:numRef>
          </c:cat>
          <c:val>
            <c:numRef>
              <c:f>'Wetterentwicklung lokal 14-22'!$D$2:$D$18</c:f>
              <c:numCache>
                <c:formatCode>General</c:formatCode>
                <c:ptCount val="17"/>
                <c:pt idx="0">
                  <c:v>29</c:v>
                </c:pt>
                <c:pt idx="1">
                  <c:v>17</c:v>
                </c:pt>
                <c:pt idx="2">
                  <c:v>19</c:v>
                </c:pt>
                <c:pt idx="3">
                  <c:v>27</c:v>
                </c:pt>
                <c:pt idx="4">
                  <c:v>25</c:v>
                </c:pt>
                <c:pt idx="5">
                  <c:v>19</c:v>
                </c:pt>
                <c:pt idx="6">
                  <c:v>23</c:v>
                </c:pt>
                <c:pt idx="7">
                  <c:v>26</c:v>
                </c:pt>
                <c:pt idx="8">
                  <c:v>26</c:v>
                </c:pt>
                <c:pt idx="9">
                  <c:v>21</c:v>
                </c:pt>
                <c:pt idx="10">
                  <c:v>31</c:v>
                </c:pt>
                <c:pt idx="11">
                  <c:v>23</c:v>
                </c:pt>
                <c:pt idx="12">
                  <c:v>59</c:v>
                </c:pt>
                <c:pt idx="13">
                  <c:v>33</c:v>
                </c:pt>
                <c:pt idx="14">
                  <c:v>28</c:v>
                </c:pt>
                <c:pt idx="15">
                  <c:v>19</c:v>
                </c:pt>
                <c:pt idx="16">
                  <c:v>44</c:v>
                </c:pt>
              </c:numCache>
            </c:numRef>
          </c:val>
          <c:smooth val="0"/>
          <c:extLst>
            <c:ext xmlns:c16="http://schemas.microsoft.com/office/drawing/2014/chart" uri="{C3380CC4-5D6E-409C-BE32-E72D297353CC}">
              <c16:uniqueId val="{00000002-70D2-2849-AC43-8E7585DB0261}"/>
            </c:ext>
          </c:extLst>
        </c:ser>
        <c:ser>
          <c:idx val="3"/>
          <c:order val="3"/>
          <c:tx>
            <c:strRef>
              <c:f>'Wetterentwicklung lokal 14-22'!$E$1</c:f>
              <c:strCache>
                <c:ptCount val="1"/>
                <c:pt idx="0">
                  <c:v>Heiße Tage</c:v>
                </c:pt>
              </c:strCache>
            </c:strRef>
          </c:tx>
          <c:spPr>
            <a:ln w="28575" cap="rnd">
              <a:solidFill>
                <a:srgbClr val="C83BB6"/>
              </a:solidFill>
              <a:round/>
            </a:ln>
            <a:effectLst/>
          </c:spPr>
          <c:marker>
            <c:symbol val="none"/>
          </c:marker>
          <c:cat>
            <c:numRef>
              <c:f>'Wetterentwicklung lokal 14-22'!$A$2:$A$18</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numCache>
            </c:numRef>
          </c:cat>
          <c:val>
            <c:numRef>
              <c:f>'Wetterentwicklung lokal 14-22'!$E$2:$E$18</c:f>
              <c:numCache>
                <c:formatCode>General</c:formatCode>
                <c:ptCount val="17"/>
                <c:pt idx="0">
                  <c:v>8</c:v>
                </c:pt>
                <c:pt idx="1">
                  <c:v>3</c:v>
                </c:pt>
                <c:pt idx="2">
                  <c:v>7</c:v>
                </c:pt>
                <c:pt idx="3">
                  <c:v>1</c:v>
                </c:pt>
                <c:pt idx="4">
                  <c:v>8</c:v>
                </c:pt>
                <c:pt idx="5">
                  <c:v>1</c:v>
                </c:pt>
                <c:pt idx="6">
                  <c:v>2</c:v>
                </c:pt>
                <c:pt idx="7">
                  <c:v>5</c:v>
                </c:pt>
                <c:pt idx="8">
                  <c:v>2</c:v>
                </c:pt>
                <c:pt idx="9">
                  <c:v>8</c:v>
                </c:pt>
                <c:pt idx="10">
                  <c:v>8</c:v>
                </c:pt>
                <c:pt idx="11">
                  <c:v>2</c:v>
                </c:pt>
                <c:pt idx="12">
                  <c:v>15</c:v>
                </c:pt>
                <c:pt idx="13">
                  <c:v>12</c:v>
                </c:pt>
                <c:pt idx="14">
                  <c:v>5</c:v>
                </c:pt>
                <c:pt idx="15">
                  <c:v>2</c:v>
                </c:pt>
                <c:pt idx="16">
                  <c:v>10</c:v>
                </c:pt>
              </c:numCache>
            </c:numRef>
          </c:val>
          <c:smooth val="0"/>
          <c:extLst>
            <c:ext xmlns:c16="http://schemas.microsoft.com/office/drawing/2014/chart" uri="{C3380CC4-5D6E-409C-BE32-E72D297353CC}">
              <c16:uniqueId val="{00000003-70D2-2849-AC43-8E7585DB0261}"/>
            </c:ext>
          </c:extLst>
        </c:ser>
        <c:ser>
          <c:idx val="4"/>
          <c:order val="4"/>
          <c:tx>
            <c:strRef>
              <c:f>'Wetterentwicklung lokal 14-22'!$F$1</c:f>
              <c:strCache>
                <c:ptCount val="1"/>
                <c:pt idx="0">
                  <c:v>Frosttage</c:v>
                </c:pt>
              </c:strCache>
            </c:strRef>
          </c:tx>
          <c:spPr>
            <a:ln w="28575" cap="rnd">
              <a:solidFill>
                <a:schemeClr val="accent5"/>
              </a:solidFill>
              <a:round/>
            </a:ln>
            <a:effectLst/>
          </c:spPr>
          <c:marker>
            <c:symbol val="none"/>
          </c:marker>
          <c:cat>
            <c:numRef>
              <c:f>'Wetterentwicklung lokal 14-22'!$A$2:$A$18</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numCache>
            </c:numRef>
          </c:cat>
          <c:val>
            <c:numRef>
              <c:f>'Wetterentwicklung lokal 14-22'!$F$2:$F$18</c:f>
              <c:numCache>
                <c:formatCode>General</c:formatCode>
                <c:ptCount val="17"/>
                <c:pt idx="0">
                  <c:v>87</c:v>
                </c:pt>
                <c:pt idx="1">
                  <c:v>47</c:v>
                </c:pt>
                <c:pt idx="2">
                  <c:v>64</c:v>
                </c:pt>
                <c:pt idx="3">
                  <c:v>79</c:v>
                </c:pt>
                <c:pt idx="4">
                  <c:v>109</c:v>
                </c:pt>
                <c:pt idx="5">
                  <c:v>69</c:v>
                </c:pt>
                <c:pt idx="6">
                  <c:v>66</c:v>
                </c:pt>
                <c:pt idx="7">
                  <c:v>92</c:v>
                </c:pt>
                <c:pt idx="8">
                  <c:v>42</c:v>
                </c:pt>
                <c:pt idx="9">
                  <c:v>55</c:v>
                </c:pt>
                <c:pt idx="10">
                  <c:v>79</c:v>
                </c:pt>
                <c:pt idx="11">
                  <c:v>66</c:v>
                </c:pt>
                <c:pt idx="12">
                  <c:v>72</c:v>
                </c:pt>
                <c:pt idx="13">
                  <c:v>55</c:v>
                </c:pt>
                <c:pt idx="14">
                  <c:v>39</c:v>
                </c:pt>
                <c:pt idx="15">
                  <c:v>76</c:v>
                </c:pt>
                <c:pt idx="16">
                  <c:v>43</c:v>
                </c:pt>
              </c:numCache>
            </c:numRef>
          </c:val>
          <c:smooth val="0"/>
          <c:extLst>
            <c:ext xmlns:c16="http://schemas.microsoft.com/office/drawing/2014/chart" uri="{C3380CC4-5D6E-409C-BE32-E72D297353CC}">
              <c16:uniqueId val="{00000004-70D2-2849-AC43-8E7585DB0261}"/>
            </c:ext>
          </c:extLst>
        </c:ser>
        <c:ser>
          <c:idx val="5"/>
          <c:order val="5"/>
          <c:tx>
            <c:strRef>
              <c:f>'Wetterentwicklung lokal 14-22'!$G$1</c:f>
              <c:strCache>
                <c:ptCount val="1"/>
                <c:pt idx="0">
                  <c:v>Eistage</c:v>
                </c:pt>
              </c:strCache>
            </c:strRef>
          </c:tx>
          <c:spPr>
            <a:ln w="28575" cap="rnd">
              <a:solidFill>
                <a:schemeClr val="accent5">
                  <a:lumMod val="60000"/>
                  <a:lumOff val="40000"/>
                </a:schemeClr>
              </a:solidFill>
              <a:round/>
            </a:ln>
            <a:effectLst/>
          </c:spPr>
          <c:marker>
            <c:symbol val="none"/>
          </c:marker>
          <c:cat>
            <c:numRef>
              <c:f>'Wetterentwicklung lokal 14-22'!$A$2:$A$18</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numCache>
            </c:numRef>
          </c:cat>
          <c:val>
            <c:numRef>
              <c:f>'Wetterentwicklung lokal 14-22'!$G$2:$G$18</c:f>
              <c:numCache>
                <c:formatCode>General</c:formatCode>
                <c:ptCount val="17"/>
                <c:pt idx="0">
                  <c:v>31</c:v>
                </c:pt>
                <c:pt idx="1">
                  <c:v>9</c:v>
                </c:pt>
                <c:pt idx="2">
                  <c:v>10</c:v>
                </c:pt>
                <c:pt idx="3">
                  <c:v>25</c:v>
                </c:pt>
                <c:pt idx="4">
                  <c:v>66</c:v>
                </c:pt>
                <c:pt idx="5">
                  <c:v>15</c:v>
                </c:pt>
                <c:pt idx="6">
                  <c:v>21</c:v>
                </c:pt>
                <c:pt idx="7">
                  <c:v>37</c:v>
                </c:pt>
                <c:pt idx="8">
                  <c:v>9</c:v>
                </c:pt>
                <c:pt idx="9">
                  <c:v>5</c:v>
                </c:pt>
                <c:pt idx="10">
                  <c:v>9</c:v>
                </c:pt>
                <c:pt idx="11">
                  <c:v>18</c:v>
                </c:pt>
                <c:pt idx="12">
                  <c:v>19</c:v>
                </c:pt>
                <c:pt idx="13">
                  <c:v>6</c:v>
                </c:pt>
                <c:pt idx="14">
                  <c:v>2</c:v>
                </c:pt>
                <c:pt idx="15">
                  <c:v>14</c:v>
                </c:pt>
                <c:pt idx="16">
                  <c:v>1</c:v>
                </c:pt>
              </c:numCache>
            </c:numRef>
          </c:val>
          <c:smooth val="0"/>
          <c:extLst>
            <c:ext xmlns:c16="http://schemas.microsoft.com/office/drawing/2014/chart" uri="{C3380CC4-5D6E-409C-BE32-E72D297353CC}">
              <c16:uniqueId val="{00000005-70D2-2849-AC43-8E7585DB0261}"/>
            </c:ext>
          </c:extLst>
        </c:ser>
        <c:dLbls>
          <c:showLegendKey val="0"/>
          <c:showVal val="0"/>
          <c:showCatName val="0"/>
          <c:showSerName val="0"/>
          <c:showPercent val="0"/>
          <c:showBubbleSize val="0"/>
        </c:dLbls>
        <c:smooth val="0"/>
        <c:axId val="1742993119"/>
        <c:axId val="1742775359"/>
      </c:lineChart>
      <c:catAx>
        <c:axId val="174299311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42775359"/>
        <c:crosses val="autoZero"/>
        <c:auto val="1"/>
        <c:lblAlgn val="ctr"/>
        <c:lblOffset val="100"/>
        <c:noMultiLvlLbl val="0"/>
      </c:catAx>
      <c:valAx>
        <c:axId val="174277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429931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1"/>
  <c:style val="2"/>
  <c:chart>
    <c:autoTitleDeleted val="1"/>
    <c:plotArea>
      <c:layout/>
      <c:barChart>
        <c:barDir val="bar"/>
        <c:grouping val="clustered"/>
        <c:varyColors val="1"/>
        <c:ser>
          <c:idx val="0"/>
          <c:order val="0"/>
          <c:tx>
            <c:strRef>
              <c:f>'Arten &amp; Gewässer'!$A$33</c:f>
              <c:strCache>
                <c:ptCount val="1"/>
                <c:pt idx="0">
                  <c:v>Anzahl der Arten</c:v>
                </c:pt>
              </c:strCache>
            </c:strRef>
          </c:tx>
          <c:spPr>
            <a:solidFill>
              <a:srgbClr val="999999"/>
            </a:solidFill>
            <a:ln cmpd="sng">
              <a:solidFill>
                <a:srgbClr val="000000"/>
              </a:solidFill>
            </a:ln>
          </c:spPr>
          <c:invertIfNegative val="1"/>
          <c:dLbls>
            <c:spPr>
              <a:noFill/>
              <a:ln>
                <a:noFill/>
              </a:ln>
              <a:effectLst/>
            </c:spPr>
            <c:txPr>
              <a:bodyPr/>
              <a:lstStyle/>
              <a:p>
                <a:pPr lvl="0">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'Arten &amp; Gewässer'!$B$32:$I$32</c:f>
              <c:numCache>
                <c:formatCode>General</c:formatCode>
                <c:ptCount val="8"/>
                <c:pt idx="0">
                  <c:v>1</c:v>
                </c:pt>
                <c:pt idx="1">
                  <c:v>2</c:v>
                </c:pt>
                <c:pt idx="2">
                  <c:v>3</c:v>
                </c:pt>
                <c:pt idx="3">
                  <c:v>4</c:v>
                </c:pt>
                <c:pt idx="4">
                  <c:v>5</c:v>
                </c:pt>
                <c:pt idx="5">
                  <c:v>6</c:v>
                </c:pt>
                <c:pt idx="6">
                  <c:v>7</c:v>
                </c:pt>
                <c:pt idx="7">
                  <c:v>8</c:v>
                </c:pt>
              </c:numCache>
            </c:numRef>
          </c:cat>
          <c:val>
            <c:numRef>
              <c:f>'Arten &amp; Gewässer'!$B$33:$I$33</c:f>
              <c:numCache>
                <c:formatCode>General</c:formatCode>
                <c:ptCount val="8"/>
                <c:pt idx="0">
                  <c:v>5</c:v>
                </c:pt>
                <c:pt idx="1">
                  <c:v>18</c:v>
                </c:pt>
                <c:pt idx="2">
                  <c:v>8</c:v>
                </c:pt>
                <c:pt idx="3">
                  <c:v>8</c:v>
                </c:pt>
                <c:pt idx="4">
                  <c:v>17</c:v>
                </c:pt>
                <c:pt idx="5">
                  <c:v>13</c:v>
                </c:pt>
                <c:pt idx="6">
                  <c:v>10</c:v>
                </c:pt>
                <c:pt idx="7">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5FF-714D-986A-05112EF4B5F5}"/>
            </c:ext>
          </c:extLst>
        </c:ser>
        <c:dLbls>
          <c:showLegendKey val="0"/>
          <c:showVal val="0"/>
          <c:showCatName val="0"/>
          <c:showSerName val="0"/>
          <c:showPercent val="0"/>
          <c:showBubbleSize val="0"/>
        </c:dLbls>
        <c:gapWidth val="150"/>
        <c:axId val="1620274607"/>
        <c:axId val="1993155967"/>
      </c:barChart>
      <c:catAx>
        <c:axId val="1620274607"/>
        <c:scaling>
          <c:orientation val="maxMin"/>
        </c:scaling>
        <c:delete val="0"/>
        <c:axPos val="l"/>
        <c:title>
          <c:tx>
            <c:rich>
              <a:bodyPr/>
              <a:lstStyle/>
              <a:p>
                <a:pPr lvl="0">
                  <a:defRPr b="0">
                    <a:solidFill>
                      <a:srgbClr val="000000"/>
                    </a:solidFill>
                    <a:latin typeface="Arial"/>
                  </a:defRPr>
                </a:pPr>
                <a:r>
                  <a:rPr lang="de-DE" b="0">
                    <a:solidFill>
                      <a:srgbClr val="000000"/>
                    </a:solidFill>
                    <a:latin typeface="Arial"/>
                  </a:rPr>
                  <a:t>Gewässer Nr</a:t>
                </a:r>
              </a:p>
            </c:rich>
          </c:tx>
          <c:overlay val="0"/>
        </c:title>
        <c:numFmt formatCode="General" sourceLinked="1"/>
        <c:majorTickMark val="none"/>
        <c:minorTickMark val="none"/>
        <c:tickLblPos val="nextTo"/>
        <c:txPr>
          <a:bodyPr/>
          <a:lstStyle/>
          <a:p>
            <a:pPr lvl="0">
              <a:defRPr b="0">
                <a:solidFill>
                  <a:srgbClr val="000000"/>
                </a:solidFill>
                <a:latin typeface="Arial"/>
              </a:defRPr>
            </a:pPr>
            <a:endParaRPr lang="de-DE"/>
          </a:p>
        </c:txPr>
        <c:crossAx val="1993155967"/>
        <c:crosses val="autoZero"/>
        <c:auto val="1"/>
        <c:lblAlgn val="ctr"/>
        <c:lblOffset val="100"/>
        <c:noMultiLvlLbl val="1"/>
      </c:catAx>
      <c:valAx>
        <c:axId val="199315596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lang="de-DE" b="0">
                    <a:solidFill>
                      <a:srgbClr val="000000"/>
                    </a:solidFill>
                    <a:latin typeface="Arial"/>
                  </a:rPr>
                  <a:t>Anzahl der Arten</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endParaRPr lang="de-DE"/>
          </a:p>
        </c:txPr>
        <c:crossAx val="1620274607"/>
        <c:crosses val="max"/>
        <c:crossBetween val="between"/>
      </c:valAx>
    </c:plotArea>
    <c:legend>
      <c:legendPos val="r"/>
      <c:overlay val="0"/>
      <c:txPr>
        <a:bodyPr/>
        <a:lstStyle/>
        <a:p>
          <a:pPr lvl="0">
            <a:defRPr b="0">
              <a:solidFill>
                <a:srgbClr val="1A1A1A"/>
              </a:solidFill>
              <a:latin typeface="Arial"/>
            </a:defRPr>
          </a:pPr>
          <a:endParaRPr lang="de-DE"/>
        </a:p>
      </c:txPr>
    </c:legend>
    <c:plotVisOnly val="1"/>
    <c:dispBlanksAs val="zero"/>
    <c:showDLblsOverMax val="1"/>
  </c:chart>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1"/>
  <c:style val="2"/>
  <c:chart>
    <c:autoTitleDeleted val="1"/>
    <c:plotArea>
      <c:layout/>
      <c:barChart>
        <c:barDir val="bar"/>
        <c:grouping val="clustered"/>
        <c:varyColors val="1"/>
        <c:ser>
          <c:idx val="0"/>
          <c:order val="0"/>
          <c:tx>
            <c:strRef>
              <c:f>'Summe Im nach Gewässer'!$A$32</c:f>
              <c:strCache>
                <c:ptCount val="1"/>
                <c:pt idx="0">
                  <c:v>Gesamtsumme</c:v>
                </c:pt>
              </c:strCache>
            </c:strRef>
          </c:tx>
          <c:spPr>
            <a:solidFill>
              <a:srgbClr val="999999"/>
            </a:solidFill>
            <a:ln cmpd="sng">
              <a:solidFill>
                <a:srgbClr val="000000"/>
              </a:solidFill>
            </a:ln>
          </c:spPr>
          <c:invertIfNegative val="1"/>
          <c:dLbls>
            <c:spPr>
              <a:noFill/>
              <a:ln>
                <a:noFill/>
              </a:ln>
              <a:effectLst/>
            </c:spPr>
            <c:txPr>
              <a:bodyPr/>
              <a:lstStyle/>
              <a:p>
                <a:pPr lvl="0">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'Summe Im nach Gewässer'!$B$31:$I$31</c:f>
              <c:numCache>
                <c:formatCode>General</c:formatCode>
                <c:ptCount val="8"/>
                <c:pt idx="0">
                  <c:v>1</c:v>
                </c:pt>
                <c:pt idx="1">
                  <c:v>2</c:v>
                </c:pt>
                <c:pt idx="2">
                  <c:v>3</c:v>
                </c:pt>
                <c:pt idx="3">
                  <c:v>4</c:v>
                </c:pt>
                <c:pt idx="4">
                  <c:v>5</c:v>
                </c:pt>
                <c:pt idx="5">
                  <c:v>6</c:v>
                </c:pt>
                <c:pt idx="6">
                  <c:v>7</c:v>
                </c:pt>
                <c:pt idx="7">
                  <c:v>8</c:v>
                </c:pt>
              </c:numCache>
            </c:numRef>
          </c:cat>
          <c:val>
            <c:numRef>
              <c:f>'Summe Im nach Gewässer'!$B$32:$I$32</c:f>
              <c:numCache>
                <c:formatCode>General</c:formatCode>
                <c:ptCount val="8"/>
                <c:pt idx="0">
                  <c:v>152</c:v>
                </c:pt>
                <c:pt idx="1">
                  <c:v>989</c:v>
                </c:pt>
                <c:pt idx="2">
                  <c:v>314</c:v>
                </c:pt>
                <c:pt idx="3">
                  <c:v>380</c:v>
                </c:pt>
                <c:pt idx="4">
                  <c:v>631</c:v>
                </c:pt>
                <c:pt idx="5">
                  <c:v>507</c:v>
                </c:pt>
                <c:pt idx="6">
                  <c:v>1054</c:v>
                </c:pt>
                <c:pt idx="7">
                  <c:v>330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A76-6844-81EA-80B0DAC066C4}"/>
            </c:ext>
          </c:extLst>
        </c:ser>
        <c:dLbls>
          <c:showLegendKey val="0"/>
          <c:showVal val="0"/>
          <c:showCatName val="0"/>
          <c:showSerName val="0"/>
          <c:showPercent val="0"/>
          <c:showBubbleSize val="0"/>
        </c:dLbls>
        <c:gapWidth val="150"/>
        <c:axId val="642334835"/>
        <c:axId val="1633033681"/>
      </c:barChart>
      <c:catAx>
        <c:axId val="642334835"/>
        <c:scaling>
          <c:orientation val="maxMin"/>
        </c:scaling>
        <c:delete val="0"/>
        <c:axPos val="l"/>
        <c:title>
          <c:tx>
            <c:rich>
              <a:bodyPr/>
              <a:lstStyle/>
              <a:p>
                <a:pPr lvl="0">
                  <a:defRPr b="0">
                    <a:solidFill>
                      <a:srgbClr val="000000"/>
                    </a:solidFill>
                    <a:latin typeface="Arial"/>
                  </a:defRPr>
                </a:pPr>
                <a:r>
                  <a:rPr lang="de-DE" b="0">
                    <a:solidFill>
                      <a:srgbClr val="000000"/>
                    </a:solidFill>
                    <a:latin typeface="Arial"/>
                  </a:rPr>
                  <a:t>Gewässer Nr</a:t>
                </a:r>
              </a:p>
            </c:rich>
          </c:tx>
          <c:overlay val="0"/>
        </c:title>
        <c:numFmt formatCode="General" sourceLinked="1"/>
        <c:majorTickMark val="none"/>
        <c:minorTickMark val="none"/>
        <c:tickLblPos val="nextTo"/>
        <c:txPr>
          <a:bodyPr/>
          <a:lstStyle/>
          <a:p>
            <a:pPr lvl="0">
              <a:defRPr b="0">
                <a:solidFill>
                  <a:srgbClr val="000000"/>
                </a:solidFill>
                <a:latin typeface="Arial"/>
              </a:defRPr>
            </a:pPr>
            <a:endParaRPr lang="de-DE"/>
          </a:p>
        </c:txPr>
        <c:crossAx val="1633033681"/>
        <c:crosses val="autoZero"/>
        <c:auto val="1"/>
        <c:lblAlgn val="ctr"/>
        <c:lblOffset val="100"/>
        <c:noMultiLvlLbl val="1"/>
      </c:catAx>
      <c:valAx>
        <c:axId val="1633033681"/>
        <c:scaling>
          <c:orientation val="minMax"/>
          <c:max val="11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lang="de-DE" b="0">
                    <a:solidFill>
                      <a:srgbClr val="000000"/>
                    </a:solidFill>
                    <a:latin typeface="Arial"/>
                  </a:rPr>
                  <a:t>Summe der beobachteten Imagines (2022)</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endParaRPr lang="de-DE"/>
          </a:p>
        </c:txPr>
        <c:crossAx val="642334835"/>
        <c:crosses val="max"/>
        <c:crossBetween val="between"/>
      </c:valAx>
    </c:plotArea>
    <c:legend>
      <c:legendPos val="r"/>
      <c:overlay val="0"/>
      <c:txPr>
        <a:bodyPr/>
        <a:lstStyle/>
        <a:p>
          <a:pPr lvl="0">
            <a:defRPr b="0">
              <a:solidFill>
                <a:srgbClr val="1A1A1A"/>
              </a:solidFill>
              <a:latin typeface="Arial"/>
            </a:defRPr>
          </a:pPr>
          <a:endParaRPr lang="de-DE"/>
        </a:p>
      </c:txPr>
    </c:legend>
    <c:plotVisOnly val="1"/>
    <c:dispBlanksAs val="zero"/>
    <c:showDLblsOverMax val="1"/>
  </c:chart>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spPr>
            <a:solidFill>
              <a:srgbClr val="4F81BD"/>
            </a:solidFill>
            <a:ln cmpd="sng">
              <a:solidFill>
                <a:srgbClr val="000000"/>
              </a:solidFill>
            </a:ln>
          </c:spPr>
          <c:invertIfNegative val="1"/>
          <c:dLbls>
            <c:spPr>
              <a:noFill/>
              <a:ln>
                <a:noFill/>
              </a:ln>
              <a:effectLst/>
            </c:spPr>
            <c:txPr>
              <a:bodyPr/>
              <a:lstStyle/>
              <a:p>
                <a:pPr lvl="0">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'Übersicht 2014'!$A$3:$A$10</c:f>
              <c:strCache>
                <c:ptCount val="8"/>
                <c:pt idx="0">
                  <c:v>Calopteryx virgo</c:v>
                </c:pt>
                <c:pt idx="1">
                  <c:v>Coenagrion hastulatum</c:v>
                </c:pt>
                <c:pt idx="2">
                  <c:v>Coenagrion puella</c:v>
                </c:pt>
                <c:pt idx="3">
                  <c:v>Enallagma cyathigerum</c:v>
                </c:pt>
                <c:pt idx="4">
                  <c:v>Ischnura elegans</c:v>
                </c:pt>
                <c:pt idx="5">
                  <c:v>Ischnura pumilio</c:v>
                </c:pt>
                <c:pt idx="6">
                  <c:v>Lestes sponsa</c:v>
                </c:pt>
                <c:pt idx="7">
                  <c:v>Lestes virens</c:v>
                </c:pt>
              </c:strCache>
            </c:strRef>
          </c:cat>
          <c:val>
            <c:numRef>
              <c:f>'Übersicht 2014'!$U$3:$U$10</c:f>
              <c:numCache>
                <c:formatCode>General</c:formatCode>
                <c:ptCount val="8"/>
                <c:pt idx="0">
                  <c:v>1</c:v>
                </c:pt>
                <c:pt idx="1">
                  <c:v>2</c:v>
                </c:pt>
                <c:pt idx="2">
                  <c:v>6</c:v>
                </c:pt>
                <c:pt idx="3">
                  <c:v>3</c:v>
                </c:pt>
                <c:pt idx="4">
                  <c:v>2</c:v>
                </c:pt>
                <c:pt idx="5">
                  <c:v>1</c:v>
                </c:pt>
                <c:pt idx="6">
                  <c:v>4</c:v>
                </c:pt>
                <c:pt idx="7">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C55-D64D-8993-DCB6A4918028}"/>
            </c:ext>
          </c:extLst>
        </c:ser>
        <c:dLbls>
          <c:showLegendKey val="0"/>
          <c:showVal val="0"/>
          <c:showCatName val="0"/>
          <c:showSerName val="0"/>
          <c:showPercent val="0"/>
          <c:showBubbleSize val="0"/>
        </c:dLbls>
        <c:gapWidth val="150"/>
        <c:axId val="1369543531"/>
        <c:axId val="413856781"/>
      </c:barChart>
      <c:catAx>
        <c:axId val="1369543531"/>
        <c:scaling>
          <c:orientation val="maxMin"/>
        </c:scaling>
        <c:delete val="0"/>
        <c:axPos val="l"/>
        <c:title>
          <c:tx>
            <c:rich>
              <a:bodyPr/>
              <a:lstStyle/>
              <a:p>
                <a:pPr lvl="0">
                  <a:defRPr b="0">
                    <a:solidFill>
                      <a:srgbClr val="000000"/>
                    </a:solidFill>
                    <a:latin typeface="+mn-lt"/>
                  </a:defRPr>
                </a:pPr>
                <a:r>
                  <a:rPr lang="de-DE" b="0">
                    <a:solidFill>
                      <a:srgbClr val="000000"/>
                    </a:solidFill>
                    <a:latin typeface="+mn-lt"/>
                  </a:rPr>
                  <a:t>Untersuchungsjahr 2022</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de-DE"/>
          </a:p>
        </c:txPr>
        <c:crossAx val="413856781"/>
        <c:crosses val="autoZero"/>
        <c:auto val="1"/>
        <c:lblAlgn val="ctr"/>
        <c:lblOffset val="100"/>
        <c:noMultiLvlLbl val="1"/>
      </c:catAx>
      <c:valAx>
        <c:axId val="41385678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de-DE"/>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de-DE"/>
          </a:p>
        </c:txPr>
        <c:crossAx val="1369543531"/>
        <c:crosses val="max"/>
        <c:crossBetween val="between"/>
      </c:valAx>
    </c:plotArea>
    <c:legend>
      <c:legendPos val="r"/>
      <c:overlay val="0"/>
      <c:txPr>
        <a:bodyPr/>
        <a:lstStyle/>
        <a:p>
          <a:pPr lvl="0">
            <a:defRPr b="0">
              <a:solidFill>
                <a:srgbClr val="1A1A1A"/>
              </a:solidFill>
              <a:latin typeface="+mn-lt"/>
            </a:defRPr>
          </a:pPr>
          <a:endParaRPr lang="de-DE"/>
        </a:p>
      </c:txPr>
    </c:legend>
    <c:plotVisOnly val="1"/>
    <c:dispBlanksAs val="zero"/>
    <c:showDLblsOverMax val="1"/>
  </c:chart>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1"/>
  <c:style val="2"/>
  <c:chart>
    <c:autoTitleDeleted val="1"/>
    <c:plotArea>
      <c:layout/>
      <c:barChart>
        <c:barDir val="bar"/>
        <c:grouping val="clustered"/>
        <c:varyColors val="1"/>
        <c:ser>
          <c:idx val="0"/>
          <c:order val="0"/>
          <c:spPr>
            <a:solidFill>
              <a:srgbClr val="4F81BD"/>
            </a:solidFill>
            <a:ln cmpd="sng">
              <a:solidFill>
                <a:srgbClr val="000000"/>
              </a:solidFill>
            </a:ln>
          </c:spPr>
          <c:invertIfNegative val="1"/>
          <c:dLbls>
            <c:spPr>
              <a:noFill/>
              <a:ln>
                <a:noFill/>
              </a:ln>
              <a:effectLst/>
            </c:spPr>
            <c:txPr>
              <a:bodyPr/>
              <a:lstStyle/>
              <a:p>
                <a:pPr lvl="0">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'Übersicht 2022'!$A$3:$A$11</c:f>
              <c:strCache>
                <c:ptCount val="9"/>
                <c:pt idx="0">
                  <c:v>Coenagrion hastulatum</c:v>
                </c:pt>
                <c:pt idx="1">
                  <c:v>Coenagrion puella</c:v>
                </c:pt>
                <c:pt idx="2">
                  <c:v>Enallagma cyathigerum</c:v>
                </c:pt>
                <c:pt idx="3">
                  <c:v>Ischnura elegans</c:v>
                </c:pt>
                <c:pt idx="4">
                  <c:v>Lestes barbarus</c:v>
                </c:pt>
                <c:pt idx="5">
                  <c:v>Lestes dryas</c:v>
                </c:pt>
                <c:pt idx="6">
                  <c:v>Lestes virens</c:v>
                </c:pt>
                <c:pt idx="7">
                  <c:v>Lestes viridis</c:v>
                </c:pt>
                <c:pt idx="8">
                  <c:v>Pyrrhosoma nymphula</c:v>
                </c:pt>
              </c:strCache>
            </c:strRef>
          </c:cat>
          <c:val>
            <c:numRef>
              <c:f>'Übersicht 2022'!$U$3:$U$11</c:f>
              <c:numCache>
                <c:formatCode>General</c:formatCode>
                <c:ptCount val="9"/>
                <c:pt idx="0">
                  <c:v>4</c:v>
                </c:pt>
                <c:pt idx="1">
                  <c:v>8</c:v>
                </c:pt>
                <c:pt idx="2">
                  <c:v>7</c:v>
                </c:pt>
                <c:pt idx="3">
                  <c:v>4</c:v>
                </c:pt>
                <c:pt idx="4">
                  <c:v>1</c:v>
                </c:pt>
                <c:pt idx="5">
                  <c:v>1</c:v>
                </c:pt>
                <c:pt idx="6">
                  <c:v>2</c:v>
                </c:pt>
                <c:pt idx="7">
                  <c:v>2</c:v>
                </c:pt>
                <c:pt idx="8">
                  <c:v>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86A-B145-9DCC-49D429D47E3B}"/>
            </c:ext>
          </c:extLst>
        </c:ser>
        <c:dLbls>
          <c:showLegendKey val="0"/>
          <c:showVal val="0"/>
          <c:showCatName val="0"/>
          <c:showSerName val="0"/>
          <c:showPercent val="0"/>
          <c:showBubbleSize val="0"/>
        </c:dLbls>
        <c:gapWidth val="150"/>
        <c:axId val="1369543531"/>
        <c:axId val="413856781"/>
      </c:barChart>
      <c:catAx>
        <c:axId val="1369543531"/>
        <c:scaling>
          <c:orientation val="maxMin"/>
        </c:scaling>
        <c:delete val="0"/>
        <c:axPos val="l"/>
        <c:title>
          <c:tx>
            <c:rich>
              <a:bodyPr/>
              <a:lstStyle/>
              <a:p>
                <a:pPr lvl="0">
                  <a:defRPr b="0">
                    <a:solidFill>
                      <a:srgbClr val="000000"/>
                    </a:solidFill>
                    <a:latin typeface="+mn-lt"/>
                  </a:defRPr>
                </a:pPr>
                <a:r>
                  <a:rPr lang="de-DE" b="0">
                    <a:solidFill>
                      <a:srgbClr val="000000"/>
                    </a:solidFill>
                    <a:latin typeface="+mn-lt"/>
                  </a:rPr>
                  <a:t>Untersuchungsjahr 2022</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de-DE"/>
          </a:p>
        </c:txPr>
        <c:crossAx val="413856781"/>
        <c:crosses val="autoZero"/>
        <c:auto val="1"/>
        <c:lblAlgn val="ctr"/>
        <c:lblOffset val="100"/>
        <c:noMultiLvlLbl val="1"/>
      </c:catAx>
      <c:valAx>
        <c:axId val="41385678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de-DE"/>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de-DE"/>
          </a:p>
        </c:txPr>
        <c:crossAx val="1369543531"/>
        <c:crosses val="max"/>
        <c:crossBetween val="between"/>
      </c:valAx>
    </c:plotArea>
    <c:legend>
      <c:legendPos val="r"/>
      <c:overlay val="0"/>
      <c:txPr>
        <a:bodyPr/>
        <a:lstStyle/>
        <a:p>
          <a:pPr lvl="0">
            <a:defRPr b="0">
              <a:solidFill>
                <a:srgbClr val="1A1A1A"/>
              </a:solidFill>
              <a:latin typeface="+mn-lt"/>
            </a:defRPr>
          </a:pPr>
          <a:endParaRPr lang="de-DE"/>
        </a:p>
      </c:txPr>
    </c:legend>
    <c:plotVisOnly val="1"/>
    <c:dispBlanksAs val="zero"/>
    <c:showDLblsOverMax val="1"/>
  </c:chart>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00B0F0"/>
            </a:solidFill>
          </c:spPr>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2-0203-1941-9E3A-4C6B5174AFD2}"/>
              </c:ext>
            </c:extLst>
          </c:dPt>
          <c:dPt>
            <c:idx val="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1-0203-1941-9E3A-4C6B5174AFD2}"/>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de-DE"/>
                </a:p>
              </c:txPr>
              <c:dLblPos val="ctr"/>
              <c:showLegendKey val="0"/>
              <c:showVal val="1"/>
              <c:showCatName val="0"/>
              <c:showSerName val="0"/>
              <c:showPercent val="0"/>
              <c:showBubbleSize val="0"/>
              <c:extLst>
                <c:ext xmlns:c16="http://schemas.microsoft.com/office/drawing/2014/chart" uri="{C3380CC4-5D6E-409C-BE32-E72D297353CC}">
                  <c16:uniqueId val="{00000002-0203-1941-9E3A-4C6B5174AFD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'Übersicht 2022'!$AC$38:$AC$39</c:f>
              <c:strCache>
                <c:ptCount val="2"/>
                <c:pt idx="0">
                  <c:v>Moorarten</c:v>
                </c:pt>
                <c:pt idx="1">
                  <c:v>andere Arten</c:v>
                </c:pt>
              </c:strCache>
            </c:strRef>
          </c:cat>
          <c:val>
            <c:numRef>
              <c:f>'Übersicht 2022'!$AE$38:$AE$39</c:f>
              <c:numCache>
                <c:formatCode>General</c:formatCode>
                <c:ptCount val="2"/>
                <c:pt idx="0">
                  <c:v>6</c:v>
                </c:pt>
                <c:pt idx="1">
                  <c:v>18</c:v>
                </c:pt>
              </c:numCache>
            </c:numRef>
          </c:val>
          <c:extLst>
            <c:ext xmlns:c16="http://schemas.microsoft.com/office/drawing/2014/chart" uri="{C3380CC4-5D6E-409C-BE32-E72D297353CC}">
              <c16:uniqueId val="{00000000-0203-1941-9E3A-4C6B5174AFD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00B0F0"/>
            </a:solidFill>
          </c:spPr>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F78B-9848-B439-E087BA1283CE}"/>
              </c:ext>
            </c:extLst>
          </c:dPt>
          <c:dPt>
            <c:idx val="1"/>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F78B-9848-B439-E087BA1283CE}"/>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de-DE"/>
                </a:p>
              </c:txPr>
              <c:dLblPos val="ctr"/>
              <c:showLegendKey val="0"/>
              <c:showVal val="1"/>
              <c:showCatName val="0"/>
              <c:showSerName val="0"/>
              <c:showPercent val="0"/>
              <c:showBubbleSize val="0"/>
              <c:extLst>
                <c:ext xmlns:c16="http://schemas.microsoft.com/office/drawing/2014/chart" uri="{C3380CC4-5D6E-409C-BE32-E72D297353CC}">
                  <c16:uniqueId val="{00000001-F78B-9848-B439-E087BA1283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'Übersicht 2022'!$AC$42:$AC$43</c:f>
              <c:strCache>
                <c:ptCount val="2"/>
                <c:pt idx="0">
                  <c:v>Moorarten</c:v>
                </c:pt>
                <c:pt idx="1">
                  <c:v>andere Arten</c:v>
                </c:pt>
              </c:strCache>
            </c:strRef>
          </c:cat>
          <c:val>
            <c:numRef>
              <c:f>'Übersicht 2022'!$AE$42:$AE$43</c:f>
              <c:numCache>
                <c:formatCode>General</c:formatCode>
                <c:ptCount val="2"/>
                <c:pt idx="0">
                  <c:v>8</c:v>
                </c:pt>
                <c:pt idx="1">
                  <c:v>14</c:v>
                </c:pt>
              </c:numCache>
            </c:numRef>
          </c:val>
          <c:extLst>
            <c:ext xmlns:c16="http://schemas.microsoft.com/office/drawing/2014/chart" uri="{C3380CC4-5D6E-409C-BE32-E72D297353CC}">
              <c16:uniqueId val="{00000004-F78B-9848-B439-E087BA1283C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Diagramme!$B$31</c:f>
              <c:strCache>
                <c:ptCount val="1"/>
                <c:pt idx="0">
                  <c:v>andere Arten</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Diagramme!$A$32:$A$39</c:f>
              <c:numCache>
                <c:formatCode>General</c:formatCode>
                <c:ptCount val="8"/>
                <c:pt idx="0">
                  <c:v>1</c:v>
                </c:pt>
                <c:pt idx="1">
                  <c:v>2</c:v>
                </c:pt>
                <c:pt idx="2">
                  <c:v>3</c:v>
                </c:pt>
                <c:pt idx="3">
                  <c:v>4</c:v>
                </c:pt>
                <c:pt idx="4">
                  <c:v>5</c:v>
                </c:pt>
                <c:pt idx="5">
                  <c:v>6</c:v>
                </c:pt>
                <c:pt idx="6">
                  <c:v>7</c:v>
                </c:pt>
                <c:pt idx="7">
                  <c:v>8</c:v>
                </c:pt>
              </c:numCache>
            </c:numRef>
          </c:cat>
          <c:val>
            <c:numRef>
              <c:f>Diagramme!$B$32:$B$39</c:f>
              <c:numCache>
                <c:formatCode>General</c:formatCode>
                <c:ptCount val="8"/>
                <c:pt idx="0">
                  <c:v>37</c:v>
                </c:pt>
                <c:pt idx="1">
                  <c:v>130</c:v>
                </c:pt>
                <c:pt idx="2">
                  <c:v>64</c:v>
                </c:pt>
                <c:pt idx="3">
                  <c:v>102</c:v>
                </c:pt>
                <c:pt idx="4">
                  <c:v>129</c:v>
                </c:pt>
                <c:pt idx="5">
                  <c:v>162</c:v>
                </c:pt>
                <c:pt idx="6">
                  <c:v>140</c:v>
                </c:pt>
                <c:pt idx="7">
                  <c:v>41</c:v>
                </c:pt>
              </c:numCache>
            </c:numRef>
          </c:val>
          <c:extLst>
            <c:ext xmlns:c16="http://schemas.microsoft.com/office/drawing/2014/chart" uri="{C3380CC4-5D6E-409C-BE32-E72D297353CC}">
              <c16:uniqueId val="{00000000-4C77-1F4D-B1E1-8969E7B85C69}"/>
            </c:ext>
          </c:extLst>
        </c:ser>
        <c:dLbls>
          <c:showLegendKey val="0"/>
          <c:showVal val="0"/>
          <c:showCatName val="0"/>
          <c:showSerName val="0"/>
          <c:showPercent val="0"/>
          <c:showBubbleSize val="0"/>
        </c:dLbls>
        <c:gapWidth val="59"/>
        <c:overlap val="-95"/>
        <c:axId val="1817477071"/>
        <c:axId val="2039160143"/>
      </c:barChart>
      <c:catAx>
        <c:axId val="181747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Gewässer</a:t>
                </a:r>
                <a:r>
                  <a:rPr lang="de-DE" baseline="0">
                    <a:solidFill>
                      <a:schemeClr val="tx1"/>
                    </a:solidFill>
                  </a:rPr>
                  <a:t> Nr.</a:t>
                </a:r>
                <a:endParaRPr lang="de-DE">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39160143"/>
        <c:crossesAt val="0"/>
        <c:auto val="1"/>
        <c:lblAlgn val="ctr"/>
        <c:lblOffset val="100"/>
        <c:noMultiLvlLbl val="0"/>
      </c:catAx>
      <c:valAx>
        <c:axId val="2039160143"/>
        <c:scaling>
          <c:orientation val="minMax"/>
          <c:max val="17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Anzahl der Exuvien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0"/>
        <c:majorTickMark val="none"/>
        <c:min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817477071"/>
        <c:crosses val="autoZero"/>
        <c:crossBetween val="between"/>
        <c:majorUnit val="20"/>
      </c:valAx>
      <c:spPr>
        <a:noFill/>
        <a:ln>
          <a:noFill/>
        </a:ln>
        <a:effectLst/>
      </c:spPr>
    </c:plotArea>
    <c:plotVisOnly val="1"/>
    <c:dispBlanksAs val="gap"/>
    <c:showDLblsOverMax val="0"/>
  </c:chart>
  <c:spPr>
    <a:solidFill>
      <a:schemeClr val="bg1"/>
    </a:solidFill>
    <a:ln w="9525" cap="flat" cmpd="sng" algn="ctr">
      <a:noFill/>
      <a:round/>
    </a:ln>
    <a:effectLst>
      <a:softEdge rad="0"/>
    </a:effectLst>
  </c:spPr>
  <c:txPr>
    <a:bodyPr/>
    <a:lstStyle/>
    <a:p>
      <a:pPr>
        <a:defRPr/>
      </a:pPr>
      <a:endParaRPr lang="de-DE"/>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Diagramme!$B$31</c:f>
              <c:strCache>
                <c:ptCount val="1"/>
                <c:pt idx="0">
                  <c:v>andere Arten</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Diagramme!$A$55:$A$62</c:f>
              <c:numCache>
                <c:formatCode>General</c:formatCode>
                <c:ptCount val="8"/>
                <c:pt idx="0">
                  <c:v>1</c:v>
                </c:pt>
                <c:pt idx="1">
                  <c:v>2</c:v>
                </c:pt>
                <c:pt idx="2">
                  <c:v>3</c:v>
                </c:pt>
                <c:pt idx="3">
                  <c:v>4</c:v>
                </c:pt>
                <c:pt idx="4">
                  <c:v>5</c:v>
                </c:pt>
                <c:pt idx="5">
                  <c:v>6</c:v>
                </c:pt>
                <c:pt idx="6">
                  <c:v>7</c:v>
                </c:pt>
                <c:pt idx="7">
                  <c:v>8</c:v>
                </c:pt>
              </c:numCache>
            </c:numRef>
          </c:cat>
          <c:val>
            <c:numRef>
              <c:f>Diagramme!$B$55:$B$62</c:f>
              <c:numCache>
                <c:formatCode>General</c:formatCode>
                <c:ptCount val="8"/>
                <c:pt idx="0">
                  <c:v>152</c:v>
                </c:pt>
                <c:pt idx="1">
                  <c:v>989</c:v>
                </c:pt>
                <c:pt idx="2">
                  <c:v>314</c:v>
                </c:pt>
                <c:pt idx="3">
                  <c:v>380</c:v>
                </c:pt>
                <c:pt idx="4">
                  <c:v>631</c:v>
                </c:pt>
                <c:pt idx="5">
                  <c:v>507</c:v>
                </c:pt>
                <c:pt idx="6">
                  <c:v>1054</c:v>
                </c:pt>
                <c:pt idx="7">
                  <c:v>330</c:v>
                </c:pt>
              </c:numCache>
            </c:numRef>
          </c:val>
          <c:extLst>
            <c:ext xmlns:c16="http://schemas.microsoft.com/office/drawing/2014/chart" uri="{C3380CC4-5D6E-409C-BE32-E72D297353CC}">
              <c16:uniqueId val="{00000000-1823-4842-8A80-99F2A84793B3}"/>
            </c:ext>
          </c:extLst>
        </c:ser>
        <c:dLbls>
          <c:showLegendKey val="0"/>
          <c:showVal val="0"/>
          <c:showCatName val="0"/>
          <c:showSerName val="0"/>
          <c:showPercent val="0"/>
          <c:showBubbleSize val="0"/>
        </c:dLbls>
        <c:gapWidth val="59"/>
        <c:overlap val="-95"/>
        <c:axId val="1817477071"/>
        <c:axId val="2039160143"/>
      </c:barChart>
      <c:catAx>
        <c:axId val="181747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Gewässer</a:t>
                </a:r>
                <a:r>
                  <a:rPr lang="de-DE" baseline="0">
                    <a:solidFill>
                      <a:schemeClr val="tx1"/>
                    </a:solidFill>
                  </a:rPr>
                  <a:t> Nr.</a:t>
                </a:r>
                <a:endParaRPr lang="de-DE">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39160143"/>
        <c:crossesAt val="0"/>
        <c:auto val="1"/>
        <c:lblAlgn val="ctr"/>
        <c:lblOffset val="100"/>
        <c:noMultiLvlLbl val="0"/>
      </c:catAx>
      <c:valAx>
        <c:axId val="2039160143"/>
        <c:scaling>
          <c:orientation val="minMax"/>
          <c:max val="1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Anzahl</a:t>
                </a:r>
                <a:r>
                  <a:rPr lang="de-DE" baseline="0">
                    <a:solidFill>
                      <a:schemeClr val="tx1"/>
                    </a:solidFill>
                  </a:rPr>
                  <a:t> der Imagines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0"/>
        <c:majorTickMark val="none"/>
        <c:min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817477071"/>
        <c:crosses val="autoZero"/>
        <c:crossBetween val="between"/>
        <c:majorUnit val="100"/>
      </c:valAx>
      <c:spPr>
        <a:noFill/>
        <a:ln>
          <a:noFill/>
        </a:ln>
        <a:effectLst/>
      </c:spPr>
    </c:plotArea>
    <c:plotVisOnly val="1"/>
    <c:dispBlanksAs val="gap"/>
    <c:showDLblsOverMax val="0"/>
  </c:chart>
  <c:spPr>
    <a:solidFill>
      <a:schemeClr val="bg1"/>
    </a:solidFill>
    <a:ln w="9525" cap="flat" cmpd="sng" algn="ctr">
      <a:noFill/>
      <a:round/>
    </a:ln>
    <a:effectLst>
      <a:softEdge rad="0"/>
    </a:effectLst>
  </c:spPr>
  <c:txPr>
    <a:bodyPr/>
    <a:lstStyle/>
    <a:p>
      <a:pPr>
        <a:defRPr/>
      </a:pPr>
      <a:endParaRPr lang="de-DE"/>
    </a:p>
  </c:tx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clustered"/>
        <c:varyColors val="0"/>
        <c:ser>
          <c:idx val="0"/>
          <c:order val="0"/>
          <c:tx>
            <c:strRef>
              <c:f>Diagramme!$N$1</c:f>
              <c:strCache>
                <c:ptCount val="1"/>
                <c:pt idx="0">
                  <c:v>Imagine (2022)</c:v>
                </c:pt>
              </c:strCache>
            </c:strRef>
          </c:tx>
          <c:spPr>
            <a:solidFill>
              <a:srgbClr val="000000">
                <a:lumMod val="50000"/>
                <a:lumOff val="50000"/>
              </a:srgbClr>
            </a:solidFill>
            <a:ln>
              <a:noFill/>
            </a:ln>
            <a:effectLst/>
          </c:spPr>
          <c:invertIfNegative val="0"/>
          <c:cat>
            <c:strRef>
              <c:f>Diagramme!$M$2:$M$25</c:f>
              <c:strCache>
                <c:ptCount val="24"/>
                <c:pt idx="0">
                  <c:v>Chalcolestes viridis</c:v>
                </c:pt>
                <c:pt idx="1">
                  <c:v>Coenagrion hastulatum</c:v>
                </c:pt>
                <c:pt idx="2">
                  <c:v>Coenagrion puella</c:v>
                </c:pt>
                <c:pt idx="3">
                  <c:v>Enallagma cyathigerum</c:v>
                </c:pt>
                <c:pt idx="4">
                  <c:v>Ischnura elegans</c:v>
                </c:pt>
                <c:pt idx="5">
                  <c:v>Lestes barbarus</c:v>
                </c:pt>
                <c:pt idx="6">
                  <c:v>Lestes dryas</c:v>
                </c:pt>
                <c:pt idx="7">
                  <c:v>Lestes virens</c:v>
                </c:pt>
                <c:pt idx="8">
                  <c:v>Pyrrhosoma nymphula</c:v>
                </c:pt>
                <c:pt idx="9">
                  <c:v>Aeshna affinis</c:v>
                </c:pt>
                <c:pt idx="10">
                  <c:v>Aeshna cyanea</c:v>
                </c:pt>
                <c:pt idx="11">
                  <c:v>Aeshna juncea</c:v>
                </c:pt>
                <c:pt idx="12">
                  <c:v>Aeshna mixta</c:v>
                </c:pt>
                <c:pt idx="13">
                  <c:v>Anax imperator</c:v>
                </c:pt>
                <c:pt idx="14">
                  <c:v>Cordulia aenea</c:v>
                </c:pt>
                <c:pt idx="15">
                  <c:v>Gomphus pulchellus</c:v>
                </c:pt>
                <c:pt idx="16">
                  <c:v>Leucorrhinia dubia</c:v>
                </c:pt>
                <c:pt idx="17">
                  <c:v>Leucorrhinia pectoralis</c:v>
                </c:pt>
                <c:pt idx="18">
                  <c:v>Libellula depressa</c:v>
                </c:pt>
                <c:pt idx="19">
                  <c:v>Libellula quadrimaculata</c:v>
                </c:pt>
                <c:pt idx="20">
                  <c:v>Orthetrum cancellatum</c:v>
                </c:pt>
                <c:pt idx="21">
                  <c:v>Somatochlora metallica</c:v>
                </c:pt>
                <c:pt idx="22">
                  <c:v>Sympetrum danae</c:v>
                </c:pt>
                <c:pt idx="23">
                  <c:v>Sympetrum sanguineum</c:v>
                </c:pt>
              </c:strCache>
            </c:strRef>
          </c:cat>
          <c:val>
            <c:numRef>
              <c:f>Diagramme!$N$2:$N$25</c:f>
              <c:numCache>
                <c:formatCode>General</c:formatCode>
                <c:ptCount val="24"/>
                <c:pt idx="0">
                  <c:v>2</c:v>
                </c:pt>
                <c:pt idx="1">
                  <c:v>4</c:v>
                </c:pt>
                <c:pt idx="2">
                  <c:v>8</c:v>
                </c:pt>
                <c:pt idx="3">
                  <c:v>7</c:v>
                </c:pt>
                <c:pt idx="4">
                  <c:v>4</c:v>
                </c:pt>
                <c:pt idx="5">
                  <c:v>1</c:v>
                </c:pt>
                <c:pt idx="6">
                  <c:v>1</c:v>
                </c:pt>
                <c:pt idx="7">
                  <c:v>2</c:v>
                </c:pt>
                <c:pt idx="8">
                  <c:v>8</c:v>
                </c:pt>
                <c:pt idx="9">
                  <c:v>1</c:v>
                </c:pt>
                <c:pt idx="10">
                  <c:v>7</c:v>
                </c:pt>
                <c:pt idx="11">
                  <c:v>6</c:v>
                </c:pt>
                <c:pt idx="12">
                  <c:v>4</c:v>
                </c:pt>
                <c:pt idx="13">
                  <c:v>5</c:v>
                </c:pt>
                <c:pt idx="14">
                  <c:v>7</c:v>
                </c:pt>
                <c:pt idx="15">
                  <c:v>1</c:v>
                </c:pt>
                <c:pt idx="16">
                  <c:v>2</c:v>
                </c:pt>
                <c:pt idx="17">
                  <c:v>1</c:v>
                </c:pt>
                <c:pt idx="18">
                  <c:v>8</c:v>
                </c:pt>
                <c:pt idx="19">
                  <c:v>5</c:v>
                </c:pt>
                <c:pt idx="20">
                  <c:v>3</c:v>
                </c:pt>
                <c:pt idx="21">
                  <c:v>3</c:v>
                </c:pt>
                <c:pt idx="22">
                  <c:v>1</c:v>
                </c:pt>
                <c:pt idx="23">
                  <c:v>4</c:v>
                </c:pt>
              </c:numCache>
            </c:numRef>
          </c:val>
          <c:extLst>
            <c:ext xmlns:c16="http://schemas.microsoft.com/office/drawing/2014/chart" uri="{C3380CC4-5D6E-409C-BE32-E72D297353CC}">
              <c16:uniqueId val="{00000000-13E9-504C-A975-D84075D4AF60}"/>
            </c:ext>
          </c:extLst>
        </c:ser>
        <c:ser>
          <c:idx val="1"/>
          <c:order val="1"/>
          <c:tx>
            <c:strRef>
              <c:f>Diagramme!$O$1</c:f>
              <c:strCache>
                <c:ptCount val="1"/>
                <c:pt idx="0">
                  <c:v>Exuvie (2022)</c:v>
                </c:pt>
              </c:strCache>
            </c:strRef>
          </c:tx>
          <c:spPr>
            <a:solidFill>
              <a:srgbClr val="4BACC6">
                <a:lumMod val="60000"/>
                <a:lumOff val="40000"/>
              </a:srgbClr>
            </a:solidFill>
            <a:ln>
              <a:noFill/>
            </a:ln>
            <a:effectLst/>
          </c:spPr>
          <c:invertIfNegative val="0"/>
          <c:cat>
            <c:strRef>
              <c:f>Diagramme!$M$2:$M$25</c:f>
              <c:strCache>
                <c:ptCount val="24"/>
                <c:pt idx="0">
                  <c:v>Chalcolestes viridis</c:v>
                </c:pt>
                <c:pt idx="1">
                  <c:v>Coenagrion hastulatum</c:v>
                </c:pt>
                <c:pt idx="2">
                  <c:v>Coenagrion puella</c:v>
                </c:pt>
                <c:pt idx="3">
                  <c:v>Enallagma cyathigerum</c:v>
                </c:pt>
                <c:pt idx="4">
                  <c:v>Ischnura elegans</c:v>
                </c:pt>
                <c:pt idx="5">
                  <c:v>Lestes barbarus</c:v>
                </c:pt>
                <c:pt idx="6">
                  <c:v>Lestes dryas</c:v>
                </c:pt>
                <c:pt idx="7">
                  <c:v>Lestes virens</c:v>
                </c:pt>
                <c:pt idx="8">
                  <c:v>Pyrrhosoma nymphula</c:v>
                </c:pt>
                <c:pt idx="9">
                  <c:v>Aeshna affinis</c:v>
                </c:pt>
                <c:pt idx="10">
                  <c:v>Aeshna cyanea</c:v>
                </c:pt>
                <c:pt idx="11">
                  <c:v>Aeshna juncea</c:v>
                </c:pt>
                <c:pt idx="12">
                  <c:v>Aeshna mixta</c:v>
                </c:pt>
                <c:pt idx="13">
                  <c:v>Anax imperator</c:v>
                </c:pt>
                <c:pt idx="14">
                  <c:v>Cordulia aenea</c:v>
                </c:pt>
                <c:pt idx="15">
                  <c:v>Gomphus pulchellus</c:v>
                </c:pt>
                <c:pt idx="16">
                  <c:v>Leucorrhinia dubia</c:v>
                </c:pt>
                <c:pt idx="17">
                  <c:v>Leucorrhinia pectoralis</c:v>
                </c:pt>
                <c:pt idx="18">
                  <c:v>Libellula depressa</c:v>
                </c:pt>
                <c:pt idx="19">
                  <c:v>Libellula quadrimaculata</c:v>
                </c:pt>
                <c:pt idx="20">
                  <c:v>Orthetrum cancellatum</c:v>
                </c:pt>
                <c:pt idx="21">
                  <c:v>Somatochlora metallica</c:v>
                </c:pt>
                <c:pt idx="22">
                  <c:v>Sympetrum danae</c:v>
                </c:pt>
                <c:pt idx="23">
                  <c:v>Sympetrum sanguineum</c:v>
                </c:pt>
              </c:strCache>
            </c:strRef>
          </c:cat>
          <c:val>
            <c:numRef>
              <c:f>Diagramme!$O$2:$O$25</c:f>
              <c:numCache>
                <c:formatCode>General</c:formatCode>
                <c:ptCount val="24"/>
                <c:pt idx="0">
                  <c:v>2</c:v>
                </c:pt>
                <c:pt idx="1">
                  <c:v>1</c:v>
                </c:pt>
                <c:pt idx="2">
                  <c:v>8</c:v>
                </c:pt>
                <c:pt idx="3">
                  <c:v>2</c:v>
                </c:pt>
                <c:pt idx="4">
                  <c:v>4</c:v>
                </c:pt>
                <c:pt idx="5">
                  <c:v>0</c:v>
                </c:pt>
                <c:pt idx="6">
                  <c:v>0</c:v>
                </c:pt>
                <c:pt idx="7">
                  <c:v>0</c:v>
                </c:pt>
                <c:pt idx="8">
                  <c:v>7</c:v>
                </c:pt>
                <c:pt idx="9">
                  <c:v>0</c:v>
                </c:pt>
                <c:pt idx="10">
                  <c:v>5</c:v>
                </c:pt>
                <c:pt idx="11">
                  <c:v>0</c:v>
                </c:pt>
                <c:pt idx="12">
                  <c:v>0</c:v>
                </c:pt>
                <c:pt idx="13">
                  <c:v>2</c:v>
                </c:pt>
                <c:pt idx="14">
                  <c:v>6</c:v>
                </c:pt>
                <c:pt idx="15">
                  <c:v>0</c:v>
                </c:pt>
                <c:pt idx="16">
                  <c:v>0</c:v>
                </c:pt>
                <c:pt idx="17">
                  <c:v>0</c:v>
                </c:pt>
                <c:pt idx="18">
                  <c:v>2</c:v>
                </c:pt>
                <c:pt idx="19">
                  <c:v>3</c:v>
                </c:pt>
                <c:pt idx="20">
                  <c:v>1</c:v>
                </c:pt>
                <c:pt idx="21">
                  <c:v>0</c:v>
                </c:pt>
                <c:pt idx="22">
                  <c:v>0</c:v>
                </c:pt>
                <c:pt idx="23">
                  <c:v>0</c:v>
                </c:pt>
              </c:numCache>
            </c:numRef>
          </c:val>
          <c:extLst>
            <c:ext xmlns:c16="http://schemas.microsoft.com/office/drawing/2014/chart" uri="{C3380CC4-5D6E-409C-BE32-E72D297353CC}">
              <c16:uniqueId val="{00000001-13E9-504C-A975-D84075D4AF60}"/>
            </c:ext>
          </c:extLst>
        </c:ser>
        <c:dLbls>
          <c:showLegendKey val="0"/>
          <c:showVal val="0"/>
          <c:showCatName val="0"/>
          <c:showSerName val="0"/>
          <c:showPercent val="0"/>
          <c:showBubbleSize val="0"/>
        </c:dLbls>
        <c:gapWidth val="78"/>
        <c:axId val="1973822223"/>
        <c:axId val="1986543983"/>
      </c:barChart>
      <c:catAx>
        <c:axId val="1973822223"/>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1986543983"/>
        <c:crosses val="autoZero"/>
        <c:auto val="0"/>
        <c:lblAlgn val="ctr"/>
        <c:lblOffset val="100"/>
        <c:noMultiLvlLbl val="0"/>
      </c:catAx>
      <c:valAx>
        <c:axId val="1986543983"/>
        <c:scaling>
          <c:orientation val="minMax"/>
          <c:max val="8"/>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de-DE">
                    <a:ln>
                      <a:noFill/>
                    </a:ln>
                    <a:solidFill>
                      <a:schemeClr val="tx1"/>
                    </a:solidFill>
                  </a:rPr>
                  <a:t>Anzahl der Gewässer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t" anchorCtr="0"/>
          <a:lstStyle/>
          <a:p>
            <a:pPr>
              <a:defRPr sz="900" b="0" i="0" u="none" strike="noStrike" kern="1200" baseline="0">
                <a:solidFill>
                  <a:schemeClr val="tx1"/>
                </a:solidFill>
                <a:latin typeface="+mn-lt"/>
                <a:ea typeface="+mn-ea"/>
                <a:cs typeface="+mn-cs"/>
              </a:defRPr>
            </a:pPr>
            <a:endParaRPr lang="de-DE"/>
          </a:p>
        </c:txPr>
        <c:crossAx val="1973822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legend>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Diagramme!$B$31</c:f>
              <c:strCache>
                <c:ptCount val="1"/>
                <c:pt idx="0">
                  <c:v>andere Arten</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Diagramme!$A$69:$A$76</c:f>
              <c:strCache>
                <c:ptCount val="8"/>
                <c:pt idx="0">
                  <c:v>1</c:v>
                </c:pt>
                <c:pt idx="1">
                  <c:v>2</c:v>
                </c:pt>
                <c:pt idx="2">
                  <c:v>3</c:v>
                </c:pt>
                <c:pt idx="3">
                  <c:v>4</c:v>
                </c:pt>
                <c:pt idx="4">
                  <c:v>5</c:v>
                </c:pt>
                <c:pt idx="5">
                  <c:v>6</c:v>
                </c:pt>
                <c:pt idx="6">
                  <c:v>7</c:v>
                </c:pt>
                <c:pt idx="7">
                  <c:v>8</c:v>
                </c:pt>
              </c:strCache>
            </c:strRef>
          </c:cat>
          <c:val>
            <c:numRef>
              <c:f>Diagramme!$B$69:$B$76</c:f>
              <c:numCache>
                <c:formatCode>0</c:formatCode>
                <c:ptCount val="8"/>
                <c:pt idx="0">
                  <c:v>5</c:v>
                </c:pt>
                <c:pt idx="1">
                  <c:v>18</c:v>
                </c:pt>
                <c:pt idx="2">
                  <c:v>8</c:v>
                </c:pt>
                <c:pt idx="3">
                  <c:v>8</c:v>
                </c:pt>
                <c:pt idx="4">
                  <c:v>17</c:v>
                </c:pt>
                <c:pt idx="5">
                  <c:v>13</c:v>
                </c:pt>
                <c:pt idx="6">
                  <c:v>10</c:v>
                </c:pt>
                <c:pt idx="7">
                  <c:v>16</c:v>
                </c:pt>
              </c:numCache>
            </c:numRef>
          </c:val>
          <c:extLst>
            <c:ext xmlns:c16="http://schemas.microsoft.com/office/drawing/2014/chart" uri="{C3380CC4-5D6E-409C-BE32-E72D297353CC}">
              <c16:uniqueId val="{00000000-65F2-5D49-A2E9-28737F120788}"/>
            </c:ext>
          </c:extLst>
        </c:ser>
        <c:dLbls>
          <c:showLegendKey val="0"/>
          <c:showVal val="0"/>
          <c:showCatName val="0"/>
          <c:showSerName val="0"/>
          <c:showPercent val="0"/>
          <c:showBubbleSize val="0"/>
        </c:dLbls>
        <c:gapWidth val="59"/>
        <c:overlap val="-95"/>
        <c:axId val="1817477071"/>
        <c:axId val="2039160143"/>
      </c:barChart>
      <c:catAx>
        <c:axId val="181747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Gewässer</a:t>
                </a:r>
                <a:r>
                  <a:rPr lang="de-DE" baseline="0">
                    <a:solidFill>
                      <a:schemeClr val="tx1"/>
                    </a:solidFill>
                  </a:rPr>
                  <a:t> Nr.</a:t>
                </a:r>
                <a:endParaRPr lang="de-DE">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39160143"/>
        <c:crossesAt val="0"/>
        <c:auto val="1"/>
        <c:lblAlgn val="ctr"/>
        <c:lblOffset val="100"/>
        <c:noMultiLvlLbl val="0"/>
      </c:catAx>
      <c:valAx>
        <c:axId val="2039160143"/>
        <c:scaling>
          <c:orientation val="minMax"/>
          <c:max val="19"/>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Anzahl</a:t>
                </a:r>
                <a:r>
                  <a:rPr lang="de-DE" baseline="0">
                    <a:solidFill>
                      <a:schemeClr val="tx1"/>
                    </a:solidFill>
                  </a:rPr>
                  <a:t> der Arten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0"/>
        <c:majorTickMark val="none"/>
        <c:min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81747707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softEdge rad="0"/>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95523861201054E-2"/>
          <c:y val="0.14688357526129969"/>
          <c:w val="0.89704140106364649"/>
          <c:h val="0.78004372837067848"/>
        </c:manualLayout>
      </c:layout>
      <c:lineChart>
        <c:grouping val="standard"/>
        <c:varyColors val="0"/>
        <c:ser>
          <c:idx val="0"/>
          <c:order val="0"/>
          <c:tx>
            <c:strRef>
              <c:f>'Wetterentwicklung lokal 14-22'!$B$23</c:f>
              <c:strCache>
                <c:ptCount val="1"/>
                <c:pt idx="0">
                  <c:v>Sommertage</c:v>
                </c:pt>
              </c:strCache>
            </c:strRef>
          </c:tx>
          <c:spPr>
            <a:ln w="28575" cap="rnd">
              <a:solidFill>
                <a:srgbClr val="FF0000"/>
              </a:solidFill>
              <a:round/>
            </a:ln>
            <a:effectLst/>
          </c:spPr>
          <c:marker>
            <c:symbol val="none"/>
          </c:marker>
          <c:trendline>
            <c:spPr>
              <a:ln w="19050" cap="rnd">
                <a:solidFill>
                  <a:srgbClr val="FF0000"/>
                </a:solidFill>
                <a:prstDash val="sysDot"/>
              </a:ln>
              <a:effectLst/>
            </c:spPr>
            <c:trendlineType val="linear"/>
            <c:dispRSqr val="0"/>
            <c:dispEq val="0"/>
          </c:trendline>
          <c:cat>
            <c:numRef>
              <c:f>'Wetterentwicklung lokal 14-22'!$A$24:$A$40</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numCache>
            </c:numRef>
          </c:cat>
          <c:val>
            <c:numRef>
              <c:f>'Wetterentwicklung lokal 14-22'!$B$24:$B$40</c:f>
              <c:numCache>
                <c:formatCode>General</c:formatCode>
                <c:ptCount val="17"/>
                <c:pt idx="0">
                  <c:v>29</c:v>
                </c:pt>
                <c:pt idx="1">
                  <c:v>17</c:v>
                </c:pt>
                <c:pt idx="2">
                  <c:v>19</c:v>
                </c:pt>
                <c:pt idx="3">
                  <c:v>27</c:v>
                </c:pt>
                <c:pt idx="4">
                  <c:v>25</c:v>
                </c:pt>
                <c:pt idx="5">
                  <c:v>19</c:v>
                </c:pt>
                <c:pt idx="6">
                  <c:v>23</c:v>
                </c:pt>
                <c:pt idx="7">
                  <c:v>26</c:v>
                </c:pt>
                <c:pt idx="8">
                  <c:v>26</c:v>
                </c:pt>
                <c:pt idx="9">
                  <c:v>21</c:v>
                </c:pt>
                <c:pt idx="10">
                  <c:v>31</c:v>
                </c:pt>
                <c:pt idx="11">
                  <c:v>23</c:v>
                </c:pt>
                <c:pt idx="12">
                  <c:v>59</c:v>
                </c:pt>
                <c:pt idx="13">
                  <c:v>33</c:v>
                </c:pt>
                <c:pt idx="14">
                  <c:v>28</c:v>
                </c:pt>
                <c:pt idx="15">
                  <c:v>19</c:v>
                </c:pt>
                <c:pt idx="16">
                  <c:v>44</c:v>
                </c:pt>
              </c:numCache>
            </c:numRef>
          </c:val>
          <c:smooth val="0"/>
          <c:extLst>
            <c:ext xmlns:c16="http://schemas.microsoft.com/office/drawing/2014/chart" uri="{C3380CC4-5D6E-409C-BE32-E72D297353CC}">
              <c16:uniqueId val="{00000000-EB36-BD4F-A48B-B96FB7342F4B}"/>
            </c:ext>
          </c:extLst>
        </c:ser>
        <c:ser>
          <c:idx val="1"/>
          <c:order val="1"/>
          <c:tx>
            <c:strRef>
              <c:f>'Wetterentwicklung lokal 14-22'!$C$23</c:f>
              <c:strCache>
                <c:ptCount val="1"/>
                <c:pt idx="0">
                  <c:v>Heiße Tage</c:v>
                </c:pt>
              </c:strCache>
            </c:strRef>
          </c:tx>
          <c:spPr>
            <a:ln w="28575" cap="rnd">
              <a:solidFill>
                <a:srgbClr val="C83BB6"/>
              </a:solidFill>
              <a:round/>
            </a:ln>
            <a:effectLst/>
          </c:spPr>
          <c:marker>
            <c:symbol val="none"/>
          </c:marker>
          <c:trendline>
            <c:spPr>
              <a:ln w="19050" cap="rnd">
                <a:solidFill>
                  <a:srgbClr val="C83BB6"/>
                </a:solidFill>
                <a:prstDash val="sysDot"/>
              </a:ln>
              <a:effectLst/>
            </c:spPr>
            <c:trendlineType val="linear"/>
            <c:dispRSqr val="0"/>
            <c:dispEq val="0"/>
          </c:trendline>
          <c:cat>
            <c:numRef>
              <c:f>'Wetterentwicklung lokal 14-22'!$A$24:$A$40</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numCache>
            </c:numRef>
          </c:cat>
          <c:val>
            <c:numRef>
              <c:f>'Wetterentwicklung lokal 14-22'!$C$24:$C$40</c:f>
              <c:numCache>
                <c:formatCode>General</c:formatCode>
                <c:ptCount val="17"/>
                <c:pt idx="0">
                  <c:v>8</c:v>
                </c:pt>
                <c:pt idx="1">
                  <c:v>3</c:v>
                </c:pt>
                <c:pt idx="2">
                  <c:v>7</c:v>
                </c:pt>
                <c:pt idx="3">
                  <c:v>1</c:v>
                </c:pt>
                <c:pt idx="4">
                  <c:v>8</c:v>
                </c:pt>
                <c:pt idx="5">
                  <c:v>1</c:v>
                </c:pt>
                <c:pt idx="6">
                  <c:v>2</c:v>
                </c:pt>
                <c:pt idx="7">
                  <c:v>5</c:v>
                </c:pt>
                <c:pt idx="8">
                  <c:v>2</c:v>
                </c:pt>
                <c:pt idx="9">
                  <c:v>8</c:v>
                </c:pt>
                <c:pt idx="10">
                  <c:v>8</c:v>
                </c:pt>
                <c:pt idx="11">
                  <c:v>2</c:v>
                </c:pt>
                <c:pt idx="12">
                  <c:v>15</c:v>
                </c:pt>
                <c:pt idx="13">
                  <c:v>12</c:v>
                </c:pt>
                <c:pt idx="14">
                  <c:v>5</c:v>
                </c:pt>
                <c:pt idx="15">
                  <c:v>2</c:v>
                </c:pt>
                <c:pt idx="16">
                  <c:v>10</c:v>
                </c:pt>
              </c:numCache>
            </c:numRef>
          </c:val>
          <c:smooth val="0"/>
          <c:extLst>
            <c:ext xmlns:c16="http://schemas.microsoft.com/office/drawing/2014/chart" uri="{C3380CC4-5D6E-409C-BE32-E72D297353CC}">
              <c16:uniqueId val="{00000001-EB36-BD4F-A48B-B96FB7342F4B}"/>
            </c:ext>
          </c:extLst>
        </c:ser>
        <c:ser>
          <c:idx val="2"/>
          <c:order val="2"/>
          <c:tx>
            <c:strRef>
              <c:f>'Wetterentwicklung lokal 14-22'!$D$23</c:f>
              <c:strCache>
                <c:ptCount val="1"/>
                <c:pt idx="0">
                  <c:v>Frosttage</c:v>
                </c:pt>
              </c:strCache>
            </c:strRef>
          </c:tx>
          <c:spPr>
            <a:ln w="28575" cap="rnd">
              <a:solidFill>
                <a:schemeClr val="accent5">
                  <a:lumMod val="60000"/>
                  <a:lumOff val="40000"/>
                </a:schemeClr>
              </a:solidFill>
              <a:round/>
            </a:ln>
            <a:effectLst/>
          </c:spPr>
          <c:marker>
            <c:symbol val="none"/>
          </c:marker>
          <c:trendline>
            <c:spPr>
              <a:ln w="19050" cap="rnd">
                <a:solidFill>
                  <a:schemeClr val="accent5">
                    <a:lumMod val="60000"/>
                    <a:lumOff val="40000"/>
                  </a:schemeClr>
                </a:solidFill>
                <a:prstDash val="sysDot"/>
              </a:ln>
              <a:effectLst/>
            </c:spPr>
            <c:trendlineType val="linear"/>
            <c:dispRSqr val="0"/>
            <c:dispEq val="0"/>
          </c:trendline>
          <c:cat>
            <c:numRef>
              <c:f>'Wetterentwicklung lokal 14-22'!$A$24:$A$40</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numCache>
            </c:numRef>
          </c:cat>
          <c:val>
            <c:numRef>
              <c:f>'Wetterentwicklung lokal 14-22'!$D$24:$D$40</c:f>
              <c:numCache>
                <c:formatCode>General</c:formatCode>
                <c:ptCount val="17"/>
                <c:pt idx="0">
                  <c:v>87</c:v>
                </c:pt>
                <c:pt idx="1">
                  <c:v>47</c:v>
                </c:pt>
                <c:pt idx="2">
                  <c:v>64</c:v>
                </c:pt>
                <c:pt idx="3">
                  <c:v>79</c:v>
                </c:pt>
                <c:pt idx="4">
                  <c:v>109</c:v>
                </c:pt>
                <c:pt idx="5">
                  <c:v>69</c:v>
                </c:pt>
                <c:pt idx="6">
                  <c:v>66</c:v>
                </c:pt>
                <c:pt idx="7">
                  <c:v>92</c:v>
                </c:pt>
                <c:pt idx="8">
                  <c:v>42</c:v>
                </c:pt>
                <c:pt idx="9">
                  <c:v>55</c:v>
                </c:pt>
                <c:pt idx="10">
                  <c:v>79</c:v>
                </c:pt>
                <c:pt idx="11">
                  <c:v>66</c:v>
                </c:pt>
                <c:pt idx="12">
                  <c:v>72</c:v>
                </c:pt>
                <c:pt idx="13">
                  <c:v>55</c:v>
                </c:pt>
                <c:pt idx="14">
                  <c:v>39</c:v>
                </c:pt>
                <c:pt idx="15">
                  <c:v>76</c:v>
                </c:pt>
                <c:pt idx="16">
                  <c:v>43</c:v>
                </c:pt>
              </c:numCache>
            </c:numRef>
          </c:val>
          <c:smooth val="0"/>
          <c:extLst>
            <c:ext xmlns:c16="http://schemas.microsoft.com/office/drawing/2014/chart" uri="{C3380CC4-5D6E-409C-BE32-E72D297353CC}">
              <c16:uniqueId val="{00000002-EB36-BD4F-A48B-B96FB7342F4B}"/>
            </c:ext>
          </c:extLst>
        </c:ser>
        <c:ser>
          <c:idx val="3"/>
          <c:order val="3"/>
          <c:tx>
            <c:strRef>
              <c:f>'Wetterentwicklung lokal 14-22'!$E$23</c:f>
              <c:strCache>
                <c:ptCount val="1"/>
                <c:pt idx="0">
                  <c:v>Eistage</c:v>
                </c:pt>
              </c:strCache>
            </c:strRef>
          </c:tx>
          <c:spPr>
            <a:ln w="28575" cap="rnd">
              <a:solidFill>
                <a:srgbClr val="0070C0"/>
              </a:solidFill>
              <a:round/>
            </a:ln>
            <a:effectLst/>
          </c:spPr>
          <c:marker>
            <c:symbol val="none"/>
          </c:marker>
          <c:trendline>
            <c:spPr>
              <a:ln w="19050" cap="rnd">
                <a:solidFill>
                  <a:schemeClr val="accent4"/>
                </a:solidFill>
                <a:prstDash val="sysDot"/>
              </a:ln>
              <a:effectLst/>
            </c:spPr>
            <c:trendlineType val="linear"/>
            <c:dispRSqr val="0"/>
            <c:dispEq val="0"/>
          </c:trendline>
          <c:cat>
            <c:numRef>
              <c:f>'Wetterentwicklung lokal 14-22'!$A$24:$A$40</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numCache>
            </c:numRef>
          </c:cat>
          <c:val>
            <c:numRef>
              <c:f>'Wetterentwicklung lokal 14-22'!$E$24:$E$40</c:f>
              <c:numCache>
                <c:formatCode>General</c:formatCode>
                <c:ptCount val="17"/>
                <c:pt idx="0">
                  <c:v>31</c:v>
                </c:pt>
                <c:pt idx="1">
                  <c:v>9</c:v>
                </c:pt>
                <c:pt idx="2">
                  <c:v>10</c:v>
                </c:pt>
                <c:pt idx="3">
                  <c:v>25</c:v>
                </c:pt>
                <c:pt idx="4">
                  <c:v>66</c:v>
                </c:pt>
                <c:pt idx="5">
                  <c:v>15</c:v>
                </c:pt>
                <c:pt idx="6">
                  <c:v>21</c:v>
                </c:pt>
                <c:pt idx="7">
                  <c:v>37</c:v>
                </c:pt>
                <c:pt idx="8">
                  <c:v>9</c:v>
                </c:pt>
                <c:pt idx="9">
                  <c:v>5</c:v>
                </c:pt>
                <c:pt idx="10">
                  <c:v>9</c:v>
                </c:pt>
                <c:pt idx="11">
                  <c:v>18</c:v>
                </c:pt>
                <c:pt idx="12">
                  <c:v>19</c:v>
                </c:pt>
                <c:pt idx="13">
                  <c:v>6</c:v>
                </c:pt>
                <c:pt idx="14">
                  <c:v>2</c:v>
                </c:pt>
                <c:pt idx="15">
                  <c:v>14</c:v>
                </c:pt>
                <c:pt idx="16">
                  <c:v>1</c:v>
                </c:pt>
              </c:numCache>
            </c:numRef>
          </c:val>
          <c:smooth val="0"/>
          <c:extLst>
            <c:ext xmlns:c16="http://schemas.microsoft.com/office/drawing/2014/chart" uri="{C3380CC4-5D6E-409C-BE32-E72D297353CC}">
              <c16:uniqueId val="{00000003-EB36-BD4F-A48B-B96FB7342F4B}"/>
            </c:ext>
          </c:extLst>
        </c:ser>
        <c:dLbls>
          <c:showLegendKey val="0"/>
          <c:showVal val="0"/>
          <c:showCatName val="0"/>
          <c:showSerName val="0"/>
          <c:showPercent val="0"/>
          <c:showBubbleSize val="0"/>
        </c:dLbls>
        <c:smooth val="0"/>
        <c:axId val="1533044815"/>
        <c:axId val="1533221391"/>
      </c:lineChart>
      <c:catAx>
        <c:axId val="153304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33221391"/>
        <c:crosses val="autoZero"/>
        <c:auto val="1"/>
        <c:lblAlgn val="ctr"/>
        <c:lblOffset val="100"/>
        <c:noMultiLvlLbl val="0"/>
      </c:catAx>
      <c:valAx>
        <c:axId val="153322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a:t>
                </a:r>
                <a:r>
                  <a:rPr lang="de-DE" baseline="0"/>
                  <a:t> der Tage pro Jahr</a:t>
                </a:r>
                <a:endParaRPr lang="de-D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33044815"/>
        <c:crosses val="autoZero"/>
        <c:crossBetween val="between"/>
      </c:valAx>
      <c:spPr>
        <a:noFill/>
        <a:ln>
          <a:noFill/>
        </a:ln>
        <a:effectLst/>
      </c:spPr>
    </c:plotArea>
    <c:legend>
      <c:legendPos val="t"/>
      <c:layout>
        <c:manualLayout>
          <c:xMode val="edge"/>
          <c:yMode val="edge"/>
          <c:x val="3.314638600459259E-2"/>
          <c:y val="2.5476341589408112E-2"/>
          <c:w val="0.93161952164057782"/>
          <c:h val="8.85781730178051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Diagramme!$B$31</c:f>
              <c:strCache>
                <c:ptCount val="1"/>
                <c:pt idx="0">
                  <c:v>andere Arten</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Diagramme!$A$92:$A$99</c:f>
              <c:strCache>
                <c:ptCount val="8"/>
                <c:pt idx="0">
                  <c:v>1</c:v>
                </c:pt>
                <c:pt idx="1">
                  <c:v>2</c:v>
                </c:pt>
                <c:pt idx="2">
                  <c:v>3</c:v>
                </c:pt>
                <c:pt idx="3">
                  <c:v>4</c:v>
                </c:pt>
                <c:pt idx="4">
                  <c:v>5</c:v>
                </c:pt>
                <c:pt idx="5">
                  <c:v>6</c:v>
                </c:pt>
                <c:pt idx="6">
                  <c:v>7</c:v>
                </c:pt>
                <c:pt idx="7">
                  <c:v>8</c:v>
                </c:pt>
              </c:strCache>
            </c:strRef>
          </c:cat>
          <c:val>
            <c:numRef>
              <c:f>Diagramme!$B$92:$B$99</c:f>
              <c:numCache>
                <c:formatCode>0</c:formatCode>
                <c:ptCount val="8"/>
                <c:pt idx="0">
                  <c:v>5</c:v>
                </c:pt>
                <c:pt idx="1">
                  <c:v>15</c:v>
                </c:pt>
                <c:pt idx="2">
                  <c:v>8</c:v>
                </c:pt>
                <c:pt idx="3">
                  <c:v>7</c:v>
                </c:pt>
                <c:pt idx="4">
                  <c:v>15</c:v>
                </c:pt>
                <c:pt idx="5">
                  <c:v>13</c:v>
                </c:pt>
                <c:pt idx="6">
                  <c:v>9</c:v>
                </c:pt>
                <c:pt idx="7">
                  <c:v>16</c:v>
                </c:pt>
              </c:numCache>
            </c:numRef>
          </c:val>
          <c:extLst>
            <c:ext xmlns:c16="http://schemas.microsoft.com/office/drawing/2014/chart" uri="{C3380CC4-5D6E-409C-BE32-E72D297353CC}">
              <c16:uniqueId val="{00000000-6D89-724D-B030-F95D4C7D60A6}"/>
            </c:ext>
          </c:extLst>
        </c:ser>
        <c:ser>
          <c:idx val="1"/>
          <c:order val="1"/>
          <c:tx>
            <c:strRef>
              <c:f>Diagramme!$C$31</c:f>
              <c:strCache>
                <c:ptCount val="1"/>
                <c:pt idx="0">
                  <c:v>Moorlibellenarten</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Diagramme!$A$92:$A$99</c:f>
              <c:strCache>
                <c:ptCount val="8"/>
                <c:pt idx="0">
                  <c:v>1</c:v>
                </c:pt>
                <c:pt idx="1">
                  <c:v>2</c:v>
                </c:pt>
                <c:pt idx="2">
                  <c:v>3</c:v>
                </c:pt>
                <c:pt idx="3">
                  <c:v>4</c:v>
                </c:pt>
                <c:pt idx="4">
                  <c:v>5</c:v>
                </c:pt>
                <c:pt idx="5">
                  <c:v>6</c:v>
                </c:pt>
                <c:pt idx="6">
                  <c:v>7</c:v>
                </c:pt>
                <c:pt idx="7">
                  <c:v>8</c:v>
                </c:pt>
              </c:strCache>
            </c:strRef>
          </c:cat>
          <c:val>
            <c:numRef>
              <c:f>Diagramme!$C$92:$C$99</c:f>
              <c:numCache>
                <c:formatCode>General</c:formatCode>
                <c:ptCount val="8"/>
                <c:pt idx="0">
                  <c:v>0</c:v>
                </c:pt>
                <c:pt idx="1">
                  <c:v>3</c:v>
                </c:pt>
                <c:pt idx="3">
                  <c:v>1</c:v>
                </c:pt>
                <c:pt idx="4">
                  <c:v>2</c:v>
                </c:pt>
                <c:pt idx="6">
                  <c:v>1</c:v>
                </c:pt>
              </c:numCache>
            </c:numRef>
          </c:val>
          <c:extLst>
            <c:ext xmlns:c16="http://schemas.microsoft.com/office/drawing/2014/chart" uri="{C3380CC4-5D6E-409C-BE32-E72D297353CC}">
              <c16:uniqueId val="{00000001-6D89-724D-B030-F95D4C7D60A6}"/>
            </c:ext>
          </c:extLst>
        </c:ser>
        <c:dLbls>
          <c:showLegendKey val="0"/>
          <c:showVal val="0"/>
          <c:showCatName val="0"/>
          <c:showSerName val="0"/>
          <c:showPercent val="0"/>
          <c:showBubbleSize val="0"/>
        </c:dLbls>
        <c:gapWidth val="59"/>
        <c:overlap val="100"/>
        <c:axId val="1817477071"/>
        <c:axId val="2039160143"/>
      </c:barChart>
      <c:catAx>
        <c:axId val="181747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Gewässer</a:t>
                </a:r>
                <a:r>
                  <a:rPr lang="de-DE" baseline="0">
                    <a:solidFill>
                      <a:schemeClr val="tx1"/>
                    </a:solidFill>
                  </a:rPr>
                  <a:t> Nr.</a:t>
                </a:r>
                <a:endParaRPr lang="de-DE">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39160143"/>
        <c:crossesAt val="0"/>
        <c:auto val="1"/>
        <c:lblAlgn val="ctr"/>
        <c:lblOffset val="100"/>
        <c:noMultiLvlLbl val="0"/>
      </c:catAx>
      <c:valAx>
        <c:axId val="2039160143"/>
        <c:scaling>
          <c:orientation val="minMax"/>
          <c:max val="19"/>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Anzahl</a:t>
                </a:r>
                <a:r>
                  <a:rPr lang="de-DE" baseline="0">
                    <a:solidFill>
                      <a:schemeClr val="tx1"/>
                    </a:solidFill>
                  </a:rPr>
                  <a:t> der Arten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General" sourceLinked="0"/>
        <c:majorTickMark val="none"/>
        <c:min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8174770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noFill/>
      <a:round/>
    </a:ln>
    <a:effectLst>
      <a:softEdge rad="0"/>
    </a:effectLst>
  </c:spPr>
  <c:txPr>
    <a:bodyPr/>
    <a:lstStyle/>
    <a:p>
      <a:pPr>
        <a:defRPr/>
      </a:pPr>
      <a:endParaRPr lang="de-DE"/>
    </a:p>
  </c:txPr>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Diagramme!$D$116</c:f>
              <c:strCache>
                <c:ptCount val="1"/>
                <c:pt idx="0">
                  <c:v>andere Arten</c:v>
                </c:pt>
              </c:strCache>
            </c:strRef>
          </c:tx>
          <c:spPr>
            <a:solidFill>
              <a:schemeClr val="bg1">
                <a:lumMod val="65000"/>
              </a:schemeClr>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8DD5-4749-B96B-6D44BC451961}"/>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8DD5-4749-B96B-6D44BC451961}"/>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8DD5-4749-B96B-6D44BC451961}"/>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C-8DD5-4749-B96B-6D44BC451961}"/>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6-8DD5-4749-B96B-6D44BC451961}"/>
              </c:ext>
            </c:extLst>
          </c:dPt>
          <c:dPt>
            <c:idx val="7"/>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5-8DD5-4749-B96B-6D44BC451961}"/>
              </c:ext>
            </c:extLst>
          </c:dPt>
          <c:dPt>
            <c:idx val="9"/>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8DD5-4749-B96B-6D44BC451961}"/>
              </c:ext>
            </c:extLst>
          </c:dPt>
          <c:dPt>
            <c:idx val="1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4-8DD5-4749-B96B-6D44BC451961}"/>
              </c:ext>
            </c:extLst>
          </c:dPt>
          <c:dPt>
            <c:idx val="12"/>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8-8DD5-4749-B96B-6D44BC451961}"/>
              </c:ext>
            </c:extLst>
          </c:dPt>
          <c:dPt>
            <c:idx val="1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0-8DD5-4749-B96B-6D44BC451961}"/>
              </c:ext>
            </c:extLst>
          </c:dPt>
          <c:dPt>
            <c:idx val="1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8DD5-4749-B96B-6D44BC451961}"/>
              </c:ext>
            </c:extLst>
          </c:dPt>
          <c:dPt>
            <c:idx val="1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1-8DD5-4749-B96B-6D44BC451961}"/>
              </c:ext>
            </c:extLst>
          </c:dPt>
          <c:dPt>
            <c:idx val="18"/>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A-8DD5-4749-B96B-6D44BC451961}"/>
              </c:ext>
            </c:extLst>
          </c:dPt>
          <c:dPt>
            <c:idx val="19"/>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3-8DD5-4749-B96B-6D44BC451961}"/>
              </c:ext>
            </c:extLst>
          </c:dPt>
          <c:dPt>
            <c:idx val="2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2-8DD5-4749-B96B-6D44BC451961}"/>
              </c:ext>
            </c:extLst>
          </c:dPt>
          <c:dLbls>
            <c:dLbl>
              <c:idx val="21"/>
              <c:delete val="1"/>
              <c:extLst>
                <c:ext xmlns:c15="http://schemas.microsoft.com/office/drawing/2012/chart" uri="{CE6537A1-D6FC-4f65-9D91-7224C49458BB}"/>
                <c:ext xmlns:c16="http://schemas.microsoft.com/office/drawing/2014/chart" uri="{C3380CC4-5D6E-409C-BE32-E72D297353CC}">
                  <c16:uniqueId val="{00000025-8113-FF4D-9B05-E1C3D22164D0}"/>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Diagramme!$B$117:$B$139</c:f>
              <c:strCache>
                <c:ptCount val="23"/>
                <c:pt idx="0">
                  <c:v>      1   '14</c:v>
                </c:pt>
                <c:pt idx="1">
                  <c:v>     '22</c:v>
                </c:pt>
                <c:pt idx="3">
                  <c:v>      2   '14</c:v>
                </c:pt>
                <c:pt idx="4">
                  <c:v>     '22</c:v>
                </c:pt>
                <c:pt idx="6">
                  <c:v>      3   '14</c:v>
                </c:pt>
                <c:pt idx="7">
                  <c:v>     '22</c:v>
                </c:pt>
                <c:pt idx="9">
                  <c:v>      4   '14</c:v>
                </c:pt>
                <c:pt idx="10">
                  <c:v>     '22</c:v>
                </c:pt>
                <c:pt idx="12">
                  <c:v>      5   '14</c:v>
                </c:pt>
                <c:pt idx="13">
                  <c:v>     '22</c:v>
                </c:pt>
                <c:pt idx="15">
                  <c:v>      6   '14</c:v>
                </c:pt>
                <c:pt idx="16">
                  <c:v>     '22</c:v>
                </c:pt>
                <c:pt idx="18">
                  <c:v>      7   '14</c:v>
                </c:pt>
                <c:pt idx="19">
                  <c:v>     '22</c:v>
                </c:pt>
                <c:pt idx="21">
                  <c:v>      8   '14</c:v>
                </c:pt>
                <c:pt idx="22">
                  <c:v>     '22</c:v>
                </c:pt>
              </c:strCache>
            </c:strRef>
          </c:cat>
          <c:val>
            <c:numRef>
              <c:f>Diagramme!$D$117:$D$139</c:f>
              <c:numCache>
                <c:formatCode>0</c:formatCode>
                <c:ptCount val="23"/>
                <c:pt idx="0">
                  <c:v>2</c:v>
                </c:pt>
                <c:pt idx="1">
                  <c:v>5</c:v>
                </c:pt>
                <c:pt idx="3">
                  <c:v>9</c:v>
                </c:pt>
                <c:pt idx="4">
                  <c:v>15</c:v>
                </c:pt>
                <c:pt idx="6">
                  <c:v>2</c:v>
                </c:pt>
                <c:pt idx="7">
                  <c:v>8</c:v>
                </c:pt>
                <c:pt idx="9">
                  <c:v>10</c:v>
                </c:pt>
                <c:pt idx="10">
                  <c:v>7</c:v>
                </c:pt>
                <c:pt idx="12">
                  <c:v>9</c:v>
                </c:pt>
                <c:pt idx="13">
                  <c:v>15</c:v>
                </c:pt>
                <c:pt idx="15">
                  <c:v>11</c:v>
                </c:pt>
                <c:pt idx="16">
                  <c:v>13</c:v>
                </c:pt>
                <c:pt idx="18">
                  <c:v>6</c:v>
                </c:pt>
                <c:pt idx="19">
                  <c:v>9</c:v>
                </c:pt>
                <c:pt idx="21">
                  <c:v>0</c:v>
                </c:pt>
                <c:pt idx="22">
                  <c:v>16</c:v>
                </c:pt>
              </c:numCache>
            </c:numRef>
          </c:val>
          <c:extLst>
            <c:ext xmlns:c16="http://schemas.microsoft.com/office/drawing/2014/chart" uri="{C3380CC4-5D6E-409C-BE32-E72D297353CC}">
              <c16:uniqueId val="{00000000-8DD5-4749-B96B-6D44BC451961}"/>
            </c:ext>
          </c:extLst>
        </c:ser>
        <c:ser>
          <c:idx val="1"/>
          <c:order val="1"/>
          <c:tx>
            <c:strRef>
              <c:f>Diagramme!$E$116</c:f>
              <c:strCache>
                <c:ptCount val="1"/>
                <c:pt idx="0">
                  <c:v>Moorarten</c:v>
                </c:pt>
              </c:strCache>
            </c:strRef>
          </c:tx>
          <c:spPr>
            <a:solidFill>
              <a:srgbClr val="C00000"/>
            </a:solidFill>
            <a:ln>
              <a:noFill/>
            </a:ln>
            <a:effectLst/>
          </c:spPr>
          <c:invertIfNegative val="0"/>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D-8DD5-4749-B96B-6D44BC451961}"/>
              </c:ext>
            </c:extLst>
          </c:dPt>
          <c:dPt>
            <c:idx val="10"/>
            <c:invertIfNegative val="0"/>
            <c:bubble3D val="0"/>
            <c:spPr>
              <a:solidFill>
                <a:schemeClr val="accent5">
                  <a:lumMod val="75000"/>
                </a:schemeClr>
              </a:solidFill>
              <a:ln>
                <a:noFill/>
              </a:ln>
              <a:effectLst/>
            </c:spPr>
            <c:extLst>
              <c:ext xmlns:c16="http://schemas.microsoft.com/office/drawing/2014/chart" uri="{C3380CC4-5D6E-409C-BE32-E72D297353CC}">
                <c16:uniqueId val="{00000024-8113-FF4D-9B05-E1C3D22164D0}"/>
              </c:ext>
            </c:extLst>
          </c:dPt>
          <c:dPt>
            <c:idx val="13"/>
            <c:invertIfNegative val="0"/>
            <c:bubble3D val="0"/>
            <c:spPr>
              <a:solidFill>
                <a:schemeClr val="accent5">
                  <a:lumMod val="75000"/>
                </a:schemeClr>
              </a:solidFill>
              <a:ln>
                <a:noFill/>
              </a:ln>
              <a:effectLst/>
            </c:spPr>
            <c:extLst>
              <c:ext xmlns:c16="http://schemas.microsoft.com/office/drawing/2014/chart" uri="{C3380CC4-5D6E-409C-BE32-E72D297353CC}">
                <c16:uniqueId val="{0000000E-8DD5-4749-B96B-6D44BC451961}"/>
              </c:ext>
            </c:extLst>
          </c:dPt>
          <c:dPt>
            <c:idx val="19"/>
            <c:invertIfNegative val="0"/>
            <c:bubble3D val="0"/>
            <c:spPr>
              <a:solidFill>
                <a:schemeClr val="accent5">
                  <a:lumMod val="75000"/>
                </a:schemeClr>
              </a:solidFill>
              <a:ln>
                <a:noFill/>
              </a:ln>
              <a:effectLst/>
            </c:spPr>
            <c:extLst>
              <c:ext xmlns:c16="http://schemas.microsoft.com/office/drawing/2014/chart" uri="{C3380CC4-5D6E-409C-BE32-E72D297353CC}">
                <c16:uniqueId val="{0000000F-8DD5-4749-B96B-6D44BC451961}"/>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2"/>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Diagramme!$B$117:$B$139</c:f>
              <c:strCache>
                <c:ptCount val="23"/>
                <c:pt idx="0">
                  <c:v>      1   '14</c:v>
                </c:pt>
                <c:pt idx="1">
                  <c:v>     '22</c:v>
                </c:pt>
                <c:pt idx="3">
                  <c:v>      2   '14</c:v>
                </c:pt>
                <c:pt idx="4">
                  <c:v>     '22</c:v>
                </c:pt>
                <c:pt idx="6">
                  <c:v>      3   '14</c:v>
                </c:pt>
                <c:pt idx="7">
                  <c:v>     '22</c:v>
                </c:pt>
                <c:pt idx="9">
                  <c:v>      4   '14</c:v>
                </c:pt>
                <c:pt idx="10">
                  <c:v>     '22</c:v>
                </c:pt>
                <c:pt idx="12">
                  <c:v>      5   '14</c:v>
                </c:pt>
                <c:pt idx="13">
                  <c:v>     '22</c:v>
                </c:pt>
                <c:pt idx="15">
                  <c:v>      6   '14</c:v>
                </c:pt>
                <c:pt idx="16">
                  <c:v>     '22</c:v>
                </c:pt>
                <c:pt idx="18">
                  <c:v>      7   '14</c:v>
                </c:pt>
                <c:pt idx="19">
                  <c:v>     '22</c:v>
                </c:pt>
                <c:pt idx="21">
                  <c:v>      8   '14</c:v>
                </c:pt>
                <c:pt idx="22">
                  <c:v>     '22</c:v>
                </c:pt>
              </c:strCache>
            </c:strRef>
          </c:cat>
          <c:val>
            <c:numRef>
              <c:f>Diagramme!$E$117:$E$139</c:f>
              <c:numCache>
                <c:formatCode>General</c:formatCode>
                <c:ptCount val="23"/>
                <c:pt idx="3">
                  <c:v>7</c:v>
                </c:pt>
                <c:pt idx="4">
                  <c:v>3</c:v>
                </c:pt>
                <c:pt idx="9">
                  <c:v>2</c:v>
                </c:pt>
                <c:pt idx="10">
                  <c:v>1</c:v>
                </c:pt>
                <c:pt idx="12">
                  <c:v>6</c:v>
                </c:pt>
                <c:pt idx="13">
                  <c:v>2</c:v>
                </c:pt>
                <c:pt idx="15">
                  <c:v>3</c:v>
                </c:pt>
                <c:pt idx="19">
                  <c:v>1</c:v>
                </c:pt>
              </c:numCache>
            </c:numRef>
          </c:val>
          <c:extLst>
            <c:ext xmlns:c16="http://schemas.microsoft.com/office/drawing/2014/chart" uri="{C3380CC4-5D6E-409C-BE32-E72D297353CC}">
              <c16:uniqueId val="{00000001-8DD5-4749-B96B-6D44BC451961}"/>
            </c:ext>
          </c:extLst>
        </c:ser>
        <c:dLbls>
          <c:showLegendKey val="0"/>
          <c:showVal val="0"/>
          <c:showCatName val="0"/>
          <c:showSerName val="0"/>
          <c:showPercent val="0"/>
          <c:showBubbleSize val="0"/>
        </c:dLbls>
        <c:gapWidth val="22"/>
        <c:overlap val="100"/>
        <c:axId val="392586159"/>
        <c:axId val="392587807"/>
      </c:barChart>
      <c:catAx>
        <c:axId val="39258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Gewässer Nr.</a:t>
                </a:r>
                <a:r>
                  <a:rPr lang="de-DE" baseline="0"/>
                  <a:t> und Jahr</a:t>
                </a:r>
              </a:p>
            </c:rich>
          </c:tx>
          <c:layout>
            <c:manualLayout>
              <c:xMode val="edge"/>
              <c:yMode val="edge"/>
              <c:x val="0.43253739761330467"/>
              <c:y val="0.932787441630772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92587807"/>
        <c:crosses val="autoZero"/>
        <c:auto val="1"/>
        <c:lblAlgn val="ctr"/>
        <c:lblOffset val="100"/>
        <c:noMultiLvlLbl val="0"/>
      </c:catAx>
      <c:valAx>
        <c:axId val="392587807"/>
        <c:scaling>
          <c:orientation val="minMax"/>
          <c:max val="1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der Arten</a:t>
                </a:r>
              </a:p>
            </c:rich>
          </c:tx>
          <c:layout>
            <c:manualLayout>
              <c:xMode val="edge"/>
              <c:yMode val="edge"/>
              <c:x val="1.7062642570050461E-2"/>
              <c:y val="0.321544117098562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92586159"/>
        <c:crosses val="autoZero"/>
        <c:crossBetween val="between"/>
        <c:minorUnit val="1"/>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Diagramme!$B$144:$B$148</c:f>
              <c:numCache>
                <c:formatCode>General</c:formatCode>
                <c:ptCount val="5"/>
                <c:pt idx="0">
                  <c:v>2016</c:v>
                </c:pt>
                <c:pt idx="1">
                  <c:v>2017</c:v>
                </c:pt>
                <c:pt idx="2">
                  <c:v>2018</c:v>
                </c:pt>
                <c:pt idx="3">
                  <c:v>2019</c:v>
                </c:pt>
                <c:pt idx="4">
                  <c:v>2020</c:v>
                </c:pt>
              </c:numCache>
            </c:numRef>
          </c:cat>
          <c:val>
            <c:numRef>
              <c:f>Diagramme!$C$144:$C$148</c:f>
              <c:numCache>
                <c:formatCode>0.0</c:formatCode>
                <c:ptCount val="5"/>
                <c:pt idx="0">
                  <c:v>17</c:v>
                </c:pt>
                <c:pt idx="1">
                  <c:v>14.9</c:v>
                </c:pt>
                <c:pt idx="2">
                  <c:v>14.2</c:v>
                </c:pt>
                <c:pt idx="3">
                  <c:v>13.4</c:v>
                </c:pt>
                <c:pt idx="4">
                  <c:v>12.1</c:v>
                </c:pt>
              </c:numCache>
            </c:numRef>
          </c:val>
          <c:extLst>
            <c:ext xmlns:c16="http://schemas.microsoft.com/office/drawing/2014/chart" uri="{C3380CC4-5D6E-409C-BE32-E72D297353CC}">
              <c16:uniqueId val="{00000000-CB68-4340-BD77-506BCCC11243}"/>
            </c:ext>
          </c:extLst>
        </c:ser>
        <c:dLbls>
          <c:showLegendKey val="0"/>
          <c:showVal val="0"/>
          <c:showCatName val="0"/>
          <c:showSerName val="0"/>
          <c:showPercent val="0"/>
          <c:showBubbleSize val="0"/>
        </c:dLbls>
        <c:gapWidth val="59"/>
        <c:overlap val="-95"/>
        <c:axId val="1817477071"/>
        <c:axId val="2039160143"/>
      </c:barChart>
      <c:catAx>
        <c:axId val="181747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2039160143"/>
        <c:crossesAt val="0"/>
        <c:auto val="1"/>
        <c:lblAlgn val="ctr"/>
        <c:lblOffset val="100"/>
        <c:noMultiLvlLbl val="0"/>
      </c:catAx>
      <c:valAx>
        <c:axId val="2039160143"/>
        <c:scaling>
          <c:orientation val="minMax"/>
          <c:max val="19"/>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Quadratkilometer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0"/>
        <c:majorTickMark val="none"/>
        <c:min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de-DE"/>
          </a:p>
        </c:txPr>
        <c:crossAx val="181747707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softEdge rad="0"/>
    </a:effectLst>
  </c:spPr>
  <c:txPr>
    <a:bodyPr/>
    <a:lstStyle/>
    <a:p>
      <a:pPr>
        <a:defRPr/>
      </a:pPr>
      <a:endParaRPr lang="de-DE"/>
    </a:p>
  </c:txPr>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Diagramme!$C$168</c:f>
              <c:strCache>
                <c:ptCount val="1"/>
                <c:pt idx="0">
                  <c:v>Diese Unt</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3-8436-6849-9154-C4963C4EA61F}"/>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2-8436-6849-9154-C4963C4EA61F}"/>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4-8436-6849-9154-C4963C4EA6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Diagramme!$B$169:$B$171</c:f>
              <c:strCache>
                <c:ptCount val="3"/>
                <c:pt idx="0">
                  <c:v>Abnahme</c:v>
                </c:pt>
                <c:pt idx="1">
                  <c:v>Zunahme</c:v>
                </c:pt>
                <c:pt idx="2">
                  <c:v>Gleichbleibend</c:v>
                </c:pt>
              </c:strCache>
            </c:strRef>
          </c:cat>
          <c:val>
            <c:numRef>
              <c:f>Diagramme!$C$169:$C$171</c:f>
              <c:numCache>
                <c:formatCode>General</c:formatCode>
                <c:ptCount val="3"/>
                <c:pt idx="0">
                  <c:v>5</c:v>
                </c:pt>
                <c:pt idx="1">
                  <c:v>7</c:v>
                </c:pt>
                <c:pt idx="2">
                  <c:v>17</c:v>
                </c:pt>
              </c:numCache>
            </c:numRef>
          </c:val>
          <c:extLst>
            <c:ext xmlns:c16="http://schemas.microsoft.com/office/drawing/2014/chart" uri="{C3380CC4-5D6E-409C-BE32-E72D297353CC}">
              <c16:uniqueId val="{00000000-8436-6849-9154-C4963C4EA61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Diagramme!$C$174</c:f>
              <c:strCache>
                <c:ptCount val="1"/>
                <c:pt idx="0">
                  <c:v>Bowler et al. 2022</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2F13-CD40-8A86-35076D17DE7D}"/>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2F13-CD40-8A86-35076D17DE7D}"/>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2-2F13-CD40-8A86-35076D17DE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Diagramme!$B$175:$B$177</c:f>
              <c:strCache>
                <c:ptCount val="3"/>
                <c:pt idx="0">
                  <c:v>Abnahme</c:v>
                </c:pt>
                <c:pt idx="1">
                  <c:v>Zunahme</c:v>
                </c:pt>
                <c:pt idx="2">
                  <c:v>Gleichbleibend</c:v>
                </c:pt>
              </c:strCache>
            </c:strRef>
          </c:cat>
          <c:val>
            <c:numRef>
              <c:f>Diagramme!$C$175:$C$177</c:f>
              <c:numCache>
                <c:formatCode>General</c:formatCode>
                <c:ptCount val="3"/>
                <c:pt idx="0">
                  <c:v>13</c:v>
                </c:pt>
                <c:pt idx="1">
                  <c:v>7</c:v>
                </c:pt>
                <c:pt idx="2">
                  <c:v>9</c:v>
                </c:pt>
              </c:numCache>
            </c:numRef>
          </c:val>
          <c:extLst>
            <c:ext xmlns:c16="http://schemas.microsoft.com/office/drawing/2014/chart" uri="{C3380CC4-5D6E-409C-BE32-E72D297353CC}">
              <c16:uniqueId val="{00000000-2F13-CD40-8A86-35076D17DE7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clustered"/>
        <c:varyColors val="0"/>
        <c:ser>
          <c:idx val="0"/>
          <c:order val="0"/>
          <c:tx>
            <c:strRef>
              <c:f>'Dia  Arten G 14-22'!$B$1</c:f>
              <c:strCache>
                <c:ptCount val="1"/>
                <c:pt idx="0">
                  <c:v>Imagine (2022)</c:v>
                </c:pt>
              </c:strCache>
            </c:strRef>
          </c:tx>
          <c:spPr>
            <a:solidFill>
              <a:srgbClr val="4BACC6">
                <a:lumMod val="60000"/>
                <a:lumOff val="40000"/>
              </a:srgbClr>
            </a:solidFill>
            <a:ln>
              <a:noFill/>
            </a:ln>
            <a:effectLst/>
          </c:spPr>
          <c:invertIfNegative val="0"/>
          <c:cat>
            <c:strRef>
              <c:f>'Dia  Arten G 14-22'!$A$2:$A$30</c:f>
              <c:strCache>
                <c:ptCount val="29"/>
                <c:pt idx="0">
                  <c:v>Calopteryx virgo</c:v>
                </c:pt>
                <c:pt idx="1">
                  <c:v>Coenagrion hastulatum</c:v>
                </c:pt>
                <c:pt idx="2">
                  <c:v>Coenagrion puella</c:v>
                </c:pt>
                <c:pt idx="3">
                  <c:v>Enallagma cyathigerum</c:v>
                </c:pt>
                <c:pt idx="4">
                  <c:v>Ischnura elegans</c:v>
                </c:pt>
                <c:pt idx="5">
                  <c:v>Ischnura pumilio</c:v>
                </c:pt>
                <c:pt idx="6">
                  <c:v>Lestes barbarus</c:v>
                </c:pt>
                <c:pt idx="7">
                  <c:v>Lestes dryas</c:v>
                </c:pt>
                <c:pt idx="8">
                  <c:v>Lestes sponsa</c:v>
                </c:pt>
                <c:pt idx="9">
                  <c:v>Lestes virens</c:v>
                </c:pt>
                <c:pt idx="10">
                  <c:v>Lestes viridis</c:v>
                </c:pt>
                <c:pt idx="11">
                  <c:v>Pyrrhosoma nymphula</c:v>
                </c:pt>
                <c:pt idx="12">
                  <c:v>Aeshna affinis</c:v>
                </c:pt>
                <c:pt idx="13">
                  <c:v>Aeshna cyanea</c:v>
                </c:pt>
                <c:pt idx="14">
                  <c:v>Aeshna juncea</c:v>
                </c:pt>
                <c:pt idx="15">
                  <c:v>Aeshna subarctica</c:v>
                </c:pt>
                <c:pt idx="16">
                  <c:v>Aeshna mixta</c:v>
                </c:pt>
                <c:pt idx="17">
                  <c:v>Anax imperator</c:v>
                </c:pt>
                <c:pt idx="18">
                  <c:v>Cordulia aenea</c:v>
                </c:pt>
                <c:pt idx="19">
                  <c:v>Gomphus pulchellus</c:v>
                </c:pt>
                <c:pt idx="20">
                  <c:v>Leucorrhinia dubia</c:v>
                </c:pt>
                <c:pt idx="21">
                  <c:v>Leucorrhinia pectoralis</c:v>
                </c:pt>
                <c:pt idx="22">
                  <c:v>Leucorrhinia rubicunda</c:v>
                </c:pt>
                <c:pt idx="23">
                  <c:v>Libellula depressa</c:v>
                </c:pt>
                <c:pt idx="24">
                  <c:v>Libellula quadrimaculata</c:v>
                </c:pt>
                <c:pt idx="25">
                  <c:v>Orthetrum cancellatum</c:v>
                </c:pt>
                <c:pt idx="26">
                  <c:v>Somatochlora metallica</c:v>
                </c:pt>
                <c:pt idx="27">
                  <c:v>Sympetrum danae</c:v>
                </c:pt>
                <c:pt idx="28">
                  <c:v>Sympetrum sanguineum</c:v>
                </c:pt>
              </c:strCache>
            </c:strRef>
          </c:cat>
          <c:val>
            <c:numRef>
              <c:f>'Dia  Arten G 14-22'!$B$2:$B$30</c:f>
              <c:numCache>
                <c:formatCode>General</c:formatCode>
                <c:ptCount val="29"/>
                <c:pt idx="1">
                  <c:v>4</c:v>
                </c:pt>
                <c:pt idx="2">
                  <c:v>8</c:v>
                </c:pt>
                <c:pt idx="3">
                  <c:v>7</c:v>
                </c:pt>
                <c:pt idx="4">
                  <c:v>4</c:v>
                </c:pt>
                <c:pt idx="6">
                  <c:v>1</c:v>
                </c:pt>
                <c:pt idx="7">
                  <c:v>1</c:v>
                </c:pt>
                <c:pt idx="9">
                  <c:v>2</c:v>
                </c:pt>
                <c:pt idx="10">
                  <c:v>2</c:v>
                </c:pt>
                <c:pt idx="11">
                  <c:v>8</c:v>
                </c:pt>
                <c:pt idx="12">
                  <c:v>1</c:v>
                </c:pt>
                <c:pt idx="13">
                  <c:v>7</c:v>
                </c:pt>
                <c:pt idx="14">
                  <c:v>6</c:v>
                </c:pt>
                <c:pt idx="16">
                  <c:v>4</c:v>
                </c:pt>
                <c:pt idx="17">
                  <c:v>4</c:v>
                </c:pt>
                <c:pt idx="18">
                  <c:v>7</c:v>
                </c:pt>
                <c:pt idx="19">
                  <c:v>1</c:v>
                </c:pt>
                <c:pt idx="20">
                  <c:v>2</c:v>
                </c:pt>
                <c:pt idx="21">
                  <c:v>1</c:v>
                </c:pt>
                <c:pt idx="23">
                  <c:v>7</c:v>
                </c:pt>
                <c:pt idx="24">
                  <c:v>5</c:v>
                </c:pt>
                <c:pt idx="25">
                  <c:v>3</c:v>
                </c:pt>
                <c:pt idx="26">
                  <c:v>3</c:v>
                </c:pt>
                <c:pt idx="27">
                  <c:v>1</c:v>
                </c:pt>
                <c:pt idx="28">
                  <c:v>2</c:v>
                </c:pt>
              </c:numCache>
            </c:numRef>
          </c:val>
          <c:extLst>
            <c:ext xmlns:c16="http://schemas.microsoft.com/office/drawing/2014/chart" uri="{C3380CC4-5D6E-409C-BE32-E72D297353CC}">
              <c16:uniqueId val="{00000000-E344-3743-82AE-B8FDD5BA5521}"/>
            </c:ext>
          </c:extLst>
        </c:ser>
        <c:ser>
          <c:idx val="1"/>
          <c:order val="1"/>
          <c:tx>
            <c:strRef>
              <c:f>'Dia  Arten G 14-22'!$C$1</c:f>
              <c:strCache>
                <c:ptCount val="1"/>
                <c:pt idx="0">
                  <c:v>Exuvie (2022)</c:v>
                </c:pt>
              </c:strCache>
            </c:strRef>
          </c:tx>
          <c:spPr>
            <a:solidFill>
              <a:srgbClr val="4BACC6">
                <a:lumMod val="75000"/>
              </a:srgbClr>
            </a:solidFill>
            <a:ln>
              <a:noFill/>
            </a:ln>
            <a:effectLst/>
          </c:spPr>
          <c:invertIfNegative val="0"/>
          <c:cat>
            <c:strRef>
              <c:f>'Dia  Arten G 14-22'!$A$2:$A$30</c:f>
              <c:strCache>
                <c:ptCount val="29"/>
                <c:pt idx="0">
                  <c:v>Calopteryx virgo</c:v>
                </c:pt>
                <c:pt idx="1">
                  <c:v>Coenagrion hastulatum</c:v>
                </c:pt>
                <c:pt idx="2">
                  <c:v>Coenagrion puella</c:v>
                </c:pt>
                <c:pt idx="3">
                  <c:v>Enallagma cyathigerum</c:v>
                </c:pt>
                <c:pt idx="4">
                  <c:v>Ischnura elegans</c:v>
                </c:pt>
                <c:pt idx="5">
                  <c:v>Ischnura pumilio</c:v>
                </c:pt>
                <c:pt idx="6">
                  <c:v>Lestes barbarus</c:v>
                </c:pt>
                <c:pt idx="7">
                  <c:v>Lestes dryas</c:v>
                </c:pt>
                <c:pt idx="8">
                  <c:v>Lestes sponsa</c:v>
                </c:pt>
                <c:pt idx="9">
                  <c:v>Lestes virens</c:v>
                </c:pt>
                <c:pt idx="10">
                  <c:v>Lestes viridis</c:v>
                </c:pt>
                <c:pt idx="11">
                  <c:v>Pyrrhosoma nymphula</c:v>
                </c:pt>
                <c:pt idx="12">
                  <c:v>Aeshna affinis</c:v>
                </c:pt>
                <c:pt idx="13">
                  <c:v>Aeshna cyanea</c:v>
                </c:pt>
                <c:pt idx="14">
                  <c:v>Aeshna juncea</c:v>
                </c:pt>
                <c:pt idx="15">
                  <c:v>Aeshna subarctica</c:v>
                </c:pt>
                <c:pt idx="16">
                  <c:v>Aeshna mixta</c:v>
                </c:pt>
                <c:pt idx="17">
                  <c:v>Anax imperator</c:v>
                </c:pt>
                <c:pt idx="18">
                  <c:v>Cordulia aenea</c:v>
                </c:pt>
                <c:pt idx="19">
                  <c:v>Gomphus pulchellus</c:v>
                </c:pt>
                <c:pt idx="20">
                  <c:v>Leucorrhinia dubia</c:v>
                </c:pt>
                <c:pt idx="21">
                  <c:v>Leucorrhinia pectoralis</c:v>
                </c:pt>
                <c:pt idx="22">
                  <c:v>Leucorrhinia rubicunda</c:v>
                </c:pt>
                <c:pt idx="23">
                  <c:v>Libellula depressa</c:v>
                </c:pt>
                <c:pt idx="24">
                  <c:v>Libellula quadrimaculata</c:v>
                </c:pt>
                <c:pt idx="25">
                  <c:v>Orthetrum cancellatum</c:v>
                </c:pt>
                <c:pt idx="26">
                  <c:v>Somatochlora metallica</c:v>
                </c:pt>
                <c:pt idx="27">
                  <c:v>Sympetrum danae</c:v>
                </c:pt>
                <c:pt idx="28">
                  <c:v>Sympetrum sanguineum</c:v>
                </c:pt>
              </c:strCache>
            </c:strRef>
          </c:cat>
          <c:val>
            <c:numRef>
              <c:f>'Dia  Arten G 14-22'!$C$2:$C$30</c:f>
              <c:numCache>
                <c:formatCode>General</c:formatCode>
                <c:ptCount val="29"/>
                <c:pt idx="1">
                  <c:v>1</c:v>
                </c:pt>
                <c:pt idx="2">
                  <c:v>8</c:v>
                </c:pt>
                <c:pt idx="3">
                  <c:v>2</c:v>
                </c:pt>
                <c:pt idx="4">
                  <c:v>4</c:v>
                </c:pt>
                <c:pt idx="6">
                  <c:v>0</c:v>
                </c:pt>
                <c:pt idx="7">
                  <c:v>0</c:v>
                </c:pt>
                <c:pt idx="9">
                  <c:v>0</c:v>
                </c:pt>
                <c:pt idx="10">
                  <c:v>2</c:v>
                </c:pt>
                <c:pt idx="11">
                  <c:v>7</c:v>
                </c:pt>
                <c:pt idx="12">
                  <c:v>0</c:v>
                </c:pt>
                <c:pt idx="13">
                  <c:v>5</c:v>
                </c:pt>
                <c:pt idx="14">
                  <c:v>0</c:v>
                </c:pt>
                <c:pt idx="16">
                  <c:v>0</c:v>
                </c:pt>
                <c:pt idx="17">
                  <c:v>2</c:v>
                </c:pt>
                <c:pt idx="18">
                  <c:v>6</c:v>
                </c:pt>
                <c:pt idx="19">
                  <c:v>0</c:v>
                </c:pt>
                <c:pt idx="20">
                  <c:v>0</c:v>
                </c:pt>
                <c:pt idx="21">
                  <c:v>0</c:v>
                </c:pt>
                <c:pt idx="23">
                  <c:v>2</c:v>
                </c:pt>
                <c:pt idx="24">
                  <c:v>3</c:v>
                </c:pt>
                <c:pt idx="25">
                  <c:v>1</c:v>
                </c:pt>
                <c:pt idx="26">
                  <c:v>0</c:v>
                </c:pt>
                <c:pt idx="27">
                  <c:v>0</c:v>
                </c:pt>
                <c:pt idx="28">
                  <c:v>0</c:v>
                </c:pt>
              </c:numCache>
            </c:numRef>
          </c:val>
          <c:extLst>
            <c:ext xmlns:c16="http://schemas.microsoft.com/office/drawing/2014/chart" uri="{C3380CC4-5D6E-409C-BE32-E72D297353CC}">
              <c16:uniqueId val="{00000001-E344-3743-82AE-B8FDD5BA5521}"/>
            </c:ext>
          </c:extLst>
        </c:ser>
        <c:ser>
          <c:idx val="2"/>
          <c:order val="2"/>
          <c:tx>
            <c:strRef>
              <c:f>'Dia  Arten G 14-22'!$D$1</c:f>
              <c:strCache>
                <c:ptCount val="1"/>
                <c:pt idx="0">
                  <c:v>Imagine (2014)</c:v>
                </c:pt>
              </c:strCache>
            </c:strRef>
          </c:tx>
          <c:spPr>
            <a:solidFill>
              <a:srgbClr val="FF6E56"/>
            </a:solidFill>
            <a:ln>
              <a:noFill/>
            </a:ln>
            <a:effectLst/>
          </c:spPr>
          <c:invertIfNegative val="0"/>
          <c:cat>
            <c:strRef>
              <c:f>'Dia  Arten G 14-22'!$A$2:$A$30</c:f>
              <c:strCache>
                <c:ptCount val="29"/>
                <c:pt idx="0">
                  <c:v>Calopteryx virgo</c:v>
                </c:pt>
                <c:pt idx="1">
                  <c:v>Coenagrion hastulatum</c:v>
                </c:pt>
                <c:pt idx="2">
                  <c:v>Coenagrion puella</c:v>
                </c:pt>
                <c:pt idx="3">
                  <c:v>Enallagma cyathigerum</c:v>
                </c:pt>
                <c:pt idx="4">
                  <c:v>Ischnura elegans</c:v>
                </c:pt>
                <c:pt idx="5">
                  <c:v>Ischnura pumilio</c:v>
                </c:pt>
                <c:pt idx="6">
                  <c:v>Lestes barbarus</c:v>
                </c:pt>
                <c:pt idx="7">
                  <c:v>Lestes dryas</c:v>
                </c:pt>
                <c:pt idx="8">
                  <c:v>Lestes sponsa</c:v>
                </c:pt>
                <c:pt idx="9">
                  <c:v>Lestes virens</c:v>
                </c:pt>
                <c:pt idx="10">
                  <c:v>Lestes viridis</c:v>
                </c:pt>
                <c:pt idx="11">
                  <c:v>Pyrrhosoma nymphula</c:v>
                </c:pt>
                <c:pt idx="12">
                  <c:v>Aeshna affinis</c:v>
                </c:pt>
                <c:pt idx="13">
                  <c:v>Aeshna cyanea</c:v>
                </c:pt>
                <c:pt idx="14">
                  <c:v>Aeshna juncea</c:v>
                </c:pt>
                <c:pt idx="15">
                  <c:v>Aeshna subarctica</c:v>
                </c:pt>
                <c:pt idx="16">
                  <c:v>Aeshna mixta</c:v>
                </c:pt>
                <c:pt idx="17">
                  <c:v>Anax imperator</c:v>
                </c:pt>
                <c:pt idx="18">
                  <c:v>Cordulia aenea</c:v>
                </c:pt>
                <c:pt idx="19">
                  <c:v>Gomphus pulchellus</c:v>
                </c:pt>
                <c:pt idx="20">
                  <c:v>Leucorrhinia dubia</c:v>
                </c:pt>
                <c:pt idx="21">
                  <c:v>Leucorrhinia pectoralis</c:v>
                </c:pt>
                <c:pt idx="22">
                  <c:v>Leucorrhinia rubicunda</c:v>
                </c:pt>
                <c:pt idx="23">
                  <c:v>Libellula depressa</c:v>
                </c:pt>
                <c:pt idx="24">
                  <c:v>Libellula quadrimaculata</c:v>
                </c:pt>
                <c:pt idx="25">
                  <c:v>Orthetrum cancellatum</c:v>
                </c:pt>
                <c:pt idx="26">
                  <c:v>Somatochlora metallica</c:v>
                </c:pt>
                <c:pt idx="27">
                  <c:v>Sympetrum danae</c:v>
                </c:pt>
                <c:pt idx="28">
                  <c:v>Sympetrum sanguineum</c:v>
                </c:pt>
              </c:strCache>
            </c:strRef>
          </c:cat>
          <c:val>
            <c:numRef>
              <c:f>'Dia  Arten G 14-22'!$D$2:$D$30</c:f>
              <c:numCache>
                <c:formatCode>General</c:formatCode>
                <c:ptCount val="29"/>
                <c:pt idx="0">
                  <c:v>1</c:v>
                </c:pt>
                <c:pt idx="1">
                  <c:v>2</c:v>
                </c:pt>
                <c:pt idx="2">
                  <c:v>6</c:v>
                </c:pt>
                <c:pt idx="3">
                  <c:v>3</c:v>
                </c:pt>
                <c:pt idx="4">
                  <c:v>2</c:v>
                </c:pt>
                <c:pt idx="5">
                  <c:v>1</c:v>
                </c:pt>
                <c:pt idx="6">
                  <c:v>0</c:v>
                </c:pt>
                <c:pt idx="8">
                  <c:v>4</c:v>
                </c:pt>
                <c:pt idx="9">
                  <c:v>3</c:v>
                </c:pt>
                <c:pt idx="10">
                  <c:v>1</c:v>
                </c:pt>
                <c:pt idx="11">
                  <c:v>7</c:v>
                </c:pt>
                <c:pt idx="13">
                  <c:v>6</c:v>
                </c:pt>
                <c:pt idx="14">
                  <c:v>4</c:v>
                </c:pt>
                <c:pt idx="15">
                  <c:v>1</c:v>
                </c:pt>
                <c:pt idx="17">
                  <c:v>5</c:v>
                </c:pt>
                <c:pt idx="18">
                  <c:v>5</c:v>
                </c:pt>
                <c:pt idx="20">
                  <c:v>2</c:v>
                </c:pt>
                <c:pt idx="21">
                  <c:v>1</c:v>
                </c:pt>
                <c:pt idx="22">
                  <c:v>2</c:v>
                </c:pt>
                <c:pt idx="23">
                  <c:v>2</c:v>
                </c:pt>
                <c:pt idx="24">
                  <c:v>5</c:v>
                </c:pt>
                <c:pt idx="27">
                  <c:v>3</c:v>
                </c:pt>
                <c:pt idx="28">
                  <c:v>1</c:v>
                </c:pt>
              </c:numCache>
            </c:numRef>
          </c:val>
          <c:extLst>
            <c:ext xmlns:c16="http://schemas.microsoft.com/office/drawing/2014/chart" uri="{C3380CC4-5D6E-409C-BE32-E72D297353CC}">
              <c16:uniqueId val="{00000002-E344-3743-82AE-B8FDD5BA5521}"/>
            </c:ext>
          </c:extLst>
        </c:ser>
        <c:ser>
          <c:idx val="3"/>
          <c:order val="3"/>
          <c:tx>
            <c:strRef>
              <c:f>'Dia  Arten G 14-22'!$E$1</c:f>
              <c:strCache>
                <c:ptCount val="1"/>
                <c:pt idx="0">
                  <c:v>Exuvie (2014)</c:v>
                </c:pt>
              </c:strCache>
            </c:strRef>
          </c:tx>
          <c:spPr>
            <a:solidFill>
              <a:srgbClr val="C00000"/>
            </a:solidFill>
            <a:ln>
              <a:noFill/>
            </a:ln>
            <a:effectLst/>
          </c:spPr>
          <c:invertIfNegative val="0"/>
          <c:cat>
            <c:strRef>
              <c:f>'Dia  Arten G 14-22'!$A$2:$A$30</c:f>
              <c:strCache>
                <c:ptCount val="29"/>
                <c:pt idx="0">
                  <c:v>Calopteryx virgo</c:v>
                </c:pt>
                <c:pt idx="1">
                  <c:v>Coenagrion hastulatum</c:v>
                </c:pt>
                <c:pt idx="2">
                  <c:v>Coenagrion puella</c:v>
                </c:pt>
                <c:pt idx="3">
                  <c:v>Enallagma cyathigerum</c:v>
                </c:pt>
                <c:pt idx="4">
                  <c:v>Ischnura elegans</c:v>
                </c:pt>
                <c:pt idx="5">
                  <c:v>Ischnura pumilio</c:v>
                </c:pt>
                <c:pt idx="6">
                  <c:v>Lestes barbarus</c:v>
                </c:pt>
                <c:pt idx="7">
                  <c:v>Lestes dryas</c:v>
                </c:pt>
                <c:pt idx="8">
                  <c:v>Lestes sponsa</c:v>
                </c:pt>
                <c:pt idx="9">
                  <c:v>Lestes virens</c:v>
                </c:pt>
                <c:pt idx="10">
                  <c:v>Lestes viridis</c:v>
                </c:pt>
                <c:pt idx="11">
                  <c:v>Pyrrhosoma nymphula</c:v>
                </c:pt>
                <c:pt idx="12">
                  <c:v>Aeshna affinis</c:v>
                </c:pt>
                <c:pt idx="13">
                  <c:v>Aeshna cyanea</c:v>
                </c:pt>
                <c:pt idx="14">
                  <c:v>Aeshna juncea</c:v>
                </c:pt>
                <c:pt idx="15">
                  <c:v>Aeshna subarctica</c:v>
                </c:pt>
                <c:pt idx="16">
                  <c:v>Aeshna mixta</c:v>
                </c:pt>
                <c:pt idx="17">
                  <c:v>Anax imperator</c:v>
                </c:pt>
                <c:pt idx="18">
                  <c:v>Cordulia aenea</c:v>
                </c:pt>
                <c:pt idx="19">
                  <c:v>Gomphus pulchellus</c:v>
                </c:pt>
                <c:pt idx="20">
                  <c:v>Leucorrhinia dubia</c:v>
                </c:pt>
                <c:pt idx="21">
                  <c:v>Leucorrhinia pectoralis</c:v>
                </c:pt>
                <c:pt idx="22">
                  <c:v>Leucorrhinia rubicunda</c:v>
                </c:pt>
                <c:pt idx="23">
                  <c:v>Libellula depressa</c:v>
                </c:pt>
                <c:pt idx="24">
                  <c:v>Libellula quadrimaculata</c:v>
                </c:pt>
                <c:pt idx="25">
                  <c:v>Orthetrum cancellatum</c:v>
                </c:pt>
                <c:pt idx="26">
                  <c:v>Somatochlora metallica</c:v>
                </c:pt>
                <c:pt idx="27">
                  <c:v>Sympetrum danae</c:v>
                </c:pt>
                <c:pt idx="28">
                  <c:v>Sympetrum sanguineum</c:v>
                </c:pt>
              </c:strCache>
            </c:strRef>
          </c:cat>
          <c:val>
            <c:numRef>
              <c:f>'Dia  Arten G 14-22'!$E$2:$E$30</c:f>
              <c:numCache>
                <c:formatCode>General</c:formatCode>
                <c:ptCount val="29"/>
                <c:pt idx="0">
                  <c:v>0</c:v>
                </c:pt>
                <c:pt idx="1">
                  <c:v>2</c:v>
                </c:pt>
                <c:pt idx="2">
                  <c:v>3</c:v>
                </c:pt>
                <c:pt idx="3">
                  <c:v>3</c:v>
                </c:pt>
                <c:pt idx="4">
                  <c:v>0</c:v>
                </c:pt>
                <c:pt idx="5">
                  <c:v>1</c:v>
                </c:pt>
                <c:pt idx="6">
                  <c:v>0</c:v>
                </c:pt>
                <c:pt idx="8">
                  <c:v>3</c:v>
                </c:pt>
                <c:pt idx="9">
                  <c:v>1</c:v>
                </c:pt>
                <c:pt idx="10">
                  <c:v>0</c:v>
                </c:pt>
                <c:pt idx="11">
                  <c:v>6</c:v>
                </c:pt>
                <c:pt idx="13">
                  <c:v>5</c:v>
                </c:pt>
                <c:pt idx="14">
                  <c:v>3</c:v>
                </c:pt>
                <c:pt idx="17">
                  <c:v>3</c:v>
                </c:pt>
                <c:pt idx="18">
                  <c:v>3</c:v>
                </c:pt>
                <c:pt idx="20">
                  <c:v>2</c:v>
                </c:pt>
                <c:pt idx="21">
                  <c:v>2</c:v>
                </c:pt>
                <c:pt idx="22">
                  <c:v>1</c:v>
                </c:pt>
                <c:pt idx="23">
                  <c:v>0</c:v>
                </c:pt>
                <c:pt idx="24">
                  <c:v>2</c:v>
                </c:pt>
                <c:pt idx="27">
                  <c:v>2</c:v>
                </c:pt>
                <c:pt idx="28">
                  <c:v>0</c:v>
                </c:pt>
              </c:numCache>
            </c:numRef>
          </c:val>
          <c:extLst>
            <c:ext xmlns:c16="http://schemas.microsoft.com/office/drawing/2014/chart" uri="{C3380CC4-5D6E-409C-BE32-E72D297353CC}">
              <c16:uniqueId val="{00000003-E344-3743-82AE-B8FDD5BA5521}"/>
            </c:ext>
          </c:extLst>
        </c:ser>
        <c:dLbls>
          <c:showLegendKey val="0"/>
          <c:showVal val="0"/>
          <c:showCatName val="0"/>
          <c:showSerName val="0"/>
          <c:showPercent val="0"/>
          <c:showBubbleSize val="0"/>
        </c:dLbls>
        <c:gapWidth val="40"/>
        <c:axId val="1973822223"/>
        <c:axId val="1986543983"/>
      </c:barChart>
      <c:catAx>
        <c:axId val="1973822223"/>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1986543983"/>
        <c:crosses val="autoZero"/>
        <c:auto val="0"/>
        <c:lblAlgn val="ctr"/>
        <c:lblOffset val="100"/>
        <c:noMultiLvlLbl val="0"/>
      </c:catAx>
      <c:valAx>
        <c:axId val="1986543983"/>
        <c:scaling>
          <c:orientation val="minMax"/>
          <c:max val="8"/>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de-DE">
                    <a:ln>
                      <a:noFill/>
                    </a:ln>
                    <a:solidFill>
                      <a:schemeClr val="tx1"/>
                    </a:solidFill>
                  </a:rPr>
                  <a:t>Anzahl der Gewässer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t" anchorCtr="0"/>
          <a:lstStyle/>
          <a:p>
            <a:pPr>
              <a:defRPr sz="900" b="0" i="0" u="none" strike="noStrike" kern="1200" baseline="0">
                <a:solidFill>
                  <a:schemeClr val="tx1"/>
                </a:solidFill>
                <a:latin typeface="+mn-lt"/>
                <a:ea typeface="+mn-ea"/>
                <a:cs typeface="+mn-cs"/>
              </a:defRPr>
            </a:pPr>
            <a:endParaRPr lang="de-DE"/>
          </a:p>
        </c:txPr>
        <c:crossAx val="19738222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legend>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1"/>
  <c:style val="2"/>
  <c:chart>
    <c:title>
      <c:tx>
        <c:rich>
          <a:bodyPr/>
          <a:lstStyle/>
          <a:p>
            <a:pPr lvl="0">
              <a:defRPr b="0">
                <a:solidFill>
                  <a:srgbClr val="757575"/>
                </a:solidFill>
                <a:latin typeface="Arial"/>
              </a:defRPr>
            </a:pPr>
            <a:r>
              <a:rPr lang="de-DE" b="0">
                <a:solidFill>
                  <a:srgbClr val="757575"/>
                </a:solidFill>
                <a:latin typeface="Arial"/>
              </a:rPr>
              <a:t>Artenzahl (Imaginies) und Gewässer</a:t>
            </a:r>
          </a:p>
        </c:rich>
      </c:tx>
      <c:overlay val="0"/>
    </c:title>
    <c:autoTitleDeleted val="0"/>
    <c:plotArea>
      <c:layout/>
      <c:barChart>
        <c:barDir val="bar"/>
        <c:grouping val="clustered"/>
        <c:varyColors val="1"/>
        <c:ser>
          <c:idx val="0"/>
          <c:order val="0"/>
          <c:tx>
            <c:strRef>
              <c:f>'Tab 2022 (nach Häufigkeit an Ge'!$X$35</c:f>
              <c:strCache>
                <c:ptCount val="1"/>
                <c:pt idx="0">
                  <c:v>Artenzahll (Imaginies)</c:v>
                </c:pt>
              </c:strCache>
            </c:strRef>
          </c:tx>
          <c:spPr>
            <a:solidFill>
              <a:srgbClr val="4F81BD"/>
            </a:solidFill>
            <a:ln cmpd="sng">
              <a:solidFill>
                <a:srgbClr val="000000"/>
              </a:solidFill>
            </a:ln>
          </c:spPr>
          <c:invertIfNegative val="1"/>
          <c:dLbls>
            <c:spPr>
              <a:noFill/>
              <a:ln>
                <a:noFill/>
              </a:ln>
              <a:effectLst/>
            </c:spPr>
            <c:txPr>
              <a:bodyPr/>
              <a:lstStyle/>
              <a:p>
                <a:pPr lvl="0">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'Tab 2022 (nach Häufigkeit an Ge'!$Y$34:$AF$34</c:f>
              <c:numCache>
                <c:formatCode>General</c:formatCode>
                <c:ptCount val="8"/>
                <c:pt idx="0">
                  <c:v>1</c:v>
                </c:pt>
                <c:pt idx="1">
                  <c:v>2</c:v>
                </c:pt>
                <c:pt idx="2">
                  <c:v>3</c:v>
                </c:pt>
                <c:pt idx="3">
                  <c:v>4</c:v>
                </c:pt>
                <c:pt idx="4">
                  <c:v>6</c:v>
                </c:pt>
                <c:pt idx="5">
                  <c:v>7</c:v>
                </c:pt>
                <c:pt idx="6">
                  <c:v>8</c:v>
                </c:pt>
                <c:pt idx="7">
                  <c:v>9</c:v>
                </c:pt>
              </c:numCache>
            </c:numRef>
          </c:cat>
          <c:val>
            <c:numRef>
              <c:f>'Tab 2022 (nach Häufigkeit an Ge'!$Y$35:$AF$35</c:f>
              <c:numCache>
                <c:formatCode>General</c:formatCode>
                <c:ptCount val="8"/>
                <c:pt idx="0">
                  <c:v>5</c:v>
                </c:pt>
                <c:pt idx="1">
                  <c:v>17</c:v>
                </c:pt>
                <c:pt idx="2">
                  <c:v>7</c:v>
                </c:pt>
                <c:pt idx="3">
                  <c:v>7</c:v>
                </c:pt>
                <c:pt idx="4">
                  <c:v>12</c:v>
                </c:pt>
                <c:pt idx="5">
                  <c:v>9</c:v>
                </c:pt>
                <c:pt idx="6">
                  <c:v>16</c:v>
                </c:pt>
                <c:pt idx="7">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2FD-F149-8FD9-7A3147A3DF17}"/>
            </c:ext>
          </c:extLst>
        </c:ser>
        <c:dLbls>
          <c:showLegendKey val="0"/>
          <c:showVal val="0"/>
          <c:showCatName val="0"/>
          <c:showSerName val="0"/>
          <c:showPercent val="0"/>
          <c:showBubbleSize val="0"/>
        </c:dLbls>
        <c:gapWidth val="150"/>
        <c:axId val="513311722"/>
        <c:axId val="927244224"/>
      </c:barChart>
      <c:catAx>
        <c:axId val="513311722"/>
        <c:scaling>
          <c:orientation val="maxMin"/>
        </c:scaling>
        <c:delete val="0"/>
        <c:axPos val="l"/>
        <c:title>
          <c:tx>
            <c:rich>
              <a:bodyPr/>
              <a:lstStyle/>
              <a:p>
                <a:pPr lvl="0">
                  <a:defRPr b="0">
                    <a:solidFill>
                      <a:srgbClr val="000000"/>
                    </a:solidFill>
                    <a:latin typeface="Arial"/>
                  </a:defRPr>
                </a:pPr>
                <a:r>
                  <a:rPr lang="de-DE" b="0">
                    <a:solidFill>
                      <a:srgbClr val="000000"/>
                    </a:solidFill>
                    <a:latin typeface="Arial"/>
                  </a:rPr>
                  <a:t>Gewässer</a:t>
                </a:r>
              </a:p>
            </c:rich>
          </c:tx>
          <c:overlay val="0"/>
        </c:title>
        <c:numFmt formatCode="General" sourceLinked="1"/>
        <c:majorTickMark val="none"/>
        <c:minorTickMark val="none"/>
        <c:tickLblPos val="nextTo"/>
        <c:txPr>
          <a:bodyPr/>
          <a:lstStyle/>
          <a:p>
            <a:pPr lvl="0">
              <a:defRPr b="0">
                <a:solidFill>
                  <a:srgbClr val="000000"/>
                </a:solidFill>
                <a:latin typeface="Arial"/>
              </a:defRPr>
            </a:pPr>
            <a:endParaRPr lang="de-DE"/>
          </a:p>
        </c:txPr>
        <c:crossAx val="927244224"/>
        <c:crosses val="autoZero"/>
        <c:auto val="1"/>
        <c:lblAlgn val="ctr"/>
        <c:lblOffset val="100"/>
        <c:noMultiLvlLbl val="1"/>
      </c:catAx>
      <c:valAx>
        <c:axId val="9272442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lang="de-DE" b="0">
                    <a:solidFill>
                      <a:srgbClr val="000000"/>
                    </a:solidFill>
                    <a:latin typeface="Arial"/>
                  </a:rPr>
                  <a:t>Artenzahl (Imaginies)</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endParaRPr lang="de-DE"/>
          </a:p>
        </c:txPr>
        <c:crossAx val="513311722"/>
        <c:crosses val="max"/>
        <c:crossBetween val="between"/>
      </c:valAx>
    </c:plotArea>
    <c:legend>
      <c:legendPos val="r"/>
      <c:overlay val="0"/>
      <c:txPr>
        <a:bodyPr/>
        <a:lstStyle/>
        <a:p>
          <a:pPr lvl="0">
            <a:defRPr b="0">
              <a:solidFill>
                <a:srgbClr val="1A1A1A"/>
              </a:solidFill>
              <a:latin typeface="Arial"/>
            </a:defRPr>
          </a:pPr>
          <a:endParaRPr lang="de-DE"/>
        </a:p>
      </c:txPr>
    </c:legend>
    <c:plotVisOnly val="1"/>
    <c:dispBlanksAs val="zero"/>
    <c:showDLblsOverMax val="1"/>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'Wetterentwicklung lokal 14-22'!$B$1</c:f>
              <c:strCache>
                <c:ptCount val="1"/>
                <c:pt idx="0">
                  <c:v>Jahreshöchstwert [°C]</c:v>
                </c:pt>
              </c:strCache>
            </c:strRef>
          </c:tx>
          <c:spPr>
            <a:ln w="28575" cap="rnd">
              <a:solidFill>
                <a:srgbClr val="FF0000"/>
              </a:solidFill>
              <a:round/>
            </a:ln>
            <a:effectLst/>
          </c:spPr>
          <c:marker>
            <c:symbol val="none"/>
          </c:marker>
          <c:trendline>
            <c:spPr>
              <a:ln w="19050" cap="rnd">
                <a:solidFill>
                  <a:srgbClr val="FF0000"/>
                </a:solidFill>
                <a:prstDash val="sysDot"/>
              </a:ln>
              <a:effectLst/>
            </c:spPr>
            <c:trendlineType val="linear"/>
            <c:dispRSqr val="0"/>
            <c:dispEq val="1"/>
            <c:trendlineLbl>
              <c:layout>
                <c:manualLayout>
                  <c:x val="3.9478182414698165E-2"/>
                  <c:y val="7.0399107765083166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Trend: y = 0.1495x + 31.99</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cat>
            <c:numRef>
              <c:f>'Wetterentwicklung lokal 14-22'!$A$2:$A$18</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numCache>
            </c:numRef>
          </c:cat>
          <c:val>
            <c:numRef>
              <c:f>'Wetterentwicklung lokal 14-22'!$B$2:$B$18</c:f>
              <c:numCache>
                <c:formatCode>General</c:formatCode>
                <c:ptCount val="17"/>
                <c:pt idx="0">
                  <c:v>33.5</c:v>
                </c:pt>
                <c:pt idx="1">
                  <c:v>33</c:v>
                </c:pt>
                <c:pt idx="2">
                  <c:v>31.3</c:v>
                </c:pt>
                <c:pt idx="3">
                  <c:v>33.5</c:v>
                </c:pt>
                <c:pt idx="4">
                  <c:v>33.700000000000003</c:v>
                </c:pt>
                <c:pt idx="5">
                  <c:v>30.1</c:v>
                </c:pt>
                <c:pt idx="6">
                  <c:v>32.700000000000003</c:v>
                </c:pt>
                <c:pt idx="7">
                  <c:v>33.1</c:v>
                </c:pt>
                <c:pt idx="8">
                  <c:v>31.2</c:v>
                </c:pt>
                <c:pt idx="9">
                  <c:v>35.700000000000003</c:v>
                </c:pt>
                <c:pt idx="10">
                  <c:v>32.9</c:v>
                </c:pt>
                <c:pt idx="11">
                  <c:v>32.1</c:v>
                </c:pt>
                <c:pt idx="12">
                  <c:v>35.700000000000003</c:v>
                </c:pt>
                <c:pt idx="13">
                  <c:v>35.799999999999997</c:v>
                </c:pt>
                <c:pt idx="14">
                  <c:v>34</c:v>
                </c:pt>
                <c:pt idx="15">
                  <c:v>31.9</c:v>
                </c:pt>
                <c:pt idx="16">
                  <c:v>36.5</c:v>
                </c:pt>
              </c:numCache>
            </c:numRef>
          </c:val>
          <c:smooth val="0"/>
          <c:extLst>
            <c:ext xmlns:c16="http://schemas.microsoft.com/office/drawing/2014/chart" uri="{C3380CC4-5D6E-409C-BE32-E72D297353CC}">
              <c16:uniqueId val="{00000000-2649-7B4A-81E1-A00451032B4E}"/>
            </c:ext>
          </c:extLst>
        </c:ser>
        <c:ser>
          <c:idx val="1"/>
          <c:order val="1"/>
          <c:tx>
            <c:strRef>
              <c:f>'Wetterentwicklung lokal 14-22'!$C$1</c:f>
              <c:strCache>
                <c:ptCount val="1"/>
                <c:pt idx="0">
                  <c:v>Jahrestiefstwert [°C]</c:v>
                </c:pt>
              </c:strCache>
            </c:strRef>
          </c:tx>
          <c:spPr>
            <a:ln w="28575" cap="rnd">
              <a:solidFill>
                <a:srgbClr val="00B0F0"/>
              </a:solidFill>
              <a:round/>
            </a:ln>
            <a:effectLst/>
          </c:spPr>
          <c:marker>
            <c:symbol val="none"/>
          </c:marker>
          <c:trendline>
            <c:spPr>
              <a:ln w="19050" cap="rnd">
                <a:solidFill>
                  <a:srgbClr val="00B0F0"/>
                </a:solidFill>
                <a:prstDash val="sysDot"/>
              </a:ln>
              <a:effectLst/>
            </c:spPr>
            <c:trendlineType val="linear"/>
            <c:dispRSqr val="0"/>
            <c:dispEq val="1"/>
            <c:trendlineLbl>
              <c:layout>
                <c:manualLayout>
                  <c:x val="4.213451443569554E-2"/>
                  <c:y val="-7.4766679709295999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t>Trend: y = 0.214x - 14.161</a:t>
                    </a:r>
                    <a:endParaRPr lang="en-US"/>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cat>
            <c:numRef>
              <c:f>'Wetterentwicklung lokal 14-22'!$A$2:$A$18</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numCache>
            </c:numRef>
          </c:cat>
          <c:val>
            <c:numRef>
              <c:f>'Wetterentwicklung lokal 14-22'!$C$2:$C$18</c:f>
              <c:numCache>
                <c:formatCode>0.00</c:formatCode>
                <c:ptCount val="17"/>
                <c:pt idx="0">
                  <c:v>-13.9</c:v>
                </c:pt>
                <c:pt idx="1">
                  <c:v>-8.6</c:v>
                </c:pt>
                <c:pt idx="2">
                  <c:v>-9.4</c:v>
                </c:pt>
                <c:pt idx="3">
                  <c:v>-19.2</c:v>
                </c:pt>
                <c:pt idx="4">
                  <c:v>-17.600000000000001</c:v>
                </c:pt>
                <c:pt idx="5">
                  <c:v>-10.7</c:v>
                </c:pt>
                <c:pt idx="6">
                  <c:v>-18.600000000000001</c:v>
                </c:pt>
                <c:pt idx="7">
                  <c:v>-14.1</c:v>
                </c:pt>
                <c:pt idx="8" formatCode="General">
                  <c:v>-7.3</c:v>
                </c:pt>
                <c:pt idx="9" formatCode="General">
                  <c:v>-11.6</c:v>
                </c:pt>
                <c:pt idx="10" formatCode="General">
                  <c:v>-11.5</c:v>
                </c:pt>
                <c:pt idx="11" formatCode="General">
                  <c:v>-11</c:v>
                </c:pt>
                <c:pt idx="12" formatCode="General">
                  <c:v>-12.8</c:v>
                </c:pt>
                <c:pt idx="13" formatCode="General">
                  <c:v>-10.7</c:v>
                </c:pt>
                <c:pt idx="14" formatCode="General">
                  <c:v>-6.2</c:v>
                </c:pt>
                <c:pt idx="15" formatCode="General">
                  <c:v>-17.600000000000001</c:v>
                </c:pt>
                <c:pt idx="16" formatCode="General">
                  <c:v>-7.2</c:v>
                </c:pt>
              </c:numCache>
            </c:numRef>
          </c:val>
          <c:smooth val="0"/>
          <c:extLst>
            <c:ext xmlns:c16="http://schemas.microsoft.com/office/drawing/2014/chart" uri="{C3380CC4-5D6E-409C-BE32-E72D297353CC}">
              <c16:uniqueId val="{00000001-2649-7B4A-81E1-A00451032B4E}"/>
            </c:ext>
          </c:extLst>
        </c:ser>
        <c:dLbls>
          <c:showLegendKey val="0"/>
          <c:showVal val="0"/>
          <c:showCatName val="0"/>
          <c:showSerName val="0"/>
          <c:showPercent val="0"/>
          <c:showBubbleSize val="0"/>
        </c:dLbls>
        <c:smooth val="0"/>
        <c:axId val="392425200"/>
        <c:axId val="392426848"/>
      </c:lineChart>
      <c:catAx>
        <c:axId val="3924252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92426848"/>
        <c:crosses val="autoZero"/>
        <c:auto val="1"/>
        <c:lblAlgn val="ctr"/>
        <c:lblOffset val="100"/>
        <c:noMultiLvlLbl val="0"/>
      </c:catAx>
      <c:valAx>
        <c:axId val="39242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Temperatur</a:t>
                </a:r>
                <a:r>
                  <a:rPr lang="de-DE" baseline="0"/>
                  <a:t> </a:t>
                </a:r>
                <a:r>
                  <a:rPr lang="de-DE"/>
                  <a:t> [°C]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924252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'Wetterentwicklung lokal 14-22'!$B$64</c:f>
              <c:strCache>
                <c:ptCount val="1"/>
                <c:pt idx="0">
                  <c:v>Niederschlag (mm/Jahr)</c:v>
                </c:pt>
              </c:strCache>
            </c:strRef>
          </c:tx>
          <c:spPr>
            <a:solidFill>
              <a:srgbClr val="0070C0"/>
            </a:solidFill>
            <a:ln>
              <a:noFill/>
            </a:ln>
            <a:effectLst/>
          </c:spPr>
          <c:invertIfNegative val="0"/>
          <c:trendline>
            <c:spPr>
              <a:ln w="19050" cap="rnd">
                <a:solidFill>
                  <a:srgbClr val="0070C0"/>
                </a:solidFill>
                <a:prstDash val="sysDot"/>
              </a:ln>
              <a:effectLst/>
            </c:spPr>
            <c:trendlineType val="linear"/>
            <c:dispRSqr val="0"/>
            <c:dispEq val="0"/>
          </c:trendline>
          <c:cat>
            <c:numRef>
              <c:f>'Wetterentwicklung lokal 14-22'!$A$65:$A$81</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numCache>
            </c:numRef>
          </c:cat>
          <c:val>
            <c:numRef>
              <c:f>'Wetterentwicklung lokal 14-22'!$B$65:$B$81</c:f>
              <c:numCache>
                <c:formatCode>General</c:formatCode>
                <c:ptCount val="17"/>
                <c:pt idx="0">
                  <c:v>718.7</c:v>
                </c:pt>
                <c:pt idx="1">
                  <c:v>1288</c:v>
                </c:pt>
                <c:pt idx="2">
                  <c:v>801.5</c:v>
                </c:pt>
                <c:pt idx="3">
                  <c:v>852.5</c:v>
                </c:pt>
                <c:pt idx="4">
                  <c:v>909.6</c:v>
                </c:pt>
                <c:pt idx="5">
                  <c:v>776.6</c:v>
                </c:pt>
                <c:pt idx="6">
                  <c:v>774.1</c:v>
                </c:pt>
                <c:pt idx="7">
                  <c:v>749.8</c:v>
                </c:pt>
                <c:pt idx="8">
                  <c:v>711.5</c:v>
                </c:pt>
                <c:pt idx="9">
                  <c:v>780</c:v>
                </c:pt>
                <c:pt idx="10">
                  <c:v>675.2</c:v>
                </c:pt>
                <c:pt idx="11">
                  <c:v>1006.7</c:v>
                </c:pt>
                <c:pt idx="12">
                  <c:v>604.20000000000005</c:v>
                </c:pt>
                <c:pt idx="13">
                  <c:v>853.2</c:v>
                </c:pt>
                <c:pt idx="14">
                  <c:v>734.9</c:v>
                </c:pt>
                <c:pt idx="15">
                  <c:v>760.7</c:v>
                </c:pt>
                <c:pt idx="16">
                  <c:v>587.5</c:v>
                </c:pt>
              </c:numCache>
            </c:numRef>
          </c:val>
          <c:extLst>
            <c:ext xmlns:c16="http://schemas.microsoft.com/office/drawing/2014/chart" uri="{C3380CC4-5D6E-409C-BE32-E72D297353CC}">
              <c16:uniqueId val="{00000000-8A17-FB4F-96B8-4A6DD67B6537}"/>
            </c:ext>
          </c:extLst>
        </c:ser>
        <c:ser>
          <c:idx val="1"/>
          <c:order val="1"/>
          <c:tx>
            <c:strRef>
              <c:f>'Wetterentwicklung lokal 14-22'!$C$64</c:f>
              <c:strCache>
                <c:ptCount val="1"/>
                <c:pt idx="0">
                  <c:v>Sonnenscheindauer [Std.]</c:v>
                </c:pt>
              </c:strCache>
            </c:strRef>
          </c:tx>
          <c:spPr>
            <a:solidFill>
              <a:schemeClr val="accent6">
                <a:alpha val="99000"/>
              </a:schemeClr>
            </a:solidFill>
            <a:ln>
              <a:noFill/>
            </a:ln>
            <a:effectLst/>
          </c:spPr>
          <c:invertIfNegative val="0"/>
          <c:trendline>
            <c:spPr>
              <a:ln w="19050" cap="rnd">
                <a:solidFill>
                  <a:schemeClr val="accent6"/>
                </a:solidFill>
                <a:prstDash val="sysDot"/>
              </a:ln>
              <a:effectLst/>
            </c:spPr>
            <c:trendlineType val="linear"/>
            <c:dispRSqr val="0"/>
            <c:dispEq val="0"/>
          </c:trendline>
          <c:cat>
            <c:numRef>
              <c:f>'Wetterentwicklung lokal 14-22'!$A$65:$A$81</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numCache>
            </c:numRef>
          </c:cat>
          <c:val>
            <c:numRef>
              <c:f>'Wetterentwicklung lokal 14-22'!$C$65:$C$81</c:f>
              <c:numCache>
                <c:formatCode>General</c:formatCode>
                <c:ptCount val="17"/>
                <c:pt idx="0">
                  <c:v>1675.2</c:v>
                </c:pt>
                <c:pt idx="1">
                  <c:v>1451.4</c:v>
                </c:pt>
                <c:pt idx="2">
                  <c:v>1432.1</c:v>
                </c:pt>
                <c:pt idx="3">
                  <c:v>1533.2</c:v>
                </c:pt>
                <c:pt idx="4">
                  <c:v>1345.2</c:v>
                </c:pt>
                <c:pt idx="5">
                  <c:v>1689.2</c:v>
                </c:pt>
                <c:pt idx="6">
                  <c:v>1468</c:v>
                </c:pt>
                <c:pt idx="7">
                  <c:v>1353.6</c:v>
                </c:pt>
                <c:pt idx="8">
                  <c:v>1439.1</c:v>
                </c:pt>
                <c:pt idx="9">
                  <c:v>1552.9</c:v>
                </c:pt>
                <c:pt idx="10">
                  <c:v>1500</c:v>
                </c:pt>
                <c:pt idx="11">
                  <c:v>1288</c:v>
                </c:pt>
                <c:pt idx="12">
                  <c:v>1779.4</c:v>
                </c:pt>
                <c:pt idx="13">
                  <c:v>1704.2</c:v>
                </c:pt>
                <c:pt idx="14">
                  <c:v>1719.6</c:v>
                </c:pt>
                <c:pt idx="15">
                  <c:v>1332.5</c:v>
                </c:pt>
                <c:pt idx="16">
                  <c:v>1524.1</c:v>
                </c:pt>
              </c:numCache>
            </c:numRef>
          </c:val>
          <c:extLst>
            <c:ext xmlns:c16="http://schemas.microsoft.com/office/drawing/2014/chart" uri="{C3380CC4-5D6E-409C-BE32-E72D297353CC}">
              <c16:uniqueId val="{00000001-8A17-FB4F-96B8-4A6DD67B6537}"/>
            </c:ext>
          </c:extLst>
        </c:ser>
        <c:dLbls>
          <c:showLegendKey val="0"/>
          <c:showVal val="0"/>
          <c:showCatName val="0"/>
          <c:showSerName val="0"/>
          <c:showPercent val="0"/>
          <c:showBubbleSize val="0"/>
        </c:dLbls>
        <c:gapWidth val="219"/>
        <c:overlap val="-27"/>
        <c:axId val="392435552"/>
        <c:axId val="392502144"/>
      </c:barChart>
      <c:catAx>
        <c:axId val="39243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92502144"/>
        <c:crosses val="autoZero"/>
        <c:auto val="1"/>
        <c:lblAlgn val="ctr"/>
        <c:lblOffset val="100"/>
        <c:noMultiLvlLbl val="0"/>
      </c:catAx>
      <c:valAx>
        <c:axId val="39250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Niederschlag</a:t>
                </a:r>
                <a:r>
                  <a:rPr lang="de-DE" baseline="0"/>
                  <a:t> </a:t>
                </a:r>
                <a:r>
                  <a:rPr lang="de-DE"/>
                  <a:t>mm/Jahr bzw.</a:t>
                </a:r>
                <a:r>
                  <a:rPr lang="de-DE" baseline="0"/>
                  <a:t> Sonnenstunden/Jahr</a:t>
                </a:r>
                <a:endParaRPr lang="de-DE"/>
              </a:p>
            </c:rich>
          </c:tx>
          <c:layout>
            <c:manualLayout>
              <c:xMode val="edge"/>
              <c:yMode val="edge"/>
              <c:x val="1.6677872796419642E-2"/>
              <c:y val="0.13320265358939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924355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'Wetterentwicklung lokal 14-22'!$K$1</c:f>
              <c:strCache>
                <c:ptCount val="1"/>
                <c:pt idx="0">
                  <c:v>Jahresmitteltemp.</c:v>
                </c:pt>
              </c:strCache>
            </c:strRef>
          </c:tx>
          <c:spPr>
            <a:ln w="28575" cap="rnd">
              <a:solidFill>
                <a:schemeClr val="accent6">
                  <a:lumMod val="75000"/>
                </a:schemeClr>
              </a:solidFill>
              <a:round/>
            </a:ln>
            <a:effectLst/>
          </c:spPr>
          <c:marker>
            <c:symbol val="none"/>
          </c:marker>
          <c:cat>
            <c:numRef>
              <c:f>'Wetterentwicklung lokal 14-22'!$A$2:$A$18</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numCache>
            </c:numRef>
          </c:cat>
          <c:val>
            <c:numRef>
              <c:f>'Wetterentwicklung lokal 14-22'!$K$2:$K$17</c:f>
              <c:numCache>
                <c:formatCode>General</c:formatCode>
                <c:ptCount val="16"/>
                <c:pt idx="0">
                  <c:v>9</c:v>
                </c:pt>
                <c:pt idx="1">
                  <c:v>9.5</c:v>
                </c:pt>
                <c:pt idx="2">
                  <c:v>8.1</c:v>
                </c:pt>
                <c:pt idx="3">
                  <c:v>8.8000000000000007</c:v>
                </c:pt>
                <c:pt idx="4">
                  <c:v>7.3</c:v>
                </c:pt>
                <c:pt idx="5">
                  <c:v>9.3000000000000007</c:v>
                </c:pt>
                <c:pt idx="6">
                  <c:v>8.6999999999999993</c:v>
                </c:pt>
                <c:pt idx="7">
                  <c:v>8.1999999999999993</c:v>
                </c:pt>
                <c:pt idx="8">
                  <c:v>10</c:v>
                </c:pt>
                <c:pt idx="9">
                  <c:v>9.4</c:v>
                </c:pt>
                <c:pt idx="10">
                  <c:v>9.3000000000000007</c:v>
                </c:pt>
                <c:pt idx="11">
                  <c:v>9.3000000000000007</c:v>
                </c:pt>
                <c:pt idx="12">
                  <c:v>10.199999999999999</c:v>
                </c:pt>
                <c:pt idx="13">
                  <c:v>9.9</c:v>
                </c:pt>
                <c:pt idx="14">
                  <c:v>10.1</c:v>
                </c:pt>
                <c:pt idx="15">
                  <c:v>8.9</c:v>
                </c:pt>
              </c:numCache>
            </c:numRef>
          </c:val>
          <c:smooth val="0"/>
          <c:extLst>
            <c:ext xmlns:c16="http://schemas.microsoft.com/office/drawing/2014/chart" uri="{C3380CC4-5D6E-409C-BE32-E72D297353CC}">
              <c16:uniqueId val="{00000000-5BD0-CB4E-80E7-65F7BFB6AD0F}"/>
            </c:ext>
          </c:extLst>
        </c:ser>
        <c:dLbls>
          <c:showLegendKey val="0"/>
          <c:showVal val="0"/>
          <c:showCatName val="0"/>
          <c:showSerName val="0"/>
          <c:showPercent val="0"/>
          <c:showBubbleSize val="0"/>
        </c:dLbls>
        <c:smooth val="0"/>
        <c:axId val="1524429887"/>
        <c:axId val="1524483327"/>
      </c:lineChart>
      <c:dateAx>
        <c:axId val="1524429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24483327"/>
        <c:crosses val="autoZero"/>
        <c:auto val="0"/>
        <c:lblOffset val="100"/>
        <c:baseTimeUnit val="days"/>
      </c:dateAx>
      <c:valAx>
        <c:axId val="1524483327"/>
        <c:scaling>
          <c:orientation val="minMax"/>
          <c:min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24429887"/>
        <c:crosses val="autoZero"/>
        <c:crossBetween val="midCat"/>
        <c:majorUnit val="1"/>
        <c:min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Gewässer!$B$15</c:f>
              <c:strCache>
                <c:ptCount val="1"/>
                <c:pt idx="0">
                  <c:v>pH</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Gewässer!$E$16:$E$23</c:f>
                <c:numCache>
                  <c:formatCode>General</c:formatCode>
                  <c:ptCount val="8"/>
                  <c:pt idx="0">
                    <c:v>0.10000000000000009</c:v>
                  </c:pt>
                  <c:pt idx="1">
                    <c:v>0.19999999999999987</c:v>
                  </c:pt>
                  <c:pt idx="2">
                    <c:v>0.34999999999999964</c:v>
                  </c:pt>
                  <c:pt idx="3">
                    <c:v>0.14999999999999991</c:v>
                  </c:pt>
                  <c:pt idx="4">
                    <c:v>0.13333333333333344</c:v>
                  </c:pt>
                  <c:pt idx="5">
                    <c:v>0.8222222222222223</c:v>
                  </c:pt>
                  <c:pt idx="6">
                    <c:v>0.22222222222222202</c:v>
                  </c:pt>
                  <c:pt idx="7">
                    <c:v>0.17777777777777773</c:v>
                  </c:pt>
                </c:numCache>
              </c:numRef>
            </c:plus>
            <c:minus>
              <c:numRef>
                <c:f>Gewässer!$E$16:$E$23</c:f>
                <c:numCache>
                  <c:formatCode>General</c:formatCode>
                  <c:ptCount val="8"/>
                  <c:pt idx="0">
                    <c:v>0.10000000000000009</c:v>
                  </c:pt>
                  <c:pt idx="1">
                    <c:v>0.19999999999999987</c:v>
                  </c:pt>
                  <c:pt idx="2">
                    <c:v>0.34999999999999964</c:v>
                  </c:pt>
                  <c:pt idx="3">
                    <c:v>0.14999999999999991</c:v>
                  </c:pt>
                  <c:pt idx="4">
                    <c:v>0.13333333333333344</c:v>
                  </c:pt>
                  <c:pt idx="5">
                    <c:v>0.8222222222222223</c:v>
                  </c:pt>
                  <c:pt idx="6">
                    <c:v>0.22222222222222202</c:v>
                  </c:pt>
                  <c:pt idx="7">
                    <c:v>0.17777777777777773</c:v>
                  </c:pt>
                </c:numCache>
              </c:numRef>
            </c:minus>
            <c:spPr>
              <a:noFill/>
              <a:ln w="12700" cap="flat" cmpd="sng" algn="ctr">
                <a:solidFill>
                  <a:schemeClr val="tx1"/>
                </a:solidFill>
                <a:round/>
              </a:ln>
              <a:effectLst/>
            </c:spPr>
          </c:errBars>
          <c:cat>
            <c:numRef>
              <c:f>Gewässer!$A$16:$A$23</c:f>
              <c:numCache>
                <c:formatCode>@</c:formatCode>
                <c:ptCount val="8"/>
                <c:pt idx="0">
                  <c:v>1</c:v>
                </c:pt>
                <c:pt idx="1">
                  <c:v>2</c:v>
                </c:pt>
                <c:pt idx="2">
                  <c:v>3</c:v>
                </c:pt>
                <c:pt idx="3">
                  <c:v>4</c:v>
                </c:pt>
                <c:pt idx="4">
                  <c:v>5</c:v>
                </c:pt>
                <c:pt idx="5">
                  <c:v>6</c:v>
                </c:pt>
                <c:pt idx="6">
                  <c:v>7</c:v>
                </c:pt>
                <c:pt idx="7">
                  <c:v>8</c:v>
                </c:pt>
              </c:numCache>
            </c:numRef>
          </c:cat>
          <c:val>
            <c:numRef>
              <c:f>Gewässer!$B$16:$B$23</c:f>
              <c:numCache>
                <c:formatCode>0.0</c:formatCode>
                <c:ptCount val="8"/>
                <c:pt idx="0">
                  <c:v>6.6999999999999993</c:v>
                </c:pt>
                <c:pt idx="1">
                  <c:v>6</c:v>
                </c:pt>
                <c:pt idx="2">
                  <c:v>7.25</c:v>
                </c:pt>
                <c:pt idx="3">
                  <c:v>6.4499999999999993</c:v>
                </c:pt>
                <c:pt idx="4">
                  <c:v>6.6000000000000005</c:v>
                </c:pt>
                <c:pt idx="5">
                  <c:v>8.6666666666666661</c:v>
                </c:pt>
                <c:pt idx="6">
                  <c:v>6.2666666666666666</c:v>
                </c:pt>
                <c:pt idx="7">
                  <c:v>5.5666666666666664</c:v>
                </c:pt>
              </c:numCache>
            </c:numRef>
          </c:val>
          <c:extLst>
            <c:ext xmlns:c16="http://schemas.microsoft.com/office/drawing/2014/chart" uri="{C3380CC4-5D6E-409C-BE32-E72D297353CC}">
              <c16:uniqueId val="{00000000-7017-C643-AD27-CE7F5571D43D}"/>
            </c:ext>
          </c:extLst>
        </c:ser>
        <c:dLbls>
          <c:showLegendKey val="0"/>
          <c:showVal val="0"/>
          <c:showCatName val="0"/>
          <c:showSerName val="0"/>
          <c:showPercent val="0"/>
          <c:showBubbleSize val="0"/>
        </c:dLbls>
        <c:gapWidth val="93"/>
        <c:overlap val="-27"/>
        <c:axId val="30987055"/>
        <c:axId val="1883645472"/>
      </c:barChart>
      <c:catAx>
        <c:axId val="3098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Gewässer</a:t>
                </a:r>
                <a:r>
                  <a:rPr lang="de-DE" baseline="0">
                    <a:solidFill>
                      <a:schemeClr val="tx1"/>
                    </a:solidFill>
                  </a:rPr>
                  <a:t> Nr.</a:t>
                </a:r>
                <a:endParaRPr lang="de-DE">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1883645472"/>
        <c:crosses val="autoZero"/>
        <c:auto val="1"/>
        <c:lblAlgn val="ctr"/>
        <c:lblOffset val="100"/>
        <c:noMultiLvlLbl val="0"/>
      </c:catAx>
      <c:valAx>
        <c:axId val="188364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de-DE">
                    <a:solidFill>
                      <a:schemeClr val="tx1"/>
                    </a:solidFill>
                  </a:rPr>
                  <a:t>pH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de-D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3098705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1"/>
  <c:style val="2"/>
  <c:chart>
    <c:autoTitleDeleted val="1"/>
    <c:plotArea>
      <c:layout/>
      <c:lineChart>
        <c:grouping val="standard"/>
        <c:varyColors val="1"/>
        <c:ser>
          <c:idx val="0"/>
          <c:order val="0"/>
          <c:tx>
            <c:strRef>
              <c:f>Jahresverlauf!$A$3</c:f>
              <c:strCache>
                <c:ptCount val="1"/>
                <c:pt idx="0">
                  <c:v>Aeshna affinis</c:v>
                </c:pt>
              </c:strCache>
            </c:strRef>
          </c:tx>
          <c:spPr>
            <a:ln cmpd="sng">
              <a:solidFill>
                <a:srgbClr val="4F81BD"/>
              </a:solidFill>
            </a:ln>
          </c:spPr>
          <c:marker>
            <c:symbol val="none"/>
          </c:marker>
          <c:cat>
            <c:numRef>
              <c:f>Jahresverlauf!$B$2:$I$2</c:f>
              <c:numCache>
                <c:formatCode>General</c:formatCode>
                <c:ptCount val="8"/>
              </c:numCache>
            </c:numRef>
          </c:cat>
          <c:val>
            <c:numRef>
              <c:f>Jahresverlauf!$B$3:$I$3</c:f>
              <c:numCache>
                <c:formatCode>General</c:formatCode>
                <c:ptCount val="8"/>
                <c:pt idx="5">
                  <c:v>1</c:v>
                </c:pt>
              </c:numCache>
            </c:numRef>
          </c:val>
          <c:smooth val="0"/>
          <c:extLst>
            <c:ext xmlns:c16="http://schemas.microsoft.com/office/drawing/2014/chart" uri="{C3380CC4-5D6E-409C-BE32-E72D297353CC}">
              <c16:uniqueId val="{00000000-2AEB-0E4D-843A-CB72F98EDFB7}"/>
            </c:ext>
          </c:extLst>
        </c:ser>
        <c:ser>
          <c:idx val="1"/>
          <c:order val="1"/>
          <c:tx>
            <c:strRef>
              <c:f>Jahresverlauf!$A$4</c:f>
              <c:strCache>
                <c:ptCount val="1"/>
                <c:pt idx="0">
                  <c:v>Aeshna cyanea</c:v>
                </c:pt>
              </c:strCache>
            </c:strRef>
          </c:tx>
          <c:spPr>
            <a:ln cmpd="sng">
              <a:solidFill>
                <a:srgbClr val="C0504D"/>
              </a:solidFill>
            </a:ln>
          </c:spPr>
          <c:marker>
            <c:symbol val="none"/>
          </c:marker>
          <c:cat>
            <c:numRef>
              <c:f>Jahresverlauf!$B$2:$I$2</c:f>
              <c:numCache>
                <c:formatCode>General</c:formatCode>
                <c:ptCount val="8"/>
              </c:numCache>
            </c:numRef>
          </c:cat>
          <c:val>
            <c:numRef>
              <c:f>Jahresverlauf!$B$4:$I$4</c:f>
              <c:numCache>
                <c:formatCode>General</c:formatCode>
                <c:ptCount val="8"/>
                <c:pt idx="4">
                  <c:v>3</c:v>
                </c:pt>
                <c:pt idx="5">
                  <c:v>1</c:v>
                </c:pt>
                <c:pt idx="6">
                  <c:v>4</c:v>
                </c:pt>
                <c:pt idx="7">
                  <c:v>3</c:v>
                </c:pt>
              </c:numCache>
            </c:numRef>
          </c:val>
          <c:smooth val="0"/>
          <c:extLst>
            <c:ext xmlns:c16="http://schemas.microsoft.com/office/drawing/2014/chart" uri="{C3380CC4-5D6E-409C-BE32-E72D297353CC}">
              <c16:uniqueId val="{00000001-2AEB-0E4D-843A-CB72F98EDFB7}"/>
            </c:ext>
          </c:extLst>
        </c:ser>
        <c:ser>
          <c:idx val="2"/>
          <c:order val="2"/>
          <c:tx>
            <c:strRef>
              <c:f>Jahresverlauf!$A$5</c:f>
              <c:strCache>
                <c:ptCount val="1"/>
                <c:pt idx="0">
                  <c:v>Aeshna juncea</c:v>
                </c:pt>
              </c:strCache>
            </c:strRef>
          </c:tx>
          <c:spPr>
            <a:ln cmpd="sng">
              <a:solidFill>
                <a:srgbClr val="9BBB59"/>
              </a:solidFill>
            </a:ln>
          </c:spPr>
          <c:marker>
            <c:symbol val="none"/>
          </c:marker>
          <c:cat>
            <c:numRef>
              <c:f>Jahresverlauf!$B$2:$I$2</c:f>
              <c:numCache>
                <c:formatCode>General</c:formatCode>
                <c:ptCount val="8"/>
              </c:numCache>
            </c:numRef>
          </c:cat>
          <c:val>
            <c:numRef>
              <c:f>Jahresverlauf!$B$5:$I$5</c:f>
              <c:numCache>
                <c:formatCode>General</c:formatCode>
                <c:ptCount val="8"/>
                <c:pt idx="4">
                  <c:v>4</c:v>
                </c:pt>
                <c:pt idx="5">
                  <c:v>2</c:v>
                </c:pt>
                <c:pt idx="6">
                  <c:v>4</c:v>
                </c:pt>
                <c:pt idx="7">
                  <c:v>6</c:v>
                </c:pt>
              </c:numCache>
            </c:numRef>
          </c:val>
          <c:smooth val="0"/>
          <c:extLst>
            <c:ext xmlns:c16="http://schemas.microsoft.com/office/drawing/2014/chart" uri="{C3380CC4-5D6E-409C-BE32-E72D297353CC}">
              <c16:uniqueId val="{00000002-2AEB-0E4D-843A-CB72F98EDFB7}"/>
            </c:ext>
          </c:extLst>
        </c:ser>
        <c:ser>
          <c:idx val="3"/>
          <c:order val="3"/>
          <c:tx>
            <c:strRef>
              <c:f>Jahresverlauf!$A$6</c:f>
              <c:strCache>
                <c:ptCount val="1"/>
                <c:pt idx="0">
                  <c:v>Aeshna mixta</c:v>
                </c:pt>
              </c:strCache>
            </c:strRef>
          </c:tx>
          <c:spPr>
            <a:ln cmpd="sng">
              <a:solidFill>
                <a:srgbClr val="8064A2"/>
              </a:solidFill>
            </a:ln>
          </c:spPr>
          <c:marker>
            <c:symbol val="none"/>
          </c:marker>
          <c:cat>
            <c:numRef>
              <c:f>Jahresverlauf!$B$2:$I$2</c:f>
              <c:numCache>
                <c:formatCode>General</c:formatCode>
                <c:ptCount val="8"/>
              </c:numCache>
            </c:numRef>
          </c:cat>
          <c:val>
            <c:numRef>
              <c:f>Jahresverlauf!$B$6:$I$6</c:f>
              <c:numCache>
                <c:formatCode>General</c:formatCode>
                <c:ptCount val="8"/>
                <c:pt idx="5">
                  <c:v>3</c:v>
                </c:pt>
                <c:pt idx="6">
                  <c:v>2</c:v>
                </c:pt>
              </c:numCache>
            </c:numRef>
          </c:val>
          <c:smooth val="0"/>
          <c:extLst>
            <c:ext xmlns:c16="http://schemas.microsoft.com/office/drawing/2014/chart" uri="{C3380CC4-5D6E-409C-BE32-E72D297353CC}">
              <c16:uniqueId val="{00000003-2AEB-0E4D-843A-CB72F98EDFB7}"/>
            </c:ext>
          </c:extLst>
        </c:ser>
        <c:ser>
          <c:idx val="4"/>
          <c:order val="4"/>
          <c:tx>
            <c:strRef>
              <c:f>Jahresverlauf!$A$7</c:f>
              <c:strCache>
                <c:ptCount val="1"/>
                <c:pt idx="0">
                  <c:v>Anax imperator</c:v>
                </c:pt>
              </c:strCache>
            </c:strRef>
          </c:tx>
          <c:spPr>
            <a:ln cmpd="sng">
              <a:solidFill>
                <a:srgbClr val="4BACC6"/>
              </a:solidFill>
            </a:ln>
          </c:spPr>
          <c:marker>
            <c:symbol val="none"/>
          </c:marker>
          <c:cat>
            <c:numRef>
              <c:f>Jahresverlauf!$B$2:$I$2</c:f>
              <c:numCache>
                <c:formatCode>General</c:formatCode>
                <c:ptCount val="8"/>
              </c:numCache>
            </c:numRef>
          </c:cat>
          <c:val>
            <c:numRef>
              <c:f>Jahresverlauf!$B$7:$I$7</c:f>
              <c:numCache>
                <c:formatCode>General</c:formatCode>
                <c:ptCount val="8"/>
                <c:pt idx="3">
                  <c:v>2</c:v>
                </c:pt>
                <c:pt idx="4">
                  <c:v>2</c:v>
                </c:pt>
                <c:pt idx="5">
                  <c:v>1</c:v>
                </c:pt>
                <c:pt idx="6">
                  <c:v>1</c:v>
                </c:pt>
              </c:numCache>
            </c:numRef>
          </c:val>
          <c:smooth val="0"/>
          <c:extLst>
            <c:ext xmlns:c16="http://schemas.microsoft.com/office/drawing/2014/chart" uri="{C3380CC4-5D6E-409C-BE32-E72D297353CC}">
              <c16:uniqueId val="{00000004-2AEB-0E4D-843A-CB72F98EDFB7}"/>
            </c:ext>
          </c:extLst>
        </c:ser>
        <c:ser>
          <c:idx val="5"/>
          <c:order val="5"/>
          <c:tx>
            <c:strRef>
              <c:f>Jahresverlauf!$A$8</c:f>
              <c:strCache>
                <c:ptCount val="1"/>
                <c:pt idx="0">
                  <c:v>Chalcolestes viridis</c:v>
                </c:pt>
              </c:strCache>
            </c:strRef>
          </c:tx>
          <c:spPr>
            <a:ln cmpd="sng">
              <a:solidFill>
                <a:srgbClr val="F79646"/>
              </a:solidFill>
            </a:ln>
          </c:spPr>
          <c:marker>
            <c:symbol val="none"/>
          </c:marker>
          <c:cat>
            <c:numRef>
              <c:f>Jahresverlauf!$B$2:$I$2</c:f>
              <c:numCache>
                <c:formatCode>General</c:formatCode>
                <c:ptCount val="8"/>
              </c:numCache>
            </c:numRef>
          </c:cat>
          <c:val>
            <c:numRef>
              <c:f>Jahresverlauf!$B$8:$I$8</c:f>
              <c:numCache>
                <c:formatCode>General</c:formatCode>
                <c:ptCount val="8"/>
                <c:pt idx="5">
                  <c:v>10</c:v>
                </c:pt>
                <c:pt idx="7">
                  <c:v>20</c:v>
                </c:pt>
              </c:numCache>
            </c:numRef>
          </c:val>
          <c:smooth val="0"/>
          <c:extLst>
            <c:ext xmlns:c16="http://schemas.microsoft.com/office/drawing/2014/chart" uri="{C3380CC4-5D6E-409C-BE32-E72D297353CC}">
              <c16:uniqueId val="{00000005-2AEB-0E4D-843A-CB72F98EDFB7}"/>
            </c:ext>
          </c:extLst>
        </c:ser>
        <c:ser>
          <c:idx val="6"/>
          <c:order val="6"/>
          <c:tx>
            <c:strRef>
              <c:f>Jahresverlauf!$A$9</c:f>
              <c:strCache>
                <c:ptCount val="1"/>
                <c:pt idx="0">
                  <c:v>Coenagrion hastulatum</c:v>
                </c:pt>
              </c:strCache>
            </c:strRef>
          </c:tx>
          <c:spPr>
            <a:ln cmpd="sng">
              <a:solidFill>
                <a:srgbClr val="84A7D1"/>
              </a:solidFill>
            </a:ln>
          </c:spPr>
          <c:marker>
            <c:symbol val="none"/>
          </c:marker>
          <c:cat>
            <c:numRef>
              <c:f>Jahresverlauf!$B$2:$I$2</c:f>
              <c:numCache>
                <c:formatCode>General</c:formatCode>
                <c:ptCount val="8"/>
              </c:numCache>
            </c:numRef>
          </c:cat>
          <c:val>
            <c:numRef>
              <c:f>Jahresverlauf!$B$9:$I$9</c:f>
              <c:numCache>
                <c:formatCode>General</c:formatCode>
                <c:ptCount val="8"/>
                <c:pt idx="1">
                  <c:v>2</c:v>
                </c:pt>
                <c:pt idx="2">
                  <c:v>10</c:v>
                </c:pt>
                <c:pt idx="3">
                  <c:v>60</c:v>
                </c:pt>
              </c:numCache>
            </c:numRef>
          </c:val>
          <c:smooth val="0"/>
          <c:extLst>
            <c:ext xmlns:c16="http://schemas.microsoft.com/office/drawing/2014/chart" uri="{C3380CC4-5D6E-409C-BE32-E72D297353CC}">
              <c16:uniqueId val="{00000006-2AEB-0E4D-843A-CB72F98EDFB7}"/>
            </c:ext>
          </c:extLst>
        </c:ser>
        <c:ser>
          <c:idx val="7"/>
          <c:order val="7"/>
          <c:tx>
            <c:strRef>
              <c:f>Jahresverlauf!$A$10</c:f>
              <c:strCache>
                <c:ptCount val="1"/>
                <c:pt idx="0">
                  <c:v>Coenagrion puella</c:v>
                </c:pt>
              </c:strCache>
            </c:strRef>
          </c:tx>
          <c:spPr>
            <a:ln cmpd="sng">
              <a:solidFill>
                <a:srgbClr val="D38582"/>
              </a:solidFill>
            </a:ln>
          </c:spPr>
          <c:marker>
            <c:symbol val="none"/>
          </c:marker>
          <c:cat>
            <c:numRef>
              <c:f>Jahresverlauf!$B$2:$I$2</c:f>
              <c:numCache>
                <c:formatCode>General</c:formatCode>
                <c:ptCount val="8"/>
              </c:numCache>
            </c:numRef>
          </c:cat>
          <c:val>
            <c:numRef>
              <c:f>Jahresverlauf!$B$10:$I$10</c:f>
              <c:numCache>
                <c:formatCode>General</c:formatCode>
                <c:ptCount val="8"/>
                <c:pt idx="1">
                  <c:v>30</c:v>
                </c:pt>
                <c:pt idx="2">
                  <c:v>50</c:v>
                </c:pt>
                <c:pt idx="3">
                  <c:v>200</c:v>
                </c:pt>
                <c:pt idx="4">
                  <c:v>200</c:v>
                </c:pt>
                <c:pt idx="5">
                  <c:v>100</c:v>
                </c:pt>
                <c:pt idx="6">
                  <c:v>20</c:v>
                </c:pt>
              </c:numCache>
            </c:numRef>
          </c:val>
          <c:smooth val="0"/>
          <c:extLst>
            <c:ext xmlns:c16="http://schemas.microsoft.com/office/drawing/2014/chart" uri="{C3380CC4-5D6E-409C-BE32-E72D297353CC}">
              <c16:uniqueId val="{00000007-2AEB-0E4D-843A-CB72F98EDFB7}"/>
            </c:ext>
          </c:extLst>
        </c:ser>
        <c:ser>
          <c:idx val="8"/>
          <c:order val="8"/>
          <c:tx>
            <c:strRef>
              <c:f>Jahresverlauf!$A$11</c:f>
              <c:strCache>
                <c:ptCount val="1"/>
                <c:pt idx="0">
                  <c:v>Cordulia aenea</c:v>
                </c:pt>
              </c:strCache>
            </c:strRef>
          </c:tx>
          <c:spPr>
            <a:ln cmpd="sng">
              <a:solidFill>
                <a:srgbClr val="B9CF8B"/>
              </a:solidFill>
            </a:ln>
          </c:spPr>
          <c:marker>
            <c:symbol val="none"/>
          </c:marker>
          <c:cat>
            <c:numRef>
              <c:f>Jahresverlauf!$B$2:$I$2</c:f>
              <c:numCache>
                <c:formatCode>General</c:formatCode>
                <c:ptCount val="8"/>
              </c:numCache>
            </c:numRef>
          </c:cat>
          <c:val>
            <c:numRef>
              <c:f>Jahresverlauf!$B$11:$I$11</c:f>
              <c:numCache>
                <c:formatCode>General</c:formatCode>
                <c:ptCount val="8"/>
                <c:pt idx="0">
                  <c:v>3</c:v>
                </c:pt>
                <c:pt idx="1">
                  <c:v>50</c:v>
                </c:pt>
                <c:pt idx="2">
                  <c:v>8</c:v>
                </c:pt>
                <c:pt idx="3">
                  <c:v>4</c:v>
                </c:pt>
                <c:pt idx="4">
                  <c:v>3</c:v>
                </c:pt>
              </c:numCache>
            </c:numRef>
          </c:val>
          <c:smooth val="0"/>
          <c:extLst>
            <c:ext xmlns:c16="http://schemas.microsoft.com/office/drawing/2014/chart" uri="{C3380CC4-5D6E-409C-BE32-E72D297353CC}">
              <c16:uniqueId val="{00000008-2AEB-0E4D-843A-CB72F98EDFB7}"/>
            </c:ext>
          </c:extLst>
        </c:ser>
        <c:ser>
          <c:idx val="9"/>
          <c:order val="9"/>
          <c:tx>
            <c:strRef>
              <c:f>Jahresverlauf!$A$12</c:f>
              <c:strCache>
                <c:ptCount val="1"/>
                <c:pt idx="0">
                  <c:v>Enallagma cyathigerum</c:v>
                </c:pt>
              </c:strCache>
            </c:strRef>
          </c:tx>
          <c:spPr>
            <a:ln cmpd="sng">
              <a:solidFill>
                <a:srgbClr val="A693BE"/>
              </a:solidFill>
            </a:ln>
          </c:spPr>
          <c:marker>
            <c:symbol val="none"/>
          </c:marker>
          <c:cat>
            <c:numRef>
              <c:f>Jahresverlauf!$B$2:$I$2</c:f>
              <c:numCache>
                <c:formatCode>General</c:formatCode>
                <c:ptCount val="8"/>
              </c:numCache>
            </c:numRef>
          </c:cat>
          <c:val>
            <c:numRef>
              <c:f>Jahresverlauf!$B$12:$I$12</c:f>
              <c:numCache>
                <c:formatCode>General</c:formatCode>
                <c:ptCount val="8"/>
                <c:pt idx="2">
                  <c:v>30</c:v>
                </c:pt>
                <c:pt idx="4">
                  <c:v>25</c:v>
                </c:pt>
                <c:pt idx="5">
                  <c:v>50</c:v>
                </c:pt>
                <c:pt idx="6">
                  <c:v>100</c:v>
                </c:pt>
                <c:pt idx="7">
                  <c:v>20</c:v>
                </c:pt>
              </c:numCache>
            </c:numRef>
          </c:val>
          <c:smooth val="0"/>
          <c:extLst>
            <c:ext xmlns:c16="http://schemas.microsoft.com/office/drawing/2014/chart" uri="{C3380CC4-5D6E-409C-BE32-E72D297353CC}">
              <c16:uniqueId val="{00000009-2AEB-0E4D-843A-CB72F98EDFB7}"/>
            </c:ext>
          </c:extLst>
        </c:ser>
        <c:ser>
          <c:idx val="10"/>
          <c:order val="10"/>
          <c:tx>
            <c:strRef>
              <c:f>Jahresverlauf!$A$13</c:f>
              <c:strCache>
                <c:ptCount val="1"/>
                <c:pt idx="0">
                  <c:v>Gomphus pulchellus</c:v>
                </c:pt>
              </c:strCache>
            </c:strRef>
          </c:tx>
          <c:spPr>
            <a:ln cmpd="sng">
              <a:solidFill>
                <a:srgbClr val="81C5D7"/>
              </a:solidFill>
            </a:ln>
          </c:spPr>
          <c:marker>
            <c:symbol val="none"/>
          </c:marker>
          <c:cat>
            <c:numRef>
              <c:f>Jahresverlauf!$B$2:$I$2</c:f>
              <c:numCache>
                <c:formatCode>General</c:formatCode>
                <c:ptCount val="8"/>
              </c:numCache>
            </c:numRef>
          </c:cat>
          <c:val>
            <c:numRef>
              <c:f>Jahresverlauf!$B$13:$I$13</c:f>
              <c:numCache>
                <c:formatCode>General</c:formatCode>
                <c:ptCount val="8"/>
                <c:pt idx="3">
                  <c:v>1</c:v>
                </c:pt>
              </c:numCache>
            </c:numRef>
          </c:val>
          <c:smooth val="0"/>
          <c:extLst>
            <c:ext xmlns:c16="http://schemas.microsoft.com/office/drawing/2014/chart" uri="{C3380CC4-5D6E-409C-BE32-E72D297353CC}">
              <c16:uniqueId val="{0000000A-2AEB-0E4D-843A-CB72F98EDFB7}"/>
            </c:ext>
          </c:extLst>
        </c:ser>
        <c:ser>
          <c:idx val="11"/>
          <c:order val="11"/>
          <c:tx>
            <c:strRef>
              <c:f>Jahresverlauf!$A$14</c:f>
              <c:strCache>
                <c:ptCount val="1"/>
                <c:pt idx="0">
                  <c:v>Ischnura elegans</c:v>
                </c:pt>
              </c:strCache>
            </c:strRef>
          </c:tx>
          <c:spPr>
            <a:ln cmpd="sng">
              <a:solidFill>
                <a:srgbClr val="F9B67E"/>
              </a:solidFill>
            </a:ln>
          </c:spPr>
          <c:marker>
            <c:symbol val="none"/>
          </c:marker>
          <c:cat>
            <c:numRef>
              <c:f>Jahresverlauf!$B$2:$I$2</c:f>
              <c:numCache>
                <c:formatCode>General</c:formatCode>
                <c:ptCount val="8"/>
              </c:numCache>
            </c:numRef>
          </c:cat>
          <c:val>
            <c:numRef>
              <c:f>Jahresverlauf!$B$14:$I$14</c:f>
              <c:numCache>
                <c:formatCode>General</c:formatCode>
                <c:ptCount val="8"/>
                <c:pt idx="1">
                  <c:v>6</c:v>
                </c:pt>
                <c:pt idx="2">
                  <c:v>10</c:v>
                </c:pt>
                <c:pt idx="3">
                  <c:v>40</c:v>
                </c:pt>
                <c:pt idx="4">
                  <c:v>25</c:v>
                </c:pt>
                <c:pt idx="5">
                  <c:v>20</c:v>
                </c:pt>
                <c:pt idx="6">
                  <c:v>3</c:v>
                </c:pt>
                <c:pt idx="7">
                  <c:v>3</c:v>
                </c:pt>
              </c:numCache>
            </c:numRef>
          </c:val>
          <c:smooth val="0"/>
          <c:extLst>
            <c:ext xmlns:c16="http://schemas.microsoft.com/office/drawing/2014/chart" uri="{C3380CC4-5D6E-409C-BE32-E72D297353CC}">
              <c16:uniqueId val="{0000000B-2AEB-0E4D-843A-CB72F98EDFB7}"/>
            </c:ext>
          </c:extLst>
        </c:ser>
        <c:ser>
          <c:idx val="12"/>
          <c:order val="12"/>
          <c:tx>
            <c:strRef>
              <c:f>Jahresverlauf!$A$15</c:f>
              <c:strCache>
                <c:ptCount val="1"/>
                <c:pt idx="0">
                  <c:v>Lestes barbarus</c:v>
                </c:pt>
              </c:strCache>
            </c:strRef>
          </c:tx>
          <c:spPr>
            <a:ln cmpd="sng">
              <a:solidFill>
                <a:srgbClr val="B9CDE5"/>
              </a:solidFill>
            </a:ln>
          </c:spPr>
          <c:marker>
            <c:symbol val="none"/>
          </c:marker>
          <c:cat>
            <c:numRef>
              <c:f>Jahresverlauf!$B$2:$I$2</c:f>
              <c:numCache>
                <c:formatCode>General</c:formatCode>
                <c:ptCount val="8"/>
              </c:numCache>
            </c:numRef>
          </c:cat>
          <c:val>
            <c:numRef>
              <c:f>Jahresverlauf!$B$15:$I$15</c:f>
              <c:numCache>
                <c:formatCode>General</c:formatCode>
                <c:ptCount val="8"/>
                <c:pt idx="5">
                  <c:v>1</c:v>
                </c:pt>
              </c:numCache>
            </c:numRef>
          </c:val>
          <c:smooth val="0"/>
          <c:extLst>
            <c:ext xmlns:c16="http://schemas.microsoft.com/office/drawing/2014/chart" uri="{C3380CC4-5D6E-409C-BE32-E72D297353CC}">
              <c16:uniqueId val="{0000000C-2AEB-0E4D-843A-CB72F98EDFB7}"/>
            </c:ext>
          </c:extLst>
        </c:ser>
        <c:ser>
          <c:idx val="13"/>
          <c:order val="13"/>
          <c:tx>
            <c:strRef>
              <c:f>Jahresverlauf!$A$16</c:f>
              <c:strCache>
                <c:ptCount val="1"/>
                <c:pt idx="0">
                  <c:v>Lestes dryas</c:v>
                </c:pt>
              </c:strCache>
            </c:strRef>
          </c:tx>
          <c:spPr>
            <a:ln cmpd="sng">
              <a:solidFill>
                <a:srgbClr val="E6B9B8"/>
              </a:solidFill>
            </a:ln>
          </c:spPr>
          <c:marker>
            <c:symbol val="none"/>
          </c:marker>
          <c:cat>
            <c:numRef>
              <c:f>Jahresverlauf!$B$2:$I$2</c:f>
              <c:numCache>
                <c:formatCode>General</c:formatCode>
                <c:ptCount val="8"/>
              </c:numCache>
            </c:numRef>
          </c:cat>
          <c:val>
            <c:numRef>
              <c:f>Jahresverlauf!$B$16:$I$16</c:f>
              <c:numCache>
                <c:formatCode>General</c:formatCode>
                <c:ptCount val="8"/>
                <c:pt idx="5">
                  <c:v>3</c:v>
                </c:pt>
              </c:numCache>
            </c:numRef>
          </c:val>
          <c:smooth val="0"/>
          <c:extLst>
            <c:ext xmlns:c16="http://schemas.microsoft.com/office/drawing/2014/chart" uri="{C3380CC4-5D6E-409C-BE32-E72D297353CC}">
              <c16:uniqueId val="{0000000D-2AEB-0E4D-843A-CB72F98EDFB7}"/>
            </c:ext>
          </c:extLst>
        </c:ser>
        <c:ser>
          <c:idx val="14"/>
          <c:order val="14"/>
          <c:tx>
            <c:strRef>
              <c:f>Jahresverlauf!$A$17</c:f>
              <c:strCache>
                <c:ptCount val="1"/>
                <c:pt idx="0">
                  <c:v>Lestes virens</c:v>
                </c:pt>
              </c:strCache>
            </c:strRef>
          </c:tx>
          <c:spPr>
            <a:ln cmpd="sng">
              <a:solidFill>
                <a:srgbClr val="D7E4BD"/>
              </a:solidFill>
            </a:ln>
          </c:spPr>
          <c:marker>
            <c:symbol val="none"/>
          </c:marker>
          <c:cat>
            <c:numRef>
              <c:f>Jahresverlauf!$B$2:$I$2</c:f>
              <c:numCache>
                <c:formatCode>General</c:formatCode>
                <c:ptCount val="8"/>
              </c:numCache>
            </c:numRef>
          </c:cat>
          <c:val>
            <c:numRef>
              <c:f>Jahresverlauf!$B$17:$I$17</c:f>
              <c:numCache>
                <c:formatCode>General</c:formatCode>
                <c:ptCount val="8"/>
                <c:pt idx="5">
                  <c:v>1</c:v>
                </c:pt>
                <c:pt idx="6">
                  <c:v>6</c:v>
                </c:pt>
                <c:pt idx="7">
                  <c:v>10</c:v>
                </c:pt>
              </c:numCache>
            </c:numRef>
          </c:val>
          <c:smooth val="0"/>
          <c:extLst>
            <c:ext xmlns:c16="http://schemas.microsoft.com/office/drawing/2014/chart" uri="{C3380CC4-5D6E-409C-BE32-E72D297353CC}">
              <c16:uniqueId val="{0000000E-2AEB-0E4D-843A-CB72F98EDFB7}"/>
            </c:ext>
          </c:extLst>
        </c:ser>
        <c:ser>
          <c:idx val="15"/>
          <c:order val="15"/>
          <c:tx>
            <c:strRef>
              <c:f>Jahresverlauf!$A$18</c:f>
              <c:strCache>
                <c:ptCount val="1"/>
                <c:pt idx="0">
                  <c:v>Leucorrhinia dubia</c:v>
                </c:pt>
              </c:strCache>
            </c:strRef>
          </c:tx>
          <c:spPr>
            <a:ln cmpd="sng">
              <a:solidFill>
                <a:srgbClr val="CCC1DA"/>
              </a:solidFill>
            </a:ln>
          </c:spPr>
          <c:marker>
            <c:symbol val="none"/>
          </c:marker>
          <c:cat>
            <c:numRef>
              <c:f>Jahresverlauf!$B$2:$I$2</c:f>
              <c:numCache>
                <c:formatCode>General</c:formatCode>
                <c:ptCount val="8"/>
              </c:numCache>
            </c:numRef>
          </c:cat>
          <c:val>
            <c:numRef>
              <c:f>Jahresverlauf!$B$18:$I$18</c:f>
              <c:numCache>
                <c:formatCode>General</c:formatCode>
                <c:ptCount val="8"/>
                <c:pt idx="3">
                  <c:v>6</c:v>
                </c:pt>
                <c:pt idx="4">
                  <c:v>8</c:v>
                </c:pt>
                <c:pt idx="5">
                  <c:v>9</c:v>
                </c:pt>
              </c:numCache>
            </c:numRef>
          </c:val>
          <c:smooth val="0"/>
          <c:extLst>
            <c:ext xmlns:c16="http://schemas.microsoft.com/office/drawing/2014/chart" uri="{C3380CC4-5D6E-409C-BE32-E72D297353CC}">
              <c16:uniqueId val="{0000000F-2AEB-0E4D-843A-CB72F98EDFB7}"/>
            </c:ext>
          </c:extLst>
        </c:ser>
        <c:ser>
          <c:idx val="16"/>
          <c:order val="16"/>
          <c:tx>
            <c:strRef>
              <c:f>Jahresverlauf!$A$19</c:f>
              <c:strCache>
                <c:ptCount val="1"/>
                <c:pt idx="0">
                  <c:v>Leucorrhinia pectoralis</c:v>
                </c:pt>
              </c:strCache>
            </c:strRef>
          </c:tx>
          <c:spPr>
            <a:ln cmpd="sng">
              <a:solidFill>
                <a:srgbClr val="B7DEE8"/>
              </a:solidFill>
            </a:ln>
          </c:spPr>
          <c:marker>
            <c:symbol val="none"/>
          </c:marker>
          <c:cat>
            <c:numRef>
              <c:f>Jahresverlauf!$B$2:$I$2</c:f>
              <c:numCache>
                <c:formatCode>General</c:formatCode>
                <c:ptCount val="8"/>
              </c:numCache>
            </c:numRef>
          </c:cat>
          <c:val>
            <c:numRef>
              <c:f>Jahresverlauf!$B$19:$I$19</c:f>
              <c:numCache>
                <c:formatCode>General</c:formatCode>
                <c:ptCount val="8"/>
                <c:pt idx="3">
                  <c:v>4</c:v>
                </c:pt>
              </c:numCache>
            </c:numRef>
          </c:val>
          <c:smooth val="0"/>
          <c:extLst>
            <c:ext xmlns:c16="http://schemas.microsoft.com/office/drawing/2014/chart" uri="{C3380CC4-5D6E-409C-BE32-E72D297353CC}">
              <c16:uniqueId val="{00000010-2AEB-0E4D-843A-CB72F98EDFB7}"/>
            </c:ext>
          </c:extLst>
        </c:ser>
        <c:ser>
          <c:idx val="17"/>
          <c:order val="17"/>
          <c:tx>
            <c:strRef>
              <c:f>Jahresverlauf!$A$20</c:f>
              <c:strCache>
                <c:ptCount val="1"/>
                <c:pt idx="0">
                  <c:v>Libellula depressa</c:v>
                </c:pt>
              </c:strCache>
            </c:strRef>
          </c:tx>
          <c:spPr>
            <a:ln cmpd="sng">
              <a:solidFill>
                <a:srgbClr val="FCD5B5"/>
              </a:solidFill>
            </a:ln>
          </c:spPr>
          <c:marker>
            <c:symbol val="none"/>
          </c:marker>
          <c:cat>
            <c:numRef>
              <c:f>Jahresverlauf!$B$2:$I$2</c:f>
              <c:numCache>
                <c:formatCode>General</c:formatCode>
                <c:ptCount val="8"/>
              </c:numCache>
            </c:numRef>
          </c:cat>
          <c:val>
            <c:numRef>
              <c:f>Jahresverlauf!$B$20:$I$20</c:f>
              <c:numCache>
                <c:formatCode>General</c:formatCode>
                <c:ptCount val="8"/>
                <c:pt idx="1">
                  <c:v>5</c:v>
                </c:pt>
                <c:pt idx="2">
                  <c:v>5</c:v>
                </c:pt>
                <c:pt idx="3">
                  <c:v>5</c:v>
                </c:pt>
                <c:pt idx="4">
                  <c:v>5</c:v>
                </c:pt>
                <c:pt idx="5">
                  <c:v>4</c:v>
                </c:pt>
              </c:numCache>
            </c:numRef>
          </c:val>
          <c:smooth val="0"/>
          <c:extLst>
            <c:ext xmlns:c16="http://schemas.microsoft.com/office/drawing/2014/chart" uri="{C3380CC4-5D6E-409C-BE32-E72D297353CC}">
              <c16:uniqueId val="{00000011-2AEB-0E4D-843A-CB72F98EDFB7}"/>
            </c:ext>
          </c:extLst>
        </c:ser>
        <c:ser>
          <c:idx val="18"/>
          <c:order val="18"/>
          <c:tx>
            <c:strRef>
              <c:f>Jahresverlauf!$A$21</c:f>
              <c:strCache>
                <c:ptCount val="1"/>
                <c:pt idx="0">
                  <c:v>Libellula quadrimaculata</c:v>
                </c:pt>
              </c:strCache>
            </c:strRef>
          </c:tx>
          <c:spPr>
            <a:ln cmpd="sng">
              <a:solidFill>
                <a:srgbClr val="EDF2F8"/>
              </a:solidFill>
            </a:ln>
          </c:spPr>
          <c:marker>
            <c:symbol val="none"/>
          </c:marker>
          <c:cat>
            <c:numRef>
              <c:f>Jahresverlauf!$B$2:$I$2</c:f>
              <c:numCache>
                <c:formatCode>General</c:formatCode>
                <c:ptCount val="8"/>
              </c:numCache>
            </c:numRef>
          </c:cat>
          <c:val>
            <c:numRef>
              <c:f>Jahresverlauf!$B$21:$I$21</c:f>
              <c:numCache>
                <c:formatCode>General</c:formatCode>
                <c:ptCount val="8"/>
                <c:pt idx="1">
                  <c:v>2</c:v>
                </c:pt>
                <c:pt idx="2">
                  <c:v>6</c:v>
                </c:pt>
                <c:pt idx="3">
                  <c:v>4</c:v>
                </c:pt>
                <c:pt idx="4">
                  <c:v>3</c:v>
                </c:pt>
              </c:numCache>
            </c:numRef>
          </c:val>
          <c:smooth val="0"/>
          <c:extLst>
            <c:ext xmlns:c16="http://schemas.microsoft.com/office/drawing/2014/chart" uri="{C3380CC4-5D6E-409C-BE32-E72D297353CC}">
              <c16:uniqueId val="{00000012-2AEB-0E4D-843A-CB72F98EDFB7}"/>
            </c:ext>
          </c:extLst>
        </c:ser>
        <c:ser>
          <c:idx val="19"/>
          <c:order val="19"/>
          <c:tx>
            <c:strRef>
              <c:f>Jahresverlauf!$A$22</c:f>
              <c:strCache>
                <c:ptCount val="1"/>
                <c:pt idx="0">
                  <c:v>Orthetrum cancellatum</c:v>
                </c:pt>
              </c:strCache>
            </c:strRef>
          </c:tx>
          <c:spPr>
            <a:ln cmpd="sng">
              <a:solidFill>
                <a:srgbClr val="F9EEED"/>
              </a:solidFill>
            </a:ln>
          </c:spPr>
          <c:marker>
            <c:symbol val="none"/>
          </c:marker>
          <c:cat>
            <c:numRef>
              <c:f>Jahresverlauf!$B$2:$I$2</c:f>
              <c:numCache>
                <c:formatCode>General</c:formatCode>
                <c:ptCount val="8"/>
              </c:numCache>
            </c:numRef>
          </c:cat>
          <c:val>
            <c:numRef>
              <c:f>Jahresverlauf!$B$22:$I$22</c:f>
              <c:numCache>
                <c:formatCode>General</c:formatCode>
                <c:ptCount val="8"/>
                <c:pt idx="3">
                  <c:v>2</c:v>
                </c:pt>
                <c:pt idx="4">
                  <c:v>5</c:v>
                </c:pt>
                <c:pt idx="5">
                  <c:v>4</c:v>
                </c:pt>
                <c:pt idx="6">
                  <c:v>2</c:v>
                </c:pt>
              </c:numCache>
            </c:numRef>
          </c:val>
          <c:smooth val="0"/>
          <c:extLst>
            <c:ext xmlns:c16="http://schemas.microsoft.com/office/drawing/2014/chart" uri="{C3380CC4-5D6E-409C-BE32-E72D297353CC}">
              <c16:uniqueId val="{00000013-2AEB-0E4D-843A-CB72F98EDFB7}"/>
            </c:ext>
          </c:extLst>
        </c:ser>
        <c:ser>
          <c:idx val="20"/>
          <c:order val="20"/>
          <c:tx>
            <c:strRef>
              <c:f>Jahresverlauf!$A$23</c:f>
              <c:strCache>
                <c:ptCount val="1"/>
                <c:pt idx="0">
                  <c:v>Pyrrhosoma nymphula</c:v>
                </c:pt>
              </c:strCache>
            </c:strRef>
          </c:tx>
          <c:spPr>
            <a:ln cmpd="sng">
              <a:solidFill>
                <a:srgbClr val="F5F8EE"/>
              </a:solidFill>
            </a:ln>
          </c:spPr>
          <c:marker>
            <c:symbol val="none"/>
          </c:marker>
          <c:cat>
            <c:numRef>
              <c:f>Jahresverlauf!$B$2:$I$2</c:f>
              <c:numCache>
                <c:formatCode>General</c:formatCode>
                <c:ptCount val="8"/>
              </c:numCache>
            </c:numRef>
          </c:cat>
          <c:val>
            <c:numRef>
              <c:f>Jahresverlauf!$B$23:$I$23</c:f>
              <c:numCache>
                <c:formatCode>General</c:formatCode>
                <c:ptCount val="8"/>
                <c:pt idx="0">
                  <c:v>3</c:v>
                </c:pt>
                <c:pt idx="1">
                  <c:v>50</c:v>
                </c:pt>
                <c:pt idx="2">
                  <c:v>50</c:v>
                </c:pt>
                <c:pt idx="3">
                  <c:v>20</c:v>
                </c:pt>
                <c:pt idx="4">
                  <c:v>50</c:v>
                </c:pt>
                <c:pt idx="5">
                  <c:v>1</c:v>
                </c:pt>
              </c:numCache>
            </c:numRef>
          </c:val>
          <c:smooth val="0"/>
          <c:extLst>
            <c:ext xmlns:c16="http://schemas.microsoft.com/office/drawing/2014/chart" uri="{C3380CC4-5D6E-409C-BE32-E72D297353CC}">
              <c16:uniqueId val="{00000014-2AEB-0E4D-843A-CB72F98EDFB7}"/>
            </c:ext>
          </c:extLst>
        </c:ser>
        <c:ser>
          <c:idx val="21"/>
          <c:order val="21"/>
          <c:tx>
            <c:strRef>
              <c:f>Jahresverlauf!$A$24</c:f>
              <c:strCache>
                <c:ptCount val="1"/>
                <c:pt idx="0">
                  <c:v>Somatochlora metallica</c:v>
                </c:pt>
              </c:strCache>
            </c:strRef>
          </c:tx>
          <c:spPr>
            <a:ln cmpd="sng">
              <a:solidFill>
                <a:srgbClr val="F2F0F6"/>
              </a:solidFill>
            </a:ln>
          </c:spPr>
          <c:marker>
            <c:symbol val="none"/>
          </c:marker>
          <c:cat>
            <c:numRef>
              <c:f>Jahresverlauf!$B$2:$I$2</c:f>
              <c:numCache>
                <c:formatCode>General</c:formatCode>
                <c:ptCount val="8"/>
              </c:numCache>
            </c:numRef>
          </c:cat>
          <c:val>
            <c:numRef>
              <c:f>Jahresverlauf!$B$24:$I$24</c:f>
              <c:numCache>
                <c:formatCode>General</c:formatCode>
                <c:ptCount val="8"/>
                <c:pt idx="3">
                  <c:v>2</c:v>
                </c:pt>
              </c:numCache>
            </c:numRef>
          </c:val>
          <c:smooth val="0"/>
          <c:extLst>
            <c:ext xmlns:c16="http://schemas.microsoft.com/office/drawing/2014/chart" uri="{C3380CC4-5D6E-409C-BE32-E72D297353CC}">
              <c16:uniqueId val="{00000015-2AEB-0E4D-843A-CB72F98EDFB7}"/>
            </c:ext>
          </c:extLst>
        </c:ser>
        <c:ser>
          <c:idx val="22"/>
          <c:order val="22"/>
          <c:tx>
            <c:strRef>
              <c:f>Jahresverlauf!$A$25</c:f>
              <c:strCache>
                <c:ptCount val="1"/>
                <c:pt idx="0">
                  <c:v>Sympetrum danae</c:v>
                </c:pt>
              </c:strCache>
            </c:strRef>
          </c:tx>
          <c:spPr>
            <a:ln cmpd="sng">
              <a:solidFill>
                <a:srgbClr val="EDF7F9"/>
              </a:solidFill>
            </a:ln>
          </c:spPr>
          <c:marker>
            <c:symbol val="none"/>
          </c:marker>
          <c:cat>
            <c:numRef>
              <c:f>Jahresverlauf!$B$2:$I$2</c:f>
              <c:numCache>
                <c:formatCode>General</c:formatCode>
                <c:ptCount val="8"/>
              </c:numCache>
            </c:numRef>
          </c:cat>
          <c:val>
            <c:numRef>
              <c:f>Jahresverlauf!$B$25:$I$25</c:f>
              <c:numCache>
                <c:formatCode>General</c:formatCode>
                <c:ptCount val="8"/>
                <c:pt idx="7">
                  <c:v>5</c:v>
                </c:pt>
              </c:numCache>
            </c:numRef>
          </c:val>
          <c:smooth val="0"/>
          <c:extLst>
            <c:ext xmlns:c16="http://schemas.microsoft.com/office/drawing/2014/chart" uri="{C3380CC4-5D6E-409C-BE32-E72D297353CC}">
              <c16:uniqueId val="{00000016-2AEB-0E4D-843A-CB72F98EDFB7}"/>
            </c:ext>
          </c:extLst>
        </c:ser>
        <c:dLbls>
          <c:showLegendKey val="0"/>
          <c:showVal val="0"/>
          <c:showCatName val="0"/>
          <c:showSerName val="0"/>
          <c:showPercent val="0"/>
          <c:showBubbleSize val="0"/>
        </c:dLbls>
        <c:smooth val="0"/>
        <c:axId val="325773398"/>
        <c:axId val="845652750"/>
      </c:lineChart>
      <c:catAx>
        <c:axId val="325773398"/>
        <c:scaling>
          <c:orientation val="minMax"/>
        </c:scaling>
        <c:delete val="0"/>
        <c:axPos val="b"/>
        <c:title>
          <c:tx>
            <c:rich>
              <a:bodyPr/>
              <a:lstStyle/>
              <a:p>
                <a:pPr lvl="0">
                  <a:defRPr b="0">
                    <a:solidFill>
                      <a:srgbClr val="000000"/>
                    </a:solidFill>
                    <a:latin typeface="+mn-lt"/>
                  </a:defRPr>
                </a:pPr>
                <a:endParaRPr lang="de-DE"/>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de-DE"/>
          </a:p>
        </c:txPr>
        <c:crossAx val="845652750"/>
        <c:crosses val="autoZero"/>
        <c:auto val="1"/>
        <c:lblAlgn val="ctr"/>
        <c:lblOffset val="100"/>
        <c:noMultiLvlLbl val="1"/>
      </c:catAx>
      <c:valAx>
        <c:axId val="8456527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de-DE"/>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de-DE"/>
          </a:p>
        </c:txPr>
        <c:crossAx val="325773398"/>
        <c:crosses val="autoZero"/>
        <c:crossBetween val="between"/>
      </c:valAx>
    </c:plotArea>
    <c:legend>
      <c:legendPos val="r"/>
      <c:overlay val="0"/>
      <c:txPr>
        <a:bodyPr/>
        <a:lstStyle/>
        <a:p>
          <a:pPr lvl="0">
            <a:defRPr b="0">
              <a:solidFill>
                <a:srgbClr val="1A1A1A"/>
              </a:solidFill>
              <a:latin typeface="+mn-lt"/>
            </a:defRPr>
          </a:pPr>
          <a:endParaRPr lang="de-DE"/>
        </a:p>
      </c:txPr>
    </c:legend>
    <c:plotVisOnly val="1"/>
    <c:dispBlanksAs val="zero"/>
    <c:showDLblsOverMax val="1"/>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1"/>
  <c:style val="2"/>
  <c:chart>
    <c:autoTitleDeleted val="1"/>
    <c:plotArea>
      <c:layout/>
      <c:lineChart>
        <c:grouping val="standard"/>
        <c:varyColors val="0"/>
        <c:ser>
          <c:idx val="0"/>
          <c:order val="0"/>
          <c:tx>
            <c:strRef>
              <c:f>Jahresverlauf!$B$75</c:f>
              <c:strCache>
                <c:ptCount val="1"/>
                <c:pt idx="0">
                  <c:v>Gesamtsumme</c:v>
                </c:pt>
              </c:strCache>
            </c:strRef>
          </c:tx>
          <c:spPr>
            <a:ln cmpd="sng">
              <a:solidFill>
                <a:srgbClr val="0000FF">
                  <a:alpha val="100000"/>
                </a:srgbClr>
              </a:solidFill>
            </a:ln>
          </c:spPr>
          <c:marker>
            <c:symbol val="none"/>
          </c:marker>
          <c:dLbls>
            <c:spPr>
              <a:noFill/>
              <a:ln>
                <a:noFill/>
              </a:ln>
              <a:effectLst/>
            </c:spPr>
            <c:txPr>
              <a:bodyPr/>
              <a:lstStyle/>
              <a:p>
                <a:pPr lvl="0">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Jahresverlauf!$A$76:$A$83</c:f>
              <c:numCache>
                <c:formatCode>dd\.mm\.yyyy</c:formatCode>
                <c:ptCount val="8"/>
                <c:pt idx="0">
                  <c:v>44686</c:v>
                </c:pt>
                <c:pt idx="1">
                  <c:v>44692</c:v>
                </c:pt>
                <c:pt idx="2">
                  <c:v>44699</c:v>
                </c:pt>
                <c:pt idx="3">
                  <c:v>44724</c:v>
                </c:pt>
                <c:pt idx="4">
                  <c:v>44740</c:v>
                </c:pt>
                <c:pt idx="5">
                  <c:v>44761</c:v>
                </c:pt>
                <c:pt idx="6">
                  <c:v>44781</c:v>
                </c:pt>
                <c:pt idx="7">
                  <c:v>44798</c:v>
                </c:pt>
              </c:numCache>
            </c:numRef>
          </c:cat>
          <c:val>
            <c:numRef>
              <c:f>Jahresverlauf!$B$76:$B$83</c:f>
              <c:numCache>
                <c:formatCode>General</c:formatCode>
                <c:ptCount val="8"/>
                <c:pt idx="0">
                  <c:v>16</c:v>
                </c:pt>
                <c:pt idx="1">
                  <c:v>541</c:v>
                </c:pt>
                <c:pt idx="2">
                  <c:v>805</c:v>
                </c:pt>
                <c:pt idx="3">
                  <c:v>941</c:v>
                </c:pt>
                <c:pt idx="4">
                  <c:v>1005</c:v>
                </c:pt>
                <c:pt idx="5">
                  <c:v>535</c:v>
                </c:pt>
                <c:pt idx="6">
                  <c:v>376</c:v>
                </c:pt>
                <c:pt idx="7">
                  <c:v>138</c:v>
                </c:pt>
              </c:numCache>
            </c:numRef>
          </c:val>
          <c:smooth val="0"/>
          <c:extLst>
            <c:ext xmlns:c16="http://schemas.microsoft.com/office/drawing/2014/chart" uri="{C3380CC4-5D6E-409C-BE32-E72D297353CC}">
              <c16:uniqueId val="{00000000-73C0-AB47-A946-5A7B72877021}"/>
            </c:ext>
          </c:extLst>
        </c:ser>
        <c:dLbls>
          <c:showLegendKey val="0"/>
          <c:showVal val="0"/>
          <c:showCatName val="0"/>
          <c:showSerName val="0"/>
          <c:showPercent val="0"/>
          <c:showBubbleSize val="0"/>
        </c:dLbls>
        <c:smooth val="0"/>
        <c:axId val="1684623361"/>
        <c:axId val="1837296549"/>
      </c:lineChart>
      <c:dateAx>
        <c:axId val="1684623361"/>
        <c:scaling>
          <c:orientation val="minMax"/>
        </c:scaling>
        <c:delete val="0"/>
        <c:axPos val="b"/>
        <c:title>
          <c:tx>
            <c:rich>
              <a:bodyPr/>
              <a:lstStyle/>
              <a:p>
                <a:pPr lvl="0">
                  <a:defRPr b="0">
                    <a:solidFill>
                      <a:srgbClr val="000000"/>
                    </a:solidFill>
                    <a:latin typeface="sans-serif"/>
                  </a:defRPr>
                </a:pPr>
                <a:r>
                  <a:rPr lang="de-DE" b="0">
                    <a:solidFill>
                      <a:srgbClr val="000000"/>
                    </a:solidFill>
                    <a:latin typeface="sans-serif"/>
                  </a:rPr>
                  <a:t>Datum</a:t>
                </a:r>
              </a:p>
            </c:rich>
          </c:tx>
          <c:overlay val="0"/>
        </c:title>
        <c:numFmt formatCode="dd\.mm\.yyyy" sourceLinked="1"/>
        <c:majorTickMark val="none"/>
        <c:minorTickMark val="none"/>
        <c:tickLblPos val="nextTo"/>
        <c:txPr>
          <a:bodyPr/>
          <a:lstStyle/>
          <a:p>
            <a:pPr lvl="0">
              <a:defRPr b="0">
                <a:solidFill>
                  <a:srgbClr val="000000"/>
                </a:solidFill>
                <a:latin typeface="sans-serif"/>
              </a:defRPr>
            </a:pPr>
            <a:endParaRPr lang="de-DE"/>
          </a:p>
        </c:txPr>
        <c:crossAx val="1837296549"/>
        <c:crosses val="autoZero"/>
        <c:auto val="1"/>
        <c:lblOffset val="100"/>
        <c:baseTimeUnit val="days"/>
      </c:dateAx>
      <c:valAx>
        <c:axId val="18372965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sans-serif"/>
                  </a:defRPr>
                </a:pPr>
                <a:r>
                  <a:rPr lang="de-DE" b="0">
                    <a:solidFill>
                      <a:srgbClr val="000000"/>
                    </a:solidFill>
                    <a:latin typeface="sans-serif"/>
                  </a:rPr>
                  <a:t>Gesamtsumme der Imaginesindividuen</a:t>
                </a:r>
              </a:p>
            </c:rich>
          </c:tx>
          <c:overlay val="0"/>
        </c:title>
        <c:numFmt formatCode="General" sourceLinked="1"/>
        <c:majorTickMark val="none"/>
        <c:minorTickMark val="none"/>
        <c:tickLblPos val="nextTo"/>
        <c:spPr>
          <a:ln/>
        </c:spPr>
        <c:txPr>
          <a:bodyPr/>
          <a:lstStyle/>
          <a:p>
            <a:pPr lvl="0">
              <a:defRPr b="0">
                <a:solidFill>
                  <a:srgbClr val="000000"/>
                </a:solidFill>
                <a:latin typeface="sans-serif"/>
              </a:defRPr>
            </a:pPr>
            <a:endParaRPr lang="de-DE"/>
          </a:p>
        </c:txPr>
        <c:crossAx val="1684623361"/>
        <c:crosses val="autoZero"/>
        <c:crossBetween val="between"/>
      </c:valAx>
    </c:plotArea>
    <c:legend>
      <c:legendPos val="r"/>
      <c:overlay val="0"/>
      <c:txPr>
        <a:bodyPr/>
        <a:lstStyle/>
        <a:p>
          <a:pPr lvl="0">
            <a:defRPr b="0">
              <a:solidFill>
                <a:srgbClr val="1A1A1A"/>
              </a:solidFill>
              <a:latin typeface="sans-serif"/>
            </a:defRPr>
          </a:pPr>
          <a:endParaRPr lang="de-DE"/>
        </a:p>
      </c:txPr>
    </c:legend>
    <c:plotVisOnly val="1"/>
    <c:dispBlanksAs val="zero"/>
    <c:showDLblsOverMax val="1"/>
  </c:chart>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1"/>
  <c:style val="2"/>
  <c:chart>
    <c:autoTitleDeleted val="1"/>
    <c:plotArea>
      <c:layout/>
      <c:lineChart>
        <c:grouping val="standard"/>
        <c:varyColors val="0"/>
        <c:ser>
          <c:idx val="0"/>
          <c:order val="0"/>
          <c:tx>
            <c:strRef>
              <c:f>Jahresverlauf!$B$93</c:f>
              <c:strCache>
                <c:ptCount val="1"/>
                <c:pt idx="0">
                  <c:v>Artenanzahl</c:v>
                </c:pt>
              </c:strCache>
            </c:strRef>
          </c:tx>
          <c:spPr>
            <a:ln cmpd="sng">
              <a:solidFill>
                <a:srgbClr val="0000FF">
                  <a:alpha val="100000"/>
                </a:srgbClr>
              </a:solidFill>
            </a:ln>
          </c:spPr>
          <c:marker>
            <c:symbol val="none"/>
          </c:marker>
          <c:dLbls>
            <c:spPr>
              <a:noFill/>
              <a:ln>
                <a:noFill/>
              </a:ln>
              <a:effectLst/>
            </c:spPr>
            <c:txPr>
              <a:bodyPr/>
              <a:lstStyle/>
              <a:p>
                <a:pPr lvl="0">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Jahresverlauf!$A$94:$A$101</c:f>
              <c:numCache>
                <c:formatCode>dd\.mm\.yyyy</c:formatCode>
                <c:ptCount val="8"/>
                <c:pt idx="0">
                  <c:v>44686</c:v>
                </c:pt>
                <c:pt idx="1">
                  <c:v>44692</c:v>
                </c:pt>
                <c:pt idx="2">
                  <c:v>44699</c:v>
                </c:pt>
                <c:pt idx="3">
                  <c:v>44724</c:v>
                </c:pt>
                <c:pt idx="4">
                  <c:v>44740</c:v>
                </c:pt>
                <c:pt idx="5">
                  <c:v>44761</c:v>
                </c:pt>
                <c:pt idx="6">
                  <c:v>44781</c:v>
                </c:pt>
                <c:pt idx="7">
                  <c:v>44798</c:v>
                </c:pt>
              </c:numCache>
            </c:numRef>
          </c:cat>
          <c:val>
            <c:numRef>
              <c:f>Jahresverlauf!$B$94:$B$101</c:f>
              <c:numCache>
                <c:formatCode>General</c:formatCode>
                <c:ptCount val="8"/>
                <c:pt idx="0">
                  <c:v>2</c:v>
                </c:pt>
                <c:pt idx="1">
                  <c:v>8</c:v>
                </c:pt>
                <c:pt idx="2">
                  <c:v>8</c:v>
                </c:pt>
                <c:pt idx="3">
                  <c:v>13</c:v>
                </c:pt>
                <c:pt idx="4">
                  <c:v>12</c:v>
                </c:pt>
                <c:pt idx="5">
                  <c:v>17</c:v>
                </c:pt>
                <c:pt idx="6">
                  <c:v>10</c:v>
                </c:pt>
                <c:pt idx="7">
                  <c:v>8</c:v>
                </c:pt>
              </c:numCache>
            </c:numRef>
          </c:val>
          <c:smooth val="0"/>
          <c:extLst>
            <c:ext xmlns:c16="http://schemas.microsoft.com/office/drawing/2014/chart" uri="{C3380CC4-5D6E-409C-BE32-E72D297353CC}">
              <c16:uniqueId val="{00000000-F686-C94E-8D80-FAA051CF9FA8}"/>
            </c:ext>
          </c:extLst>
        </c:ser>
        <c:dLbls>
          <c:showLegendKey val="0"/>
          <c:showVal val="0"/>
          <c:showCatName val="0"/>
          <c:showSerName val="0"/>
          <c:showPercent val="0"/>
          <c:showBubbleSize val="0"/>
        </c:dLbls>
        <c:smooth val="0"/>
        <c:axId val="644778983"/>
        <c:axId val="478323580"/>
      </c:lineChart>
      <c:dateAx>
        <c:axId val="644778983"/>
        <c:scaling>
          <c:orientation val="minMax"/>
        </c:scaling>
        <c:delete val="0"/>
        <c:axPos val="b"/>
        <c:title>
          <c:tx>
            <c:rich>
              <a:bodyPr/>
              <a:lstStyle/>
              <a:p>
                <a:pPr lvl="0">
                  <a:defRPr b="0">
                    <a:solidFill>
                      <a:srgbClr val="000000"/>
                    </a:solidFill>
                    <a:latin typeface="sans-serif"/>
                  </a:defRPr>
                </a:pPr>
                <a:r>
                  <a:rPr lang="de-DE" b="0">
                    <a:solidFill>
                      <a:srgbClr val="000000"/>
                    </a:solidFill>
                    <a:latin typeface="sans-serif"/>
                  </a:rPr>
                  <a:t>Datum</a:t>
                </a:r>
              </a:p>
            </c:rich>
          </c:tx>
          <c:overlay val="0"/>
        </c:title>
        <c:numFmt formatCode="dd\.mm\.yyyy" sourceLinked="1"/>
        <c:majorTickMark val="none"/>
        <c:minorTickMark val="none"/>
        <c:tickLblPos val="nextTo"/>
        <c:txPr>
          <a:bodyPr/>
          <a:lstStyle/>
          <a:p>
            <a:pPr lvl="0">
              <a:defRPr b="0">
                <a:solidFill>
                  <a:srgbClr val="000000"/>
                </a:solidFill>
                <a:latin typeface="sans-serif"/>
              </a:defRPr>
            </a:pPr>
            <a:endParaRPr lang="de-DE"/>
          </a:p>
        </c:txPr>
        <c:crossAx val="478323580"/>
        <c:crosses val="autoZero"/>
        <c:auto val="1"/>
        <c:lblOffset val="100"/>
        <c:baseTimeUnit val="days"/>
      </c:dateAx>
      <c:valAx>
        <c:axId val="4783235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sans-serif"/>
                  </a:defRPr>
                </a:pPr>
                <a:r>
                  <a:rPr lang="de-DE" b="0">
                    <a:solidFill>
                      <a:srgbClr val="000000"/>
                    </a:solidFill>
                    <a:latin typeface="sans-serif"/>
                  </a:rPr>
                  <a:t>Artenanzahl</a:t>
                </a:r>
              </a:p>
            </c:rich>
          </c:tx>
          <c:overlay val="0"/>
        </c:title>
        <c:numFmt formatCode="General" sourceLinked="1"/>
        <c:majorTickMark val="none"/>
        <c:minorTickMark val="none"/>
        <c:tickLblPos val="nextTo"/>
        <c:spPr>
          <a:ln/>
        </c:spPr>
        <c:txPr>
          <a:bodyPr/>
          <a:lstStyle/>
          <a:p>
            <a:pPr lvl="0">
              <a:defRPr b="0">
                <a:solidFill>
                  <a:srgbClr val="000000"/>
                </a:solidFill>
                <a:latin typeface="sans-serif"/>
              </a:defRPr>
            </a:pPr>
            <a:endParaRPr lang="de-DE"/>
          </a:p>
        </c:txPr>
        <c:crossAx val="644778983"/>
        <c:crosses val="autoZero"/>
        <c:crossBetween val="between"/>
      </c:valAx>
    </c:plotArea>
    <c:legend>
      <c:legendPos val="r"/>
      <c:overlay val="0"/>
      <c:txPr>
        <a:bodyPr/>
        <a:lstStyle/>
        <a:p>
          <a:pPr lvl="0">
            <a:defRPr b="0">
              <a:solidFill>
                <a:srgbClr val="1A1A1A"/>
              </a:solidFill>
              <a:latin typeface="sans-serif"/>
            </a:defRPr>
          </a:pPr>
          <a:endParaRPr lang="de-DE"/>
        </a:p>
      </c:txPr>
    </c:legend>
    <c:plotVisOnly val="1"/>
    <c:dispBlanksAs val="zero"/>
    <c:showDLblsOverMax val="1"/>
  </c:chart>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 Id="rId9"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17</xdr:col>
      <xdr:colOff>95591</xdr:colOff>
      <xdr:row>0</xdr:row>
      <xdr:rowOff>178346</xdr:rowOff>
    </xdr:from>
    <xdr:to>
      <xdr:col>27</xdr:col>
      <xdr:colOff>416504</xdr:colOff>
      <xdr:row>20</xdr:row>
      <xdr:rowOff>113345</xdr:rowOff>
    </xdr:to>
    <xdr:graphicFrame macro="">
      <xdr:nvGraphicFramePr>
        <xdr:cNvPr id="3" name="Diagramm 2">
          <a:extLst>
            <a:ext uri="{FF2B5EF4-FFF2-40B4-BE49-F238E27FC236}">
              <a16:creationId xmlns:a16="http://schemas.microsoft.com/office/drawing/2014/main" id="{8EBDF486-3B37-06DE-D013-EA9C7B663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294968</xdr:colOff>
      <xdr:row>22</xdr:row>
      <xdr:rowOff>131917</xdr:rowOff>
    </xdr:from>
    <xdr:to>
      <xdr:col>16</xdr:col>
      <xdr:colOff>32775</xdr:colOff>
      <xdr:row>43</xdr:row>
      <xdr:rowOff>8193</xdr:rowOff>
    </xdr:to>
    <xdr:graphicFrame macro="">
      <xdr:nvGraphicFramePr>
        <xdr:cNvPr id="4" name="Diagramm 3">
          <a:extLst>
            <a:ext uri="{FF2B5EF4-FFF2-40B4-BE49-F238E27FC236}">
              <a16:creationId xmlns:a16="http://schemas.microsoft.com/office/drawing/2014/main" id="{18532296-32C8-0065-FF2A-2F0B06146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303161</xdr:colOff>
      <xdr:row>44</xdr:row>
      <xdr:rowOff>40968</xdr:rowOff>
    </xdr:from>
    <xdr:to>
      <xdr:col>15</xdr:col>
      <xdr:colOff>622709</xdr:colOff>
      <xdr:row>61</xdr:row>
      <xdr:rowOff>0</xdr:rowOff>
    </xdr:to>
    <xdr:graphicFrame macro="">
      <xdr:nvGraphicFramePr>
        <xdr:cNvPr id="5" name="Diagramm 4">
          <a:extLst>
            <a:ext uri="{FF2B5EF4-FFF2-40B4-BE49-F238E27FC236}">
              <a16:creationId xmlns:a16="http://schemas.microsoft.com/office/drawing/2014/main" id="{04D5D027-87C5-6CA8-D4C1-E0ED2CD6C6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274483</xdr:colOff>
      <xdr:row>61</xdr:row>
      <xdr:rowOff>82754</xdr:rowOff>
    </xdr:from>
    <xdr:to>
      <xdr:col>15</xdr:col>
      <xdr:colOff>589935</xdr:colOff>
      <xdr:row>80</xdr:row>
      <xdr:rowOff>98323</xdr:rowOff>
    </xdr:to>
    <xdr:graphicFrame macro="">
      <xdr:nvGraphicFramePr>
        <xdr:cNvPr id="7" name="Diagramm 6">
          <a:extLst>
            <a:ext uri="{FF2B5EF4-FFF2-40B4-BE49-F238E27FC236}">
              <a16:creationId xmlns:a16="http://schemas.microsoft.com/office/drawing/2014/main" id="{AC1F92FB-1B3D-3609-102E-AC048DE28D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647290</xdr:colOff>
      <xdr:row>18</xdr:row>
      <xdr:rowOff>90949</xdr:rowOff>
    </xdr:from>
    <xdr:to>
      <xdr:col>23</xdr:col>
      <xdr:colOff>81934</xdr:colOff>
      <xdr:row>33</xdr:row>
      <xdr:rowOff>24581</xdr:rowOff>
    </xdr:to>
    <xdr:graphicFrame macro="">
      <xdr:nvGraphicFramePr>
        <xdr:cNvPr id="2" name="Diagramm 1">
          <a:extLst>
            <a:ext uri="{FF2B5EF4-FFF2-40B4-BE49-F238E27FC236}">
              <a16:creationId xmlns:a16="http://schemas.microsoft.com/office/drawing/2014/main" id="{A8DDDF85-385C-EFC7-FAB6-51D69753E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0</xdr:col>
      <xdr:colOff>342900</xdr:colOff>
      <xdr:row>32</xdr:row>
      <xdr:rowOff>104775</xdr:rowOff>
    </xdr:from>
    <xdr:ext cx="5715000" cy="3533775"/>
    <xdr:graphicFrame macro="">
      <xdr:nvGraphicFramePr>
        <xdr:cNvPr id="7" name="Chart 7" title="Diagramm">
          <a:extLst>
            <a:ext uri="{FF2B5EF4-FFF2-40B4-BE49-F238E27FC236}">
              <a16:creationId xmlns:a16="http://schemas.microsoft.com/office/drawing/2014/main" id="{00000000-0008-0000-0C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6</xdr:col>
      <xdr:colOff>441743</xdr:colOff>
      <xdr:row>13</xdr:row>
      <xdr:rowOff>25401</xdr:rowOff>
    </xdr:from>
    <xdr:to>
      <xdr:col>13</xdr:col>
      <xdr:colOff>265043</xdr:colOff>
      <xdr:row>32</xdr:row>
      <xdr:rowOff>99391</xdr:rowOff>
    </xdr:to>
    <xdr:graphicFrame macro="">
      <xdr:nvGraphicFramePr>
        <xdr:cNvPr id="5" name="Diagramm 4">
          <a:extLst>
            <a:ext uri="{FF2B5EF4-FFF2-40B4-BE49-F238E27FC236}">
              <a16:creationId xmlns:a16="http://schemas.microsoft.com/office/drawing/2014/main" id="{7AF7A4F5-CE72-CFB8-62CE-A73E98287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10</xdr:col>
      <xdr:colOff>409574</xdr:colOff>
      <xdr:row>2</xdr:row>
      <xdr:rowOff>57150</xdr:rowOff>
    </xdr:from>
    <xdr:ext cx="7502525" cy="4362450"/>
    <xdr:graphicFrame macro="">
      <xdr:nvGraphicFramePr>
        <xdr:cNvPr id="2" name="Chart 1" title="Diagram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381000</xdr:colOff>
      <xdr:row>73</xdr:row>
      <xdr:rowOff>66675</xdr:rowOff>
    </xdr:from>
    <xdr:ext cx="5715000" cy="3533775"/>
    <xdr:graphicFrame macro="">
      <xdr:nvGraphicFramePr>
        <xdr:cNvPr id="3" name="Chart 2" title="Diagramm">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381000</xdr:colOff>
      <xdr:row>91</xdr:row>
      <xdr:rowOff>171450</xdr:rowOff>
    </xdr:from>
    <xdr:ext cx="5715000" cy="3533775"/>
    <xdr:graphicFrame macro="">
      <xdr:nvGraphicFramePr>
        <xdr:cNvPr id="4" name="Chart 3" title="Diagram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13</xdr:col>
      <xdr:colOff>63243</xdr:colOff>
      <xdr:row>16</xdr:row>
      <xdr:rowOff>160553</xdr:rowOff>
    </xdr:from>
    <xdr:ext cx="5715000" cy="3533775"/>
    <xdr:graphicFrame macro="">
      <xdr:nvGraphicFramePr>
        <xdr:cNvPr id="4" name="Chart 4" title="Diagramm">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885825</xdr:colOff>
      <xdr:row>36</xdr:row>
      <xdr:rowOff>76200</xdr:rowOff>
    </xdr:from>
    <xdr:ext cx="5715000" cy="3533775"/>
    <xdr:graphicFrame macro="">
      <xdr:nvGraphicFramePr>
        <xdr:cNvPr id="5" name="Chart 5" title="Diagramm">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377789</xdr:colOff>
      <xdr:row>33</xdr:row>
      <xdr:rowOff>35901</xdr:rowOff>
    </xdr:from>
    <xdr:ext cx="7696200" cy="4572000"/>
    <xdr:graphicFrame macro="">
      <xdr:nvGraphicFramePr>
        <xdr:cNvPr id="2" name="Chart 6" title="Diagramm">
          <a:extLst>
            <a:ext uri="{FF2B5EF4-FFF2-40B4-BE49-F238E27FC236}">
              <a16:creationId xmlns:a16="http://schemas.microsoft.com/office/drawing/2014/main" id="{C2FADAF0-0661-F54C-9E01-287F80861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377789</xdr:colOff>
      <xdr:row>35</xdr:row>
      <xdr:rowOff>35901</xdr:rowOff>
    </xdr:from>
    <xdr:ext cx="7696200" cy="4572000"/>
    <xdr:graphicFrame macro="">
      <xdr:nvGraphicFramePr>
        <xdr:cNvPr id="6" name="Chart 6" title="Diagramm">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32</xdr:col>
      <xdr:colOff>180732</xdr:colOff>
      <xdr:row>30</xdr:row>
      <xdr:rowOff>32727</xdr:rowOff>
    </xdr:from>
    <xdr:to>
      <xdr:col>35</xdr:col>
      <xdr:colOff>284937</xdr:colOff>
      <xdr:row>44</xdr:row>
      <xdr:rowOff>179102</xdr:rowOff>
    </xdr:to>
    <xdr:graphicFrame macro="">
      <xdr:nvGraphicFramePr>
        <xdr:cNvPr id="2" name="Diagramm 1">
          <a:extLst>
            <a:ext uri="{FF2B5EF4-FFF2-40B4-BE49-F238E27FC236}">
              <a16:creationId xmlns:a16="http://schemas.microsoft.com/office/drawing/2014/main" id="{F3068C5F-7B49-5C3E-BF47-A4C405DA3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333783</xdr:colOff>
      <xdr:row>30</xdr:row>
      <xdr:rowOff>16283</xdr:rowOff>
    </xdr:from>
    <xdr:to>
      <xdr:col>38</xdr:col>
      <xdr:colOff>315872</xdr:colOff>
      <xdr:row>44</xdr:row>
      <xdr:rowOff>162658</xdr:rowOff>
    </xdr:to>
    <xdr:graphicFrame macro="">
      <xdr:nvGraphicFramePr>
        <xdr:cNvPr id="3" name="Diagramm 2">
          <a:extLst>
            <a:ext uri="{FF2B5EF4-FFF2-40B4-BE49-F238E27FC236}">
              <a16:creationId xmlns:a16="http://schemas.microsoft.com/office/drawing/2014/main" id="{F1AB3F75-87B7-FD49-94F5-49040B6A7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139699</xdr:colOff>
      <xdr:row>31</xdr:row>
      <xdr:rowOff>42332</xdr:rowOff>
    </xdr:from>
    <xdr:to>
      <xdr:col>11</xdr:col>
      <xdr:colOff>287867</xdr:colOff>
      <xdr:row>49</xdr:row>
      <xdr:rowOff>101599</xdr:rowOff>
    </xdr:to>
    <xdr:graphicFrame macro="">
      <xdr:nvGraphicFramePr>
        <xdr:cNvPr id="8" name="Diagramm 7">
          <a:extLst>
            <a:ext uri="{FF2B5EF4-FFF2-40B4-BE49-F238E27FC236}">
              <a16:creationId xmlns:a16="http://schemas.microsoft.com/office/drawing/2014/main" id="{CE00CC9A-8556-9845-8AB2-D966737270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474133</xdr:colOff>
      <xdr:row>49</xdr:row>
      <xdr:rowOff>169333</xdr:rowOff>
    </xdr:from>
    <xdr:to>
      <xdr:col>12</xdr:col>
      <xdr:colOff>622300</xdr:colOff>
      <xdr:row>68</xdr:row>
      <xdr:rowOff>50800</xdr:rowOff>
    </xdr:to>
    <xdr:graphicFrame macro="">
      <xdr:nvGraphicFramePr>
        <xdr:cNvPr id="9" name="Diagramm 8">
          <a:extLst>
            <a:ext uri="{FF2B5EF4-FFF2-40B4-BE49-F238E27FC236}">
              <a16:creationId xmlns:a16="http://schemas.microsoft.com/office/drawing/2014/main" id="{BFE94336-ACF8-574C-B095-72FE0D847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1261533</xdr:colOff>
      <xdr:row>29</xdr:row>
      <xdr:rowOff>177798</xdr:rowOff>
    </xdr:from>
    <xdr:to>
      <xdr:col>20</xdr:col>
      <xdr:colOff>381001</xdr:colOff>
      <xdr:row>60</xdr:row>
      <xdr:rowOff>101600</xdr:rowOff>
    </xdr:to>
    <xdr:graphicFrame macro="">
      <xdr:nvGraphicFramePr>
        <xdr:cNvPr id="11" name="Diagramm 10">
          <a:extLst>
            <a:ext uri="{FF2B5EF4-FFF2-40B4-BE49-F238E27FC236}">
              <a16:creationId xmlns:a16="http://schemas.microsoft.com/office/drawing/2014/main" id="{399F3E42-AE48-510B-2154-6540C87BC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287867</xdr:colOff>
      <xdr:row>70</xdr:row>
      <xdr:rowOff>59267</xdr:rowOff>
    </xdr:from>
    <xdr:to>
      <xdr:col>12</xdr:col>
      <xdr:colOff>436034</xdr:colOff>
      <xdr:row>88</xdr:row>
      <xdr:rowOff>143934</xdr:rowOff>
    </xdr:to>
    <xdr:graphicFrame macro="">
      <xdr:nvGraphicFramePr>
        <xdr:cNvPr id="2" name="Diagramm 1">
          <a:extLst>
            <a:ext uri="{FF2B5EF4-FFF2-40B4-BE49-F238E27FC236}">
              <a16:creationId xmlns:a16="http://schemas.microsoft.com/office/drawing/2014/main" id="{FE93797A-5FD6-5841-936A-97F6E0D37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471311</xdr:colOff>
      <xdr:row>90</xdr:row>
      <xdr:rowOff>9408</xdr:rowOff>
    </xdr:from>
    <xdr:to>
      <xdr:col>13</xdr:col>
      <xdr:colOff>299626</xdr:colOff>
      <xdr:row>108</xdr:row>
      <xdr:rowOff>68675</xdr:rowOff>
    </xdr:to>
    <xdr:graphicFrame macro="">
      <xdr:nvGraphicFramePr>
        <xdr:cNvPr id="3" name="Diagramm 2">
          <a:extLst>
            <a:ext uri="{FF2B5EF4-FFF2-40B4-BE49-F238E27FC236}">
              <a16:creationId xmlns:a16="http://schemas.microsoft.com/office/drawing/2014/main" id="{1160E5DD-ABD5-2B49-A406-7E6C1386C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348074</xdr:colOff>
      <xdr:row>109</xdr:row>
      <xdr:rowOff>75259</xdr:rowOff>
    </xdr:from>
    <xdr:to>
      <xdr:col>13</xdr:col>
      <xdr:colOff>395111</xdr:colOff>
      <xdr:row>132</xdr:row>
      <xdr:rowOff>159926</xdr:rowOff>
    </xdr:to>
    <xdr:graphicFrame macro="">
      <xdr:nvGraphicFramePr>
        <xdr:cNvPr id="6" name="Diagramm 5">
          <a:extLst>
            <a:ext uri="{FF2B5EF4-FFF2-40B4-BE49-F238E27FC236}">
              <a16:creationId xmlns:a16="http://schemas.microsoft.com/office/drawing/2014/main" id="{EB9D821E-C91F-4DB7-EC53-8B50DA137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143</xdr:row>
      <xdr:rowOff>0</xdr:rowOff>
    </xdr:from>
    <xdr:to>
      <xdr:col>12</xdr:col>
      <xdr:colOff>1553634</xdr:colOff>
      <xdr:row>161</xdr:row>
      <xdr:rowOff>84667</xdr:rowOff>
    </xdr:to>
    <xdr:graphicFrame macro="">
      <xdr:nvGraphicFramePr>
        <xdr:cNvPr id="4" name="Diagramm 3">
          <a:extLst>
            <a:ext uri="{FF2B5EF4-FFF2-40B4-BE49-F238E27FC236}">
              <a16:creationId xmlns:a16="http://schemas.microsoft.com/office/drawing/2014/main" id="{E4D727BE-2CB8-EE49-AB31-965019F8C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316366</xdr:colOff>
      <xdr:row>164</xdr:row>
      <xdr:rowOff>28803</xdr:rowOff>
    </xdr:from>
    <xdr:to>
      <xdr:col>10</xdr:col>
      <xdr:colOff>670151</xdr:colOff>
      <xdr:row>179</xdr:row>
      <xdr:rowOff>50574</xdr:rowOff>
    </xdr:to>
    <xdr:graphicFrame macro="">
      <xdr:nvGraphicFramePr>
        <xdr:cNvPr id="5" name="Diagramm 4">
          <a:extLst>
            <a:ext uri="{FF2B5EF4-FFF2-40B4-BE49-F238E27FC236}">
              <a16:creationId xmlns:a16="http://schemas.microsoft.com/office/drawing/2014/main" id="{E5B37F69-030B-0F03-E712-9F9A1DBB3C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55563</xdr:colOff>
      <xdr:row>164</xdr:row>
      <xdr:rowOff>17462</xdr:rowOff>
    </xdr:from>
    <xdr:to>
      <xdr:col>16</xdr:col>
      <xdr:colOff>103188</xdr:colOff>
      <xdr:row>179</xdr:row>
      <xdr:rowOff>39233</xdr:rowOff>
    </xdr:to>
    <xdr:graphicFrame macro="">
      <xdr:nvGraphicFramePr>
        <xdr:cNvPr id="10" name="Diagramm 9">
          <a:extLst>
            <a:ext uri="{FF2B5EF4-FFF2-40B4-BE49-F238E27FC236}">
              <a16:creationId xmlns:a16="http://schemas.microsoft.com/office/drawing/2014/main" id="{4E844674-B0D4-4E05-FC3B-A8B03AED1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365729</xdr:colOff>
      <xdr:row>1</xdr:row>
      <xdr:rowOff>53065</xdr:rowOff>
    </xdr:from>
    <xdr:to>
      <xdr:col>14</xdr:col>
      <xdr:colOff>199571</xdr:colOff>
      <xdr:row>50</xdr:row>
      <xdr:rowOff>131379</xdr:rowOff>
    </xdr:to>
    <xdr:graphicFrame macro="">
      <xdr:nvGraphicFramePr>
        <xdr:cNvPr id="4" name="Diagramm 3">
          <a:extLst>
            <a:ext uri="{FF2B5EF4-FFF2-40B4-BE49-F238E27FC236}">
              <a16:creationId xmlns:a16="http://schemas.microsoft.com/office/drawing/2014/main" id="{59E11EA0-DBC3-A241-A147-3EA125B31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ian Gärtner" refreshedDate="44881.507875000003" createdVersion="8" refreshedVersion="8" minRefreshableVersion="3" recordCount="423" xr:uid="{9D66AA7F-D254-DC48-8200-418F1B0691AA}">
  <cacheSource type="worksheet">
    <worksheetSource ref="A1:V424" sheet="Obs Roh"/>
  </cacheSource>
  <cacheFields count="22">
    <cacheField name="fid" numFmtId="0">
      <sharedItems containsSemiMixedTypes="0" containsString="0" containsNumber="1" containsInteger="1" minValue="1" maxValue="423"/>
    </cacheField>
    <cacheField name="id" numFmtId="0">
      <sharedItems containsSemiMixedTypes="0" containsString="0" containsNumber="1" containsInteger="1" minValue="236173451" maxValue="253607604"/>
    </cacheField>
    <cacheField name="date" numFmtId="168">
      <sharedItems containsSemiMixedTypes="0" containsNonDate="0" containsDate="1" containsString="0" minDate="2022-03-23T00:00:00" maxDate="2022-08-26T00:00:00"/>
    </cacheField>
    <cacheField name="time" numFmtId="21">
      <sharedItems containsSemiMixedTypes="0" containsNonDate="0" containsDate="1" containsString="0" minDate="1899-12-30T09:33:00" maxDate="1899-12-30T17:42:00"/>
    </cacheField>
    <cacheField name="created" numFmtId="14">
      <sharedItems containsSemiMixedTypes="0" containsNonDate="0" containsDate="1" containsString="0" minDate="2022-03-26T00:00:00" maxDate="2022-08-30T00:00:00"/>
    </cacheField>
    <cacheField name="species name" numFmtId="0">
      <sharedItems count="72">
        <s v="Schwarzspecht"/>
        <s v="Feld-Sandlaufkäfer"/>
        <s v="Wiesen-Schaumkraut"/>
        <s v="Gemeine Dornschrecke"/>
        <s v="Falkenlibelle"/>
        <s v="Gemeine Schlammfliege"/>
        <s v="Frühe Adonislibelle"/>
        <s v="Aurorafalter"/>
        <s v="Tagpfauenauge"/>
        <s v="Buchfink"/>
        <s v="Rotkehlchen"/>
        <s v="Singdrossel"/>
        <s v="Amsel"/>
        <s v="Zaunkönig"/>
        <s v="Plattbauch"/>
        <s v="Frühe Heidelibelle"/>
        <s v="Vierfleck"/>
        <s v="Große Pechlibelle"/>
        <s v="Hufeisen-Azurjungfer"/>
        <s v="Fitis"/>
        <s v="Waldbrettspiel"/>
        <s v="Speer-Azurjungfer"/>
        <s v="Pantherspanner"/>
        <s v="Landkärtchen"/>
        <s v="Becher-Azurjungfer"/>
        <s v="Westliche Keiljungfer"/>
        <s v="Rotkragen-Flechtenbärchen"/>
        <s v="Große Königslibelle"/>
        <s v="Glänzende Smaragdlibelle"/>
        <s v="Baumpieper"/>
        <s v="Großer Blaupfeil"/>
        <s v="Geflecktes Knabenkraut"/>
        <s v="Kleine Moosjungfer"/>
        <s v="Große Moosjungfer"/>
        <s v="Blaugrüne Mosaikjungfer"/>
        <s v="Torf-Mosaikjungfer"/>
        <s v="Südliche Binsenjungfer"/>
        <s v="Glänzende Binsenjungfer"/>
        <s v="Blutrote Heidelibelle"/>
        <s v="Herbst-Mosaikjungfer"/>
        <s v="Südliche Mosaikjungfer"/>
        <s v="Gemeine Weidenjungfer"/>
        <s v="Kleine Binsenjungfer"/>
        <s v="Pfeifengras"/>
        <s v="Flatter-Binse"/>
        <s v="Gewöhnliches Silbergras"/>
        <s v="Polytrichum spec."/>
        <s v="Sphagnum denticulatum"/>
        <s v="Knollen-Binse"/>
        <s v="Ästiger Igelkolben"/>
        <s v="Schwimmendes Laichkraut"/>
        <s v="Nymphaea marliacea"/>
        <s v="Weiße Seerose"/>
        <s v="Knäuelgras"/>
        <s v="Südlicher Wasserschlauch"/>
        <s v="Breitblättriger Rohrkolben"/>
        <s v="Gewöhnlicher Ufer-Wolfstrapp"/>
        <s v="Acker-Kratzdistel"/>
        <s v="Hain-Greiskraut"/>
        <s v="Land-Reitgras"/>
        <s v="Goldschildfliege"/>
        <s v="Espe"/>
        <s v="Rot-Buche"/>
        <s v="Gartenkreuzspinne"/>
        <s v="Faulbaum"/>
        <s v="Birke unbest."/>
        <s v="Bach-Minze"/>
        <s v="Kleine Wasserlinse"/>
        <s v="Behaarter Ginster"/>
        <s v="Hänge-Birke"/>
        <s v="Schwarze Heidelibelle"/>
        <s v="Heidekraut"/>
      </sharedItems>
    </cacheField>
    <cacheField name="scientific name" numFmtId="0">
      <sharedItems/>
    </cacheField>
    <cacheField name="family" numFmtId="0">
      <sharedItems/>
    </cacheField>
    <cacheField name="species group" numFmtId="0">
      <sharedItems count="11">
        <s v="Vögel (Aves)"/>
        <s v="Käfer (Coleoptera)"/>
        <s v="Gefäßpflanzen (Tracheophyta)"/>
        <s v="Heuschrecken (Orthoptera)"/>
        <s v="Libellen (Odonata)"/>
        <s v="Insekten (Insecta: sonstige Ordn.)"/>
        <s v="Tagfalter (Lepidoptera)"/>
        <s v="Nachtfalter (Lepidoptera)"/>
        <s v="Moose und Flechten"/>
        <s v="Fliegen und Mücken (Diptera)"/>
        <s v="sonstige Gliederfüßer (Arthropoda)"/>
      </sharedItems>
    </cacheField>
    <cacheField name="number" numFmtId="0">
      <sharedItems containsSemiMixedTypes="0" containsString="0" containsNumber="1" containsInteger="1" minValue="1" maxValue="200" count="23">
        <n v="1"/>
        <n v="3"/>
        <n v="2"/>
        <n v="5"/>
        <n v="4"/>
        <n v="50"/>
        <n v="10"/>
        <n v="45"/>
        <n v="40"/>
        <n v="20"/>
        <n v="30"/>
        <n v="6"/>
        <n v="15"/>
        <n v="8"/>
        <n v="16"/>
        <n v="60"/>
        <n v="120"/>
        <n v="200"/>
        <n v="7"/>
        <n v="25"/>
        <n v="150"/>
        <n v="100"/>
        <n v="9"/>
      </sharedItems>
    </cacheField>
    <cacheField name="sex" numFmtId="0">
      <sharedItems/>
    </cacheField>
    <cacheField name="life stage" numFmtId="0">
      <sharedItems/>
    </cacheField>
    <cacheField name="activity" numFmtId="0">
      <sharedItems/>
    </cacheField>
    <cacheField name="location" numFmtId="0">
      <sharedItems/>
    </cacheField>
    <cacheField name="lat" numFmtId="0">
      <sharedItems containsSemiMixedTypes="0" containsString="0" containsNumber="1" minValue="51.895204" maxValue="51.905679999999997"/>
    </cacheField>
    <cacheField name="lng" numFmtId="0">
      <sharedItems containsSemiMixedTypes="0" containsString="0" containsNumber="1" minValue="9.1919789999999999" maxValue="9.2241219999999995"/>
    </cacheField>
    <cacheField name="accuracy" numFmtId="0">
      <sharedItems containsSemiMixedTypes="0" containsString="0" containsNumber="1" containsInteger="1" minValue="4" maxValue="500"/>
    </cacheField>
    <cacheField name="validation status" numFmtId="0">
      <sharedItems/>
    </cacheField>
    <cacheField name="is certain" numFmtId="0">
      <sharedItems/>
    </cacheField>
    <cacheField name="has photos" numFmtId="0">
      <sharedItems/>
    </cacheField>
    <cacheField name="link" numFmtId="0">
      <sharedItems/>
    </cacheField>
    <cacheField name="GewaesserNr" numFmtId="0">
      <sharedItems containsString="0" containsBlank="1" containsNumber="1" containsInteger="1" minValue="1" maxValue="9" count="10">
        <n v="5"/>
        <n v="6"/>
        <n v="2"/>
        <n v="8"/>
        <n v="4"/>
        <n v="1"/>
        <n v="9"/>
        <n v="7"/>
        <n v="3"/>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3">
  <r>
    <n v="1"/>
    <n v="236173451"/>
    <d v="2022-03-23T00:00:00"/>
    <d v="1899-12-30T09:33:00"/>
    <d v="2022-03-26T00:00:00"/>
    <x v="0"/>
    <s v="Dryocopus martius"/>
    <s v="Spechte (Picidae)"/>
    <x v="0"/>
    <x v="0"/>
    <s v="U"/>
    <s v="unbekannt"/>
    <s v="anwesend"/>
    <s v="BRD - NSG Schwalenberger Wald"/>
    <n v="51.897790000000001"/>
    <n v="9.1935599999999997"/>
    <n v="4"/>
    <s v="O"/>
    <s v="True"/>
    <s v="False"/>
    <s v="https://observation.org/observation/236173451/"/>
    <x v="0"/>
  </r>
  <r>
    <n v="2"/>
    <n v="240284412"/>
    <d v="2022-05-05T00:00:00"/>
    <d v="1899-12-30T14:42:00"/>
    <d v="2022-05-05T00:00:00"/>
    <x v="1"/>
    <s v="Cicindela campestris"/>
    <s v="Carabidae (Laufkäfer)"/>
    <x v="1"/>
    <x v="0"/>
    <s v="U"/>
    <s v="Imago"/>
    <s v="anwesend"/>
    <s v="BRD - NSG Schwalenberger Wald"/>
    <n v="51.899071999999997"/>
    <n v="9.2118210000000005"/>
    <n v="12"/>
    <s v="J"/>
    <s v="True"/>
    <s v="True"/>
    <s v="https://observation.org/observation/240284412/"/>
    <x v="1"/>
  </r>
  <r>
    <n v="3"/>
    <n v="240285026"/>
    <d v="2022-05-05T00:00:00"/>
    <d v="1899-12-30T14:43:00"/>
    <d v="2022-05-05T00:00:00"/>
    <x v="2"/>
    <s v="Cardamine pratensis"/>
    <s v="Brassicaceae"/>
    <x v="2"/>
    <x v="0"/>
    <s v="U"/>
    <s v="unbekannt"/>
    <s v="anwesend"/>
    <s v="BRD - NSG Schwalenberger Wald"/>
    <n v="51.899073999999999"/>
    <n v="9.2118070000000003"/>
    <n v="5"/>
    <s v="J"/>
    <s v="True"/>
    <s v="True"/>
    <s v="https://observation.org/observation/240285026/"/>
    <x v="1"/>
  </r>
  <r>
    <n v="4"/>
    <n v="240285080"/>
    <d v="2022-05-05T00:00:00"/>
    <d v="1899-12-30T14:46:00"/>
    <d v="2022-05-05T00:00:00"/>
    <x v="3"/>
    <s v="Tetrix undulata"/>
    <s v="Tetrigidae (Dornschrecken)"/>
    <x v="3"/>
    <x v="0"/>
    <s v="U"/>
    <s v="Imago"/>
    <s v="anwesend"/>
    <s v="BRD - NSG Schwalenberger Wald"/>
    <n v="51.899033000000003"/>
    <n v="9.2118629999999992"/>
    <n v="10"/>
    <s v="J"/>
    <s v="True"/>
    <s v="True"/>
    <s v="https://observation.org/observation/240285080/"/>
    <x v="1"/>
  </r>
  <r>
    <n v="5"/>
    <n v="240297454"/>
    <d v="2022-05-05T00:00:00"/>
    <d v="1899-12-30T16:10:00"/>
    <d v="2022-05-05T00:00:00"/>
    <x v="4"/>
    <s v="Cordulia aenea"/>
    <s v="Corduliidae (Falkenlibellen)"/>
    <x v="4"/>
    <x v="0"/>
    <s v="U"/>
    <s v="unbekannt"/>
    <s v="anwesend"/>
    <s v="BRD - NSG Schwalenberger Wald"/>
    <n v="51.898961"/>
    <n v="9.2204239999999995"/>
    <n v="9"/>
    <s v="J"/>
    <s v="True"/>
    <s v="True"/>
    <s v="https://observation.org/observation/240297454/"/>
    <x v="2"/>
  </r>
  <r>
    <n v="6"/>
    <n v="240313931"/>
    <d v="2022-05-05T00:00:00"/>
    <d v="1899-12-30T17:36:00"/>
    <d v="2022-05-05T00:00:00"/>
    <x v="5"/>
    <s v="Sialis lutaria"/>
    <s v="Sialidae (Schlammfliegen)"/>
    <x v="5"/>
    <x v="0"/>
    <s v="U"/>
    <s v="unbekannt"/>
    <s v="anwesend"/>
    <s v="BRD - NSG Schwalenberger Wald"/>
    <n v="51.905445"/>
    <n v="9.1936540000000004"/>
    <n v="5"/>
    <s v="O"/>
    <s v="True"/>
    <s v="True"/>
    <s v="https://observation.org/observation/240313931/"/>
    <x v="3"/>
  </r>
  <r>
    <n v="7"/>
    <n v="240357123"/>
    <d v="2022-05-05T00:00:00"/>
    <d v="1899-12-30T14:21:00"/>
    <d v="2022-05-05T00:00:00"/>
    <x v="6"/>
    <s v="Pyrrhosoma nymphula"/>
    <s v="Coenagrionidae (Schlanklibellen)"/>
    <x v="4"/>
    <x v="0"/>
    <s v="U"/>
    <s v="frisch geschlüpfte Imago"/>
    <s v="anwesend"/>
    <s v="BRD - NSG Schwalenberger Wald"/>
    <n v="51.899216000000003"/>
    <n v="9.2115390000000001"/>
    <n v="17"/>
    <s v="A"/>
    <s v="True"/>
    <s v="False"/>
    <s v="https://observation.org/observation/240357123/"/>
    <x v="1"/>
  </r>
  <r>
    <n v="8"/>
    <n v="240357124"/>
    <d v="2022-05-05T00:00:00"/>
    <d v="1899-12-30T14:32:00"/>
    <d v="2022-05-05T00:00:00"/>
    <x v="4"/>
    <s v="Cordulia aenea"/>
    <s v="Corduliidae (Falkenlibellen)"/>
    <x v="4"/>
    <x v="0"/>
    <s v="U"/>
    <s v="frisch geschlüpfte Imago"/>
    <s v="anwesend"/>
    <s v="BRD - NSG Schwalenberger Wald"/>
    <n v="51.899177000000002"/>
    <n v="9.2115930000000006"/>
    <n v="33"/>
    <s v="A"/>
    <s v="True"/>
    <s v="False"/>
    <s v="https://observation.org/observation/240357124/"/>
    <x v="1"/>
  </r>
  <r>
    <n v="9"/>
    <n v="240357125"/>
    <d v="2022-05-05T00:00:00"/>
    <d v="1899-12-30T14:32:00"/>
    <d v="2022-05-05T00:00:00"/>
    <x v="4"/>
    <s v="Cordulia aenea"/>
    <s v="Corduliidae (Falkenlibellen)"/>
    <x v="4"/>
    <x v="1"/>
    <s v="U"/>
    <s v="Exuvie (Kutikula)"/>
    <s v="anwesend"/>
    <s v="BRD - NSG Schwalenberger Wald"/>
    <n v="51.899183999999998"/>
    <n v="9.2115910000000003"/>
    <n v="11"/>
    <s v="A"/>
    <s v="True"/>
    <s v="False"/>
    <s v="https://observation.org/observation/240357125/"/>
    <x v="1"/>
  </r>
  <r>
    <n v="10"/>
    <n v="240357126"/>
    <d v="2022-05-05T00:00:00"/>
    <d v="1899-12-30T14:35:00"/>
    <d v="2022-05-05T00:00:00"/>
    <x v="6"/>
    <s v="Pyrrhosoma nymphula"/>
    <s v="Coenagrionidae (Schlanklibellen)"/>
    <x v="4"/>
    <x v="1"/>
    <s v="U"/>
    <s v="frisch geschlüpfte Imago"/>
    <s v="anwesend"/>
    <s v="BRD - NSG Schwalenberger Wald"/>
    <n v="51.899138000000001"/>
    <n v="9.2115709999999993"/>
    <n v="45"/>
    <s v="A"/>
    <s v="True"/>
    <s v="False"/>
    <s v="https://observation.org/observation/240357126/"/>
    <x v="1"/>
  </r>
  <r>
    <n v="11"/>
    <n v="240357127"/>
    <d v="2022-05-05T00:00:00"/>
    <d v="1899-12-30T14:35:00"/>
    <d v="2022-05-05T00:00:00"/>
    <x v="6"/>
    <s v="Pyrrhosoma nymphula"/>
    <s v="Coenagrionidae (Schlanklibellen)"/>
    <x v="4"/>
    <x v="1"/>
    <s v="U"/>
    <s v="Exuvie (Kutikula)"/>
    <s v="anwesend"/>
    <s v="BRD - NSG Schwalenberger Wald"/>
    <n v="51.899223999999997"/>
    <n v="9.2116629999999997"/>
    <n v="12"/>
    <s v="A"/>
    <s v="True"/>
    <s v="False"/>
    <s v="https://observation.org/observation/240357127/"/>
    <x v="1"/>
  </r>
  <r>
    <n v="12"/>
    <n v="240357128"/>
    <d v="2022-05-05T00:00:00"/>
    <d v="1899-12-30T15:00:00"/>
    <d v="2022-05-05T00:00:00"/>
    <x v="7"/>
    <s v="Anthocharis cardamines"/>
    <s v="Pieridae (Weißlinge)"/>
    <x v="6"/>
    <x v="0"/>
    <s v="U"/>
    <s v="unbekannt"/>
    <s v="anwesend"/>
    <s v="BRD - NSG Schwalenberger Wald"/>
    <n v="51.896062999999998"/>
    <n v="9.2216159999999991"/>
    <n v="4"/>
    <s v="O"/>
    <s v="True"/>
    <s v="False"/>
    <s v="https://observation.org/observation/240357128/"/>
    <x v="4"/>
  </r>
  <r>
    <n v="13"/>
    <n v="240357129"/>
    <d v="2022-05-05T00:00:00"/>
    <d v="1899-12-30T15:00:00"/>
    <d v="2022-05-05T00:00:00"/>
    <x v="8"/>
    <s v="Aglais io"/>
    <s v="Nymphalidae (Edelfalter)"/>
    <x v="6"/>
    <x v="0"/>
    <s v="U"/>
    <s v="unbekannt"/>
    <s v="anwesend"/>
    <s v="BRD - NSG Schwalenberger Wald"/>
    <n v="51.896070999999999"/>
    <n v="9.2216109999999993"/>
    <n v="4"/>
    <s v="O"/>
    <s v="True"/>
    <s v="False"/>
    <s v="https://observation.org/observation/240357129/"/>
    <x v="4"/>
  </r>
  <r>
    <n v="14"/>
    <n v="240357130"/>
    <d v="2022-05-05T00:00:00"/>
    <d v="1899-12-30T16:11:00"/>
    <d v="2022-05-05T00:00:00"/>
    <x v="4"/>
    <s v="Cordulia aenea"/>
    <s v="Corduliidae (Falkenlibellen)"/>
    <x v="4"/>
    <x v="0"/>
    <s v="U"/>
    <s v="unbekannt"/>
    <s v="anwesend"/>
    <s v="BRD - NSG Schwalenberger Wald"/>
    <n v="51.898947999999997"/>
    <n v="9.2204960000000007"/>
    <n v="7"/>
    <s v="A"/>
    <s v="True"/>
    <s v="False"/>
    <s v="https://observation.org/observation/240357130/"/>
    <x v="2"/>
  </r>
  <r>
    <n v="15"/>
    <n v="240357131"/>
    <d v="2022-05-05T00:00:00"/>
    <d v="1899-12-30T16:20:00"/>
    <d v="2022-05-05T00:00:00"/>
    <x v="6"/>
    <s v="Pyrrhosoma nymphula"/>
    <s v="Coenagrionidae (Schlanklibellen)"/>
    <x v="4"/>
    <x v="0"/>
    <s v="U"/>
    <s v="unbekannt"/>
    <s v="anwesend"/>
    <s v="BRD - NSG Schwalenberger Wald"/>
    <n v="51.898842000000002"/>
    <n v="9.2209079999999997"/>
    <n v="14"/>
    <s v="A"/>
    <s v="True"/>
    <s v="False"/>
    <s v="https://observation.org/observation/240357131/"/>
    <x v="2"/>
  </r>
  <r>
    <n v="16"/>
    <n v="240357132"/>
    <d v="2022-05-05T00:00:00"/>
    <d v="1899-12-30T16:38:00"/>
    <d v="2022-05-05T00:00:00"/>
    <x v="6"/>
    <s v="Pyrrhosoma nymphula"/>
    <s v="Coenagrionidae (Schlanklibellen)"/>
    <x v="4"/>
    <x v="2"/>
    <s v="U"/>
    <s v="frisch geschlüpfte Imago"/>
    <s v="anwesend"/>
    <s v="BRD - NSG Schwalenberger Wald"/>
    <n v="51.899304000000001"/>
    <n v="9.2214600000000004"/>
    <n v="12"/>
    <s v="A"/>
    <s v="True"/>
    <s v="False"/>
    <s v="https://observation.org/observation/240357132/"/>
    <x v="5"/>
  </r>
  <r>
    <n v="17"/>
    <n v="240357133"/>
    <d v="2022-05-05T00:00:00"/>
    <d v="1899-12-30T16:46:00"/>
    <d v="2022-05-05T00:00:00"/>
    <x v="0"/>
    <s v="Dryocopus martius"/>
    <s v="Spechte (Picidae)"/>
    <x v="0"/>
    <x v="0"/>
    <s v="U"/>
    <s v="unbekannt"/>
    <s v="anwesend"/>
    <s v="BRD - NSG Schwalenberger Wald"/>
    <n v="51.895204"/>
    <n v="9.2240439999999992"/>
    <n v="4"/>
    <s v="O"/>
    <s v="True"/>
    <s v="False"/>
    <s v="https://observation.org/observation/240357133/"/>
    <x v="6"/>
  </r>
  <r>
    <n v="18"/>
    <n v="240357134"/>
    <d v="2022-05-05T00:00:00"/>
    <d v="1899-12-30T16:46:00"/>
    <d v="2022-05-05T00:00:00"/>
    <x v="9"/>
    <s v="Fringilla coelebs"/>
    <s v="Finken (Fringillidae)"/>
    <x v="0"/>
    <x v="1"/>
    <s v="U"/>
    <s v="unbekannt"/>
    <s v="anwesend"/>
    <s v="BRD - NSG Schwalenberger Wald"/>
    <n v="51.895204999999997"/>
    <n v="9.2240369999999992"/>
    <n v="4"/>
    <s v="O"/>
    <s v="True"/>
    <s v="False"/>
    <s v="https://observation.org/observation/240357134/"/>
    <x v="6"/>
  </r>
  <r>
    <n v="19"/>
    <n v="240357135"/>
    <d v="2022-05-05T00:00:00"/>
    <d v="1899-12-30T16:46:00"/>
    <d v="2022-05-05T00:00:00"/>
    <x v="10"/>
    <s v="Erithacus rubecula"/>
    <s v="Fliegenschnäpper (Muscicapidae)"/>
    <x v="0"/>
    <x v="0"/>
    <s v="U"/>
    <s v="unbekannt"/>
    <s v="anwesend"/>
    <s v="BRD - NSG Schwalenberger Wald"/>
    <n v="51.895214000000003"/>
    <n v="9.2240559999999991"/>
    <n v="4"/>
    <s v="O"/>
    <s v="True"/>
    <s v="False"/>
    <s v="https://observation.org/observation/240357135/"/>
    <x v="6"/>
  </r>
  <r>
    <n v="20"/>
    <n v="240357136"/>
    <d v="2022-05-05T00:00:00"/>
    <d v="1899-12-30T16:46:00"/>
    <d v="2022-05-05T00:00:00"/>
    <x v="11"/>
    <s v="Turdus philomelos"/>
    <s v="Drosseln (Turdidae)"/>
    <x v="0"/>
    <x v="0"/>
    <s v="U"/>
    <s v="unbekannt"/>
    <s v="anwesend"/>
    <s v="BRD - NSG Schwalenberger Wald"/>
    <n v="51.895212000000001"/>
    <n v="9.2240769999999994"/>
    <n v="4"/>
    <s v="A"/>
    <s v="True"/>
    <s v="False"/>
    <s v="https://observation.org/observation/240357136/"/>
    <x v="6"/>
  </r>
  <r>
    <n v="21"/>
    <n v="240357137"/>
    <d v="2022-05-05T00:00:00"/>
    <d v="1899-12-30T16:46:00"/>
    <d v="2022-05-05T00:00:00"/>
    <x v="12"/>
    <s v="Turdus merula"/>
    <s v="Drosseln (Turdidae)"/>
    <x v="0"/>
    <x v="0"/>
    <s v="U"/>
    <s v="unbekannt"/>
    <s v="anwesend"/>
    <s v="BRD - NSG Schwalenberger Wald"/>
    <n v="51.895225000000003"/>
    <n v="9.2241060000000008"/>
    <n v="4"/>
    <s v="O"/>
    <s v="True"/>
    <s v="False"/>
    <s v="https://observation.org/observation/240357137/"/>
    <x v="6"/>
  </r>
  <r>
    <n v="22"/>
    <n v="240357138"/>
    <d v="2022-05-05T00:00:00"/>
    <d v="1899-12-30T16:46:00"/>
    <d v="2022-05-05T00:00:00"/>
    <x v="13"/>
    <s v="Troglodytes troglodytes"/>
    <s v="Zaunkönige (Troglodytidae)"/>
    <x v="0"/>
    <x v="0"/>
    <s v="U"/>
    <s v="unbekannt"/>
    <s v="anwesend"/>
    <s v="BRD - NSG Schwalenberger Wald"/>
    <n v="51.895238999999997"/>
    <n v="9.2241219999999995"/>
    <n v="4"/>
    <s v="O"/>
    <s v="True"/>
    <s v="False"/>
    <s v="https://observation.org/observation/240357138/"/>
    <x v="6"/>
  </r>
  <r>
    <n v="23"/>
    <n v="241155108"/>
    <d v="2022-05-11T00:00:00"/>
    <d v="1899-12-30T11:07:00"/>
    <d v="2022-05-11T00:00:00"/>
    <x v="14"/>
    <s v="Libellula depressa"/>
    <s v="Libellulidae (Segellibellen)"/>
    <x v="4"/>
    <x v="3"/>
    <s v="U"/>
    <s v="Exuvie (Kutikula)"/>
    <s v="anwesend"/>
    <s v="BRD - NSG Schwalenberger Wald"/>
    <n v="51.905549000000001"/>
    <n v="9.1935149999999997"/>
    <n v="15"/>
    <s v="O"/>
    <s v="True"/>
    <s v="False"/>
    <s v="https://observation.org/observation/241155108/"/>
    <x v="3"/>
  </r>
  <r>
    <n v="24"/>
    <n v="241155109"/>
    <d v="2022-05-11T00:00:00"/>
    <d v="1899-12-30T11:07:00"/>
    <d v="2022-05-11T00:00:00"/>
    <x v="14"/>
    <s v="Libellula depressa"/>
    <s v="Libellulidae (Segellibellen)"/>
    <x v="4"/>
    <x v="4"/>
    <s v="U"/>
    <s v="frisch geschlüpfte Imago"/>
    <s v="anwesend"/>
    <s v="BRD - NSG Schwalenberger Wald"/>
    <n v="51.905588999999999"/>
    <n v="9.1935590000000005"/>
    <n v="9"/>
    <s v="O"/>
    <s v="True"/>
    <s v="False"/>
    <s v="https://observation.org/observation/241155109/"/>
    <x v="3"/>
  </r>
  <r>
    <n v="25"/>
    <n v="241155110"/>
    <d v="2022-05-11T00:00:00"/>
    <d v="1899-12-30T11:07:00"/>
    <d v="2022-05-11T00:00:00"/>
    <x v="14"/>
    <s v="Libellula depressa"/>
    <s v="Libellulidae (Segellibellen)"/>
    <x v="4"/>
    <x v="0"/>
    <s v="M"/>
    <s v="Imago"/>
    <s v="anwesend"/>
    <s v="BRD - NSG Schwalenberger Wald"/>
    <n v="51.905572999999997"/>
    <n v="9.193505"/>
    <n v="17"/>
    <s v="O"/>
    <s v="True"/>
    <s v="False"/>
    <s v="https://observation.org/observation/241155110/"/>
    <x v="3"/>
  </r>
  <r>
    <n v="26"/>
    <n v="241155111"/>
    <d v="2022-05-11T00:00:00"/>
    <d v="1899-12-30T11:23:00"/>
    <d v="2022-05-11T00:00:00"/>
    <x v="4"/>
    <s v="Cordulia aenea"/>
    <s v="Corduliidae (Falkenlibellen)"/>
    <x v="4"/>
    <x v="2"/>
    <s v="U"/>
    <s v="Imago"/>
    <s v="anwesend"/>
    <s v="BRD - NSG Schwalenberger Wald"/>
    <n v="51.898688"/>
    <n v="9.1935369999999992"/>
    <n v="7"/>
    <s v="A"/>
    <s v="True"/>
    <s v="False"/>
    <s v="https://observation.org/observation/241155111/"/>
    <x v="0"/>
  </r>
  <r>
    <n v="27"/>
    <n v="241155112"/>
    <d v="2022-05-11T00:00:00"/>
    <d v="1899-12-30T11:24:00"/>
    <d v="2022-05-11T00:00:00"/>
    <x v="4"/>
    <s v="Cordulia aenea"/>
    <s v="Corduliidae (Falkenlibellen)"/>
    <x v="4"/>
    <x v="5"/>
    <s v="U"/>
    <s v="Exuvie (Kutikula)"/>
    <s v="anwesend"/>
    <s v="BRD - NSG Schwalenberger Wald"/>
    <n v="51.898704000000002"/>
    <n v="9.1935500000000001"/>
    <n v="11"/>
    <s v="A"/>
    <s v="True"/>
    <s v="False"/>
    <s v="https://observation.org/observation/241155112/"/>
    <x v="0"/>
  </r>
  <r>
    <n v="28"/>
    <n v="241155113"/>
    <d v="2022-05-11T00:00:00"/>
    <d v="1899-12-30T11:24:00"/>
    <d v="2022-05-11T00:00:00"/>
    <x v="4"/>
    <s v="Cordulia aenea"/>
    <s v="Corduliidae (Falkenlibellen)"/>
    <x v="4"/>
    <x v="4"/>
    <s v="U"/>
    <s v="frisch geschlüpfte Imago"/>
    <s v="anwesend"/>
    <s v="BRD - NSG Schwalenberger Wald"/>
    <n v="51.898687000000002"/>
    <n v="9.1935640000000003"/>
    <n v="11"/>
    <s v="A"/>
    <s v="True"/>
    <s v="False"/>
    <s v="https://observation.org/observation/241155113/"/>
    <x v="0"/>
  </r>
  <r>
    <n v="29"/>
    <n v="241155114"/>
    <d v="2022-05-11T00:00:00"/>
    <d v="1899-12-30T11:24:00"/>
    <d v="2022-05-11T00:00:00"/>
    <x v="15"/>
    <s v="Sympetrum sanguineum"/>
    <s v="Libellulidae (Segellibellen)"/>
    <x v="4"/>
    <x v="3"/>
    <s v="U"/>
    <s v="frisch geschlüpfte Imago"/>
    <s v="anwesend"/>
    <s v="BRD - NSG Schwalenberger Wald"/>
    <n v="51.898662000000002"/>
    <n v="9.1934719999999999"/>
    <n v="16"/>
    <s v="O"/>
    <s v="True"/>
    <s v="False"/>
    <s v="https://observation.org/observation/241155114/"/>
    <x v="0"/>
  </r>
  <r>
    <n v="30"/>
    <n v="241155115"/>
    <d v="2022-05-11T00:00:00"/>
    <d v="1899-12-30T11:24:00"/>
    <d v="2022-05-11T00:00:00"/>
    <x v="14"/>
    <s v="Libellula depressa"/>
    <s v="Libellulidae (Segellibellen)"/>
    <x v="4"/>
    <x v="0"/>
    <s v="U"/>
    <s v="Imago"/>
    <s v="anwesend"/>
    <s v="BRD - NSG Schwalenberger Wald"/>
    <n v="51.898685999999998"/>
    <n v="9.1935319999999994"/>
    <n v="12"/>
    <s v="O"/>
    <s v="True"/>
    <s v="False"/>
    <s v="https://observation.org/observation/241155115/"/>
    <x v="0"/>
  </r>
  <r>
    <n v="31"/>
    <n v="241155116"/>
    <d v="2022-05-11T00:00:00"/>
    <d v="1899-12-30T11:30:00"/>
    <d v="2022-05-11T00:00:00"/>
    <x v="4"/>
    <s v="Cordulia aenea"/>
    <s v="Corduliidae (Falkenlibellen)"/>
    <x v="4"/>
    <x v="0"/>
    <s v="U"/>
    <s v="frisch geschlüpfte Imago"/>
    <s v="anwesend"/>
    <s v="BRD - NSG Schwalenberger Wald"/>
    <n v="51.898777000000003"/>
    <n v="9.1934229999999992"/>
    <n v="45"/>
    <s v="A"/>
    <s v="True"/>
    <s v="False"/>
    <s v="https://observation.org/observation/241155116/"/>
    <x v="0"/>
  </r>
  <r>
    <n v="32"/>
    <n v="241155117"/>
    <d v="2022-05-11T00:00:00"/>
    <d v="1899-12-30T11:30:00"/>
    <d v="2022-05-11T00:00:00"/>
    <x v="16"/>
    <s v="Libellula quadrimaculata"/>
    <s v="Libellulidae (Segellibellen)"/>
    <x v="4"/>
    <x v="0"/>
    <s v="U"/>
    <s v="frisch geschlüpfte Imago"/>
    <s v="anwesend"/>
    <s v="BRD - NSG Schwalenberger Wald"/>
    <n v="51.898812999999997"/>
    <n v="9.1934509999999996"/>
    <n v="12"/>
    <s v="A"/>
    <s v="True"/>
    <s v="False"/>
    <s v="https://observation.org/observation/241155117/"/>
    <x v="0"/>
  </r>
  <r>
    <n v="33"/>
    <n v="241155118"/>
    <d v="2022-05-11T00:00:00"/>
    <d v="1899-12-30T11:30:00"/>
    <d v="2022-05-11T00:00:00"/>
    <x v="6"/>
    <s v="Pyrrhosoma nymphula"/>
    <s v="Coenagrionidae (Schlanklibellen)"/>
    <x v="4"/>
    <x v="5"/>
    <s v="U"/>
    <s v="frisch geschlüpfte Imago"/>
    <s v="anwesend"/>
    <s v="BRD - NSG Schwalenberger Wald"/>
    <n v="51.898808000000002"/>
    <n v="9.1934360000000002"/>
    <n v="8"/>
    <s v="A"/>
    <s v="True"/>
    <s v="False"/>
    <s v="https://observation.org/observation/241155118/"/>
    <x v="0"/>
  </r>
  <r>
    <n v="34"/>
    <n v="241155119"/>
    <d v="2022-05-11T00:00:00"/>
    <d v="1899-12-30T11:33:00"/>
    <d v="2022-05-11T00:00:00"/>
    <x v="14"/>
    <s v="Libellula depressa"/>
    <s v="Libellulidae (Segellibellen)"/>
    <x v="4"/>
    <x v="1"/>
    <s v="U"/>
    <s v="frisch geschlüpfte Imago"/>
    <s v="anwesend"/>
    <s v="BRD - NSG Schwalenberger Wald"/>
    <n v="51.898727000000001"/>
    <n v="9.1934979999999999"/>
    <n v="8"/>
    <s v="O"/>
    <s v="True"/>
    <s v="False"/>
    <s v="https://observation.org/observation/241155119/"/>
    <x v="0"/>
  </r>
  <r>
    <n v="35"/>
    <n v="241155120"/>
    <d v="2022-05-11T00:00:00"/>
    <d v="1899-12-30T11:34:00"/>
    <d v="2022-05-11T00:00:00"/>
    <x v="6"/>
    <s v="Pyrrhosoma nymphula"/>
    <s v="Coenagrionidae (Schlanklibellen)"/>
    <x v="4"/>
    <x v="6"/>
    <s v="U"/>
    <s v="Imago"/>
    <s v="anwesend"/>
    <s v="BRD - NSG Schwalenberger Wald"/>
    <n v="51.898716999999998"/>
    <n v="9.1935129999999994"/>
    <n v="28"/>
    <s v="A"/>
    <s v="True"/>
    <s v="False"/>
    <s v="https://observation.org/observation/241155120/"/>
    <x v="0"/>
  </r>
  <r>
    <n v="36"/>
    <n v="241155121"/>
    <d v="2022-05-11T00:00:00"/>
    <d v="1899-12-30T11:35:00"/>
    <d v="2022-05-11T00:00:00"/>
    <x v="14"/>
    <s v="Libellula depressa"/>
    <s v="Libellulidae (Segellibellen)"/>
    <x v="4"/>
    <x v="0"/>
    <s v="U"/>
    <s v="Imago"/>
    <s v="anwesend"/>
    <s v="BRD - NSG Schwalenberger Wald"/>
    <n v="51.898639000000003"/>
    <n v="9.1934500000000003"/>
    <n v="74"/>
    <s v="O"/>
    <s v="True"/>
    <s v="False"/>
    <s v="https://observation.org/observation/241155121/"/>
    <x v="0"/>
  </r>
  <r>
    <n v="37"/>
    <n v="241155122"/>
    <d v="2022-05-11T00:00:00"/>
    <d v="1899-12-30T11:36:00"/>
    <d v="2022-05-11T00:00:00"/>
    <x v="16"/>
    <s v="Libellula quadrimaculata"/>
    <s v="Libellulidae (Segellibellen)"/>
    <x v="4"/>
    <x v="0"/>
    <s v="U"/>
    <s v="Imago"/>
    <s v="anwesend"/>
    <s v="BRD - NSG Schwalenberger Wald"/>
    <n v="51.898636000000003"/>
    <n v="9.1934529999999999"/>
    <n v="9"/>
    <s v="A"/>
    <s v="True"/>
    <s v="False"/>
    <s v="https://observation.org/observation/241155122/"/>
    <x v="0"/>
  </r>
  <r>
    <n v="38"/>
    <n v="241155123"/>
    <d v="2022-05-11T00:00:00"/>
    <d v="1899-12-30T11:51:00"/>
    <d v="2022-05-11T00:00:00"/>
    <x v="6"/>
    <s v="Pyrrhosoma nymphula"/>
    <s v="Coenagrionidae (Schlanklibellen)"/>
    <x v="4"/>
    <x v="4"/>
    <s v="U"/>
    <s v="Imago"/>
    <s v="anwesend"/>
    <s v="BRD - NSG Schwalenberger Wald"/>
    <n v="51.899579000000003"/>
    <n v="9.2016899999999993"/>
    <n v="4"/>
    <s v="A"/>
    <s v="True"/>
    <s v="False"/>
    <s v="https://observation.org/observation/241155123/"/>
    <x v="7"/>
  </r>
  <r>
    <n v="39"/>
    <n v="241155124"/>
    <d v="2022-05-11T00:00:00"/>
    <d v="1899-12-30T11:54:00"/>
    <d v="2022-05-11T00:00:00"/>
    <x v="17"/>
    <s v="Ischnura elegans"/>
    <s v="Coenagrionidae (Schlanklibellen)"/>
    <x v="4"/>
    <x v="0"/>
    <s v="U"/>
    <s v="Imago"/>
    <s v="anwesend"/>
    <s v="BRD - NSG Schwalenberger Wald"/>
    <n v="51.899531000000003"/>
    <n v="9.2013750000000005"/>
    <n v="16"/>
    <s v="A"/>
    <s v="True"/>
    <s v="False"/>
    <s v="https://observation.org/observation/241155124/"/>
    <x v="7"/>
  </r>
  <r>
    <n v="40"/>
    <n v="241155125"/>
    <d v="2022-05-11T00:00:00"/>
    <d v="1899-12-30T11:56:00"/>
    <d v="2022-05-11T00:00:00"/>
    <x v="14"/>
    <s v="Libellula depressa"/>
    <s v="Libellulidae (Segellibellen)"/>
    <x v="4"/>
    <x v="0"/>
    <s v="U"/>
    <s v="frisch geschlüpfte Imago"/>
    <s v="anwesend"/>
    <s v="BRD - NSG Schwalenberger Wald"/>
    <n v="51.899594999999998"/>
    <n v="9.2010330000000007"/>
    <n v="12"/>
    <s v="O"/>
    <s v="True"/>
    <s v="False"/>
    <s v="https://observation.org/observation/241155125/"/>
    <x v="7"/>
  </r>
  <r>
    <n v="41"/>
    <n v="241155126"/>
    <d v="2022-05-11T00:00:00"/>
    <d v="1899-12-30T11:56:00"/>
    <d v="2022-05-11T00:00:00"/>
    <x v="4"/>
    <s v="Cordulia aenea"/>
    <s v="Corduliidae (Falkenlibellen)"/>
    <x v="4"/>
    <x v="2"/>
    <s v="U"/>
    <s v="Imago"/>
    <s v="territorial"/>
    <s v="BRD - NSG Schwalenberger Wald"/>
    <n v="51.899582000000002"/>
    <n v="9.2010349999999992"/>
    <n v="16"/>
    <s v="A"/>
    <s v="True"/>
    <s v="False"/>
    <s v="https://observation.org/observation/241155126/"/>
    <x v="7"/>
  </r>
  <r>
    <n v="42"/>
    <n v="241155127"/>
    <d v="2022-05-11T00:00:00"/>
    <d v="1899-12-30T11:58:00"/>
    <d v="2022-05-11T00:00:00"/>
    <x v="6"/>
    <s v="Pyrrhosoma nymphula"/>
    <s v="Coenagrionidae (Schlanklibellen)"/>
    <x v="4"/>
    <x v="7"/>
    <s v="U"/>
    <s v="frisch geschlüpfte Imago"/>
    <s v="anwesend"/>
    <s v="BRD - NSG Schwalenberger Wald"/>
    <n v="51.899343000000002"/>
    <n v="9.2012319999999992"/>
    <n v="23"/>
    <s v="A"/>
    <s v="True"/>
    <s v="False"/>
    <s v="https://observation.org/observation/241155127/"/>
    <x v="7"/>
  </r>
  <r>
    <n v="43"/>
    <n v="241155128"/>
    <d v="2022-05-11T00:00:00"/>
    <d v="1899-12-30T12:00:00"/>
    <d v="2022-05-11T00:00:00"/>
    <x v="18"/>
    <s v="Coenagrion puella"/>
    <s v="Coenagrionidae (Schlanklibellen)"/>
    <x v="4"/>
    <x v="0"/>
    <s v="U"/>
    <s v="Imago"/>
    <s v="anwesend"/>
    <s v="BRD - NSG Schwalenberger Wald"/>
    <n v="51.899635000000004"/>
    <n v="9.2013839999999991"/>
    <n v="62"/>
    <s v="A"/>
    <s v="True"/>
    <s v="False"/>
    <s v="https://observation.org/observation/241155128/"/>
    <x v="7"/>
  </r>
  <r>
    <n v="44"/>
    <n v="241155129"/>
    <d v="2022-05-11T00:00:00"/>
    <d v="1899-12-30T12:03:00"/>
    <d v="2022-05-11T00:00:00"/>
    <x v="6"/>
    <s v="Pyrrhosoma nymphula"/>
    <s v="Coenagrionidae (Schlanklibellen)"/>
    <x v="4"/>
    <x v="8"/>
    <s v="U"/>
    <s v="Exuvie (Kutikula)"/>
    <s v="anwesend"/>
    <s v="BRD - NSG Schwalenberger Wald"/>
    <n v="51.899754000000001"/>
    <n v="9.2019590000000004"/>
    <n v="28"/>
    <s v="A"/>
    <s v="True"/>
    <s v="False"/>
    <s v="https://observation.org/observation/241155129/"/>
    <x v="7"/>
  </r>
  <r>
    <n v="45"/>
    <n v="241155130"/>
    <d v="2022-05-11T00:00:00"/>
    <d v="1899-12-30T12:14:00"/>
    <d v="2022-05-11T00:00:00"/>
    <x v="16"/>
    <s v="Libellula quadrimaculata"/>
    <s v="Libellulidae (Segellibellen)"/>
    <x v="4"/>
    <x v="2"/>
    <s v="U"/>
    <s v="Imago"/>
    <s v="anwesend"/>
    <s v="BRD - NSG Schwalenberger Wald"/>
    <n v="51.899152000000001"/>
    <n v="9.2113300000000002"/>
    <n v="60"/>
    <s v="A"/>
    <s v="True"/>
    <s v="False"/>
    <s v="https://observation.org/observation/241155130/"/>
    <x v="1"/>
  </r>
  <r>
    <n v="46"/>
    <n v="241155131"/>
    <d v="2022-05-11T00:00:00"/>
    <d v="1899-12-30T12:14:00"/>
    <d v="2022-05-11T00:00:00"/>
    <x v="6"/>
    <s v="Pyrrhosoma nymphula"/>
    <s v="Coenagrionidae (Schlanklibellen)"/>
    <x v="4"/>
    <x v="6"/>
    <s v="U"/>
    <s v="Imago"/>
    <s v="Kopula"/>
    <s v="BRD - NSG Schwalenberger Wald"/>
    <n v="51.899124999999998"/>
    <n v="9.2114089999999997"/>
    <n v="11"/>
    <s v="A"/>
    <s v="True"/>
    <s v="False"/>
    <s v="https://observation.org/observation/241155131/"/>
    <x v="1"/>
  </r>
  <r>
    <n v="47"/>
    <n v="241155132"/>
    <d v="2022-05-11T00:00:00"/>
    <d v="1899-12-30T12:14:00"/>
    <d v="2022-05-11T00:00:00"/>
    <x v="6"/>
    <s v="Pyrrhosoma nymphula"/>
    <s v="Coenagrionidae (Schlanklibellen)"/>
    <x v="4"/>
    <x v="9"/>
    <s v="U"/>
    <s v="frisch geschlüpfte Imago"/>
    <s v="anwesend"/>
    <s v="BRD - NSG Schwalenberger Wald"/>
    <n v="51.899132000000002"/>
    <n v="9.2114180000000001"/>
    <n v="10"/>
    <s v="A"/>
    <s v="True"/>
    <s v="False"/>
    <s v="https://observation.org/observation/241155132/"/>
    <x v="1"/>
  </r>
  <r>
    <n v="48"/>
    <n v="241155133"/>
    <d v="2022-05-11T00:00:00"/>
    <d v="1899-12-30T12:14:00"/>
    <d v="2022-05-11T00:00:00"/>
    <x v="14"/>
    <s v="Libellula depressa"/>
    <s v="Libellulidae (Segellibellen)"/>
    <x v="4"/>
    <x v="0"/>
    <s v="U"/>
    <s v="Imago"/>
    <s v="territorial"/>
    <s v="BRD - NSG Schwalenberger Wald"/>
    <n v="51.899127"/>
    <n v="9.2114010000000004"/>
    <n v="11"/>
    <s v="O"/>
    <s v="True"/>
    <s v="False"/>
    <s v="https://observation.org/observation/241155133/"/>
    <x v="1"/>
  </r>
  <r>
    <n v="49"/>
    <n v="241155134"/>
    <d v="2022-05-11T00:00:00"/>
    <d v="1899-12-30T12:20:00"/>
    <d v="2022-05-11T00:00:00"/>
    <x v="18"/>
    <s v="Coenagrion puella"/>
    <s v="Coenagrionidae (Schlanklibellen)"/>
    <x v="4"/>
    <x v="10"/>
    <s v="U"/>
    <s v="Imago"/>
    <s v="anwesend"/>
    <s v="BRD - NSG Schwalenberger Wald"/>
    <n v="51.899301000000001"/>
    <n v="9.2113820000000004"/>
    <n v="68"/>
    <s v="A"/>
    <s v="True"/>
    <s v="False"/>
    <s v="https://observation.org/observation/241155134/"/>
    <x v="1"/>
  </r>
  <r>
    <n v="50"/>
    <n v="241155135"/>
    <d v="2022-05-11T00:00:00"/>
    <d v="1899-12-30T12:22:00"/>
    <d v="2022-05-11T00:00:00"/>
    <x v="4"/>
    <s v="Cordulia aenea"/>
    <s v="Corduliidae (Falkenlibellen)"/>
    <x v="4"/>
    <x v="2"/>
    <s v="U"/>
    <s v="Imago"/>
    <s v="anwesend"/>
    <s v="BRD - NSG Schwalenberger Wald"/>
    <n v="51.899130999999997"/>
    <n v="9.2116290000000003"/>
    <n v="42"/>
    <s v="A"/>
    <s v="True"/>
    <s v="False"/>
    <s v="https://observation.org/observation/241155135/"/>
    <x v="1"/>
  </r>
  <r>
    <n v="51"/>
    <n v="241155136"/>
    <d v="2022-05-11T00:00:00"/>
    <d v="1899-12-30T12:23:00"/>
    <d v="2022-05-11T00:00:00"/>
    <x v="17"/>
    <s v="Ischnura elegans"/>
    <s v="Coenagrionidae (Schlanklibellen)"/>
    <x v="4"/>
    <x v="11"/>
    <s v="U"/>
    <s v="frisch geschlüpfte Imago"/>
    <s v="anwesend"/>
    <s v="BRD - NSG Schwalenberger Wald"/>
    <n v="51.899175999999997"/>
    <n v="9.2115679999999998"/>
    <n v="17"/>
    <s v="A"/>
    <s v="True"/>
    <s v="False"/>
    <s v="https://observation.org/observation/241155136/"/>
    <x v="1"/>
  </r>
  <r>
    <n v="52"/>
    <n v="241155137"/>
    <d v="2022-05-11T00:00:00"/>
    <d v="1899-12-30T12:40:00"/>
    <d v="2022-05-11T00:00:00"/>
    <x v="18"/>
    <s v="Coenagrion puella"/>
    <s v="Coenagrionidae (Schlanklibellen)"/>
    <x v="4"/>
    <x v="2"/>
    <s v="U"/>
    <s v="frisch geschlüpfte Imago"/>
    <s v="anwesend"/>
    <s v="BRD - NSG Schwalenberger Wald"/>
    <n v="51.899410000000003"/>
    <n v="9.2214749999999999"/>
    <n v="51"/>
    <s v="A"/>
    <s v="True"/>
    <s v="False"/>
    <s v="https://observation.org/observation/241155137/"/>
    <x v="5"/>
  </r>
  <r>
    <n v="53"/>
    <n v="241155138"/>
    <d v="2022-05-11T00:00:00"/>
    <d v="1899-12-30T12:40:00"/>
    <d v="2022-05-11T00:00:00"/>
    <x v="6"/>
    <s v="Pyrrhosoma nymphula"/>
    <s v="Coenagrionidae (Schlanklibellen)"/>
    <x v="4"/>
    <x v="3"/>
    <s v="U"/>
    <s v="frisch geschlüpfte Imago"/>
    <s v="anwesend"/>
    <s v="BRD - NSG Schwalenberger Wald"/>
    <n v="51.899330999999997"/>
    <n v="9.2215609999999995"/>
    <n v="13"/>
    <s v="A"/>
    <s v="True"/>
    <s v="False"/>
    <s v="https://observation.org/observation/241155138/"/>
    <x v="5"/>
  </r>
  <r>
    <n v="54"/>
    <n v="241155139"/>
    <d v="2022-05-11T00:00:00"/>
    <d v="1899-12-30T12:40:00"/>
    <d v="2022-05-11T00:00:00"/>
    <x v="6"/>
    <s v="Pyrrhosoma nymphula"/>
    <s v="Coenagrionidae (Schlanklibellen)"/>
    <x v="4"/>
    <x v="4"/>
    <s v="U"/>
    <s v="Imago"/>
    <s v="Kopula"/>
    <s v="BRD - NSG Schwalenberger Wald"/>
    <n v="51.899365000000003"/>
    <n v="9.2215340000000001"/>
    <n v="12"/>
    <s v="A"/>
    <s v="True"/>
    <s v="False"/>
    <s v="https://observation.org/observation/241155139/"/>
    <x v="5"/>
  </r>
  <r>
    <n v="55"/>
    <n v="241155140"/>
    <d v="2022-05-11T00:00:00"/>
    <d v="1899-12-30T12:44:00"/>
    <d v="2022-05-11T00:00:00"/>
    <x v="6"/>
    <s v="Pyrrhosoma nymphula"/>
    <s v="Coenagrionidae (Schlanklibellen)"/>
    <x v="4"/>
    <x v="11"/>
    <s v="U"/>
    <s v="Imago"/>
    <s v="Eiablage"/>
    <s v="BRD - NSG Schwalenberger Wald"/>
    <n v="51.899307999999998"/>
    <n v="9.2215340000000001"/>
    <n v="24"/>
    <s v="A"/>
    <s v="True"/>
    <s v="False"/>
    <s v="https://observation.org/observation/241155140/"/>
    <x v="5"/>
  </r>
  <r>
    <n v="56"/>
    <n v="241155141"/>
    <d v="2022-05-11T00:00:00"/>
    <d v="1899-12-30T12:45:00"/>
    <d v="2022-05-11T00:00:00"/>
    <x v="6"/>
    <s v="Pyrrhosoma nymphula"/>
    <s v="Coenagrionidae (Schlanklibellen)"/>
    <x v="4"/>
    <x v="10"/>
    <s v="U"/>
    <s v="Imago"/>
    <s v="anwesend"/>
    <s v="BRD - NSG Schwalenberger Wald"/>
    <n v="51.899267999999999"/>
    <n v="9.2211890000000007"/>
    <n v="12"/>
    <s v="A"/>
    <s v="True"/>
    <s v="False"/>
    <s v="https://observation.org/observation/241155141/"/>
    <x v="5"/>
  </r>
  <r>
    <n v="57"/>
    <n v="241155142"/>
    <d v="2022-05-11T00:00:00"/>
    <d v="1899-12-30T12:48:00"/>
    <d v="2022-05-11T00:00:00"/>
    <x v="19"/>
    <s v="Phylloscopus trochilus"/>
    <s v="Laubsänger (Phylloscopidae)"/>
    <x v="0"/>
    <x v="2"/>
    <s v="U"/>
    <s v="unbekannt"/>
    <s v="anwesend"/>
    <s v="BRD - NSG Schwalenberger Wald"/>
    <n v="51.898834999999998"/>
    <n v="9.2210059999999991"/>
    <n v="8"/>
    <s v="O"/>
    <s v="True"/>
    <s v="False"/>
    <s v="https://observation.org/observation/241155142/"/>
    <x v="2"/>
  </r>
  <r>
    <n v="58"/>
    <n v="241155143"/>
    <d v="2022-05-11T00:00:00"/>
    <d v="1899-12-30T12:52:00"/>
    <d v="2022-05-11T00:00:00"/>
    <x v="4"/>
    <s v="Cordulia aenea"/>
    <s v="Corduliidae (Falkenlibellen)"/>
    <x v="4"/>
    <x v="3"/>
    <s v="U"/>
    <s v="Imago"/>
    <s v="anwesend"/>
    <s v="BRD - NSG Schwalenberger Wald"/>
    <n v="51.899006999999997"/>
    <n v="9.2207810000000006"/>
    <n v="17"/>
    <s v="A"/>
    <s v="True"/>
    <s v="False"/>
    <s v="https://observation.org/observation/241155143/"/>
    <x v="2"/>
  </r>
  <r>
    <n v="59"/>
    <n v="241155144"/>
    <d v="2022-05-11T00:00:00"/>
    <d v="1899-12-30T12:52:00"/>
    <d v="2022-05-11T00:00:00"/>
    <x v="6"/>
    <s v="Pyrrhosoma nymphula"/>
    <s v="Coenagrionidae (Schlanklibellen)"/>
    <x v="4"/>
    <x v="4"/>
    <s v="U"/>
    <s v="Imago"/>
    <s v="Kopula"/>
    <s v="BRD - NSG Schwalenberger Wald"/>
    <n v="51.899051"/>
    <n v="9.2208020000000008"/>
    <n v="8"/>
    <s v="A"/>
    <s v="True"/>
    <s v="False"/>
    <s v="https://observation.org/observation/241155144/"/>
    <x v="2"/>
  </r>
  <r>
    <n v="60"/>
    <n v="241155145"/>
    <d v="2022-05-11T00:00:00"/>
    <d v="1899-12-30T12:52:00"/>
    <d v="2022-05-11T00:00:00"/>
    <x v="6"/>
    <s v="Pyrrhosoma nymphula"/>
    <s v="Coenagrionidae (Schlanklibellen)"/>
    <x v="4"/>
    <x v="9"/>
    <s v="U"/>
    <s v="Imago"/>
    <s v="anwesend"/>
    <s v="BRD - NSG Schwalenberger Wald"/>
    <n v="51.899048999999998"/>
    <n v="9.2208089999999991"/>
    <n v="9"/>
    <s v="A"/>
    <s v="True"/>
    <s v="False"/>
    <s v="https://observation.org/observation/241155145/"/>
    <x v="2"/>
  </r>
  <r>
    <n v="61"/>
    <n v="241155146"/>
    <d v="2022-05-11T00:00:00"/>
    <d v="1899-12-30T12:52:00"/>
    <d v="2022-05-11T00:00:00"/>
    <x v="18"/>
    <s v="Coenagrion puella"/>
    <s v="Coenagrionidae (Schlanklibellen)"/>
    <x v="4"/>
    <x v="12"/>
    <s v="U"/>
    <s v="frisch geschlüpfte Imago"/>
    <s v="anwesend"/>
    <s v="BRD - NSG Schwalenberger Wald"/>
    <n v="51.899093000000001"/>
    <n v="9.2207860000000004"/>
    <n v="10"/>
    <s v="A"/>
    <s v="True"/>
    <s v="False"/>
    <s v="https://observation.org/observation/241155146/"/>
    <x v="2"/>
  </r>
  <r>
    <n v="62"/>
    <n v="241155147"/>
    <d v="2022-05-11T00:00:00"/>
    <d v="1899-12-30T12:57:00"/>
    <d v="2022-05-11T00:00:00"/>
    <x v="17"/>
    <s v="Ischnura elegans"/>
    <s v="Coenagrionidae (Schlanklibellen)"/>
    <x v="4"/>
    <x v="3"/>
    <s v="U"/>
    <s v="frisch geschlüpfte Imago"/>
    <s v="anwesend"/>
    <s v="BRD - NSG Schwalenberger Wald"/>
    <n v="51.899141"/>
    <n v="9.2205910000000006"/>
    <n v="45"/>
    <s v="A"/>
    <s v="True"/>
    <s v="False"/>
    <s v="https://observation.org/observation/241155147/"/>
    <x v="2"/>
  </r>
  <r>
    <n v="63"/>
    <n v="241155148"/>
    <d v="2022-05-11T00:00:00"/>
    <d v="1899-12-30T12:59:00"/>
    <d v="2022-05-11T00:00:00"/>
    <x v="16"/>
    <s v="Libellula quadrimaculata"/>
    <s v="Libellulidae (Segellibellen)"/>
    <x v="4"/>
    <x v="2"/>
    <s v="U"/>
    <s v="Imago"/>
    <s v="anwesend"/>
    <s v="BRD - NSG Schwalenberger Wald"/>
    <n v="51.898980999999999"/>
    <n v="9.2205469999999998"/>
    <n v="33"/>
    <s v="A"/>
    <s v="True"/>
    <s v="False"/>
    <s v="https://observation.org/observation/241155148/"/>
    <x v="2"/>
  </r>
  <r>
    <n v="64"/>
    <n v="241155149"/>
    <d v="2022-05-11T00:00:00"/>
    <d v="1899-12-30T12:59:00"/>
    <d v="2022-05-11T00:00:00"/>
    <x v="6"/>
    <s v="Pyrrhosoma nymphula"/>
    <s v="Coenagrionidae (Schlanklibellen)"/>
    <x v="4"/>
    <x v="13"/>
    <s v="U"/>
    <s v="Imago"/>
    <s v="Eiablage"/>
    <s v="BRD - NSG Schwalenberger Wald"/>
    <n v="51.899000000000001"/>
    <n v="9.2205370000000002"/>
    <n v="9"/>
    <s v="A"/>
    <s v="True"/>
    <s v="False"/>
    <s v="https://observation.org/observation/241155149/"/>
    <x v="2"/>
  </r>
  <r>
    <n v="65"/>
    <n v="241155150"/>
    <d v="2022-05-11T00:00:00"/>
    <d v="1899-12-30T13:05:00"/>
    <d v="2022-05-11T00:00:00"/>
    <x v="18"/>
    <s v="Coenagrion puella"/>
    <s v="Coenagrionidae (Schlanklibellen)"/>
    <x v="4"/>
    <x v="9"/>
    <s v="U"/>
    <s v="Imago"/>
    <s v="anwesend"/>
    <s v="BRD - NSG Schwalenberger Wald"/>
    <n v="51.899003"/>
    <n v="9.2206650000000003"/>
    <n v="67"/>
    <s v="A"/>
    <s v="True"/>
    <s v="False"/>
    <s v="https://observation.org/observation/241155150/"/>
    <x v="2"/>
  </r>
  <r>
    <n v="66"/>
    <n v="241155151"/>
    <d v="2022-05-11T00:00:00"/>
    <d v="1899-12-30T13:05:00"/>
    <d v="2022-05-11T00:00:00"/>
    <x v="4"/>
    <s v="Cordulia aenea"/>
    <s v="Corduliidae (Falkenlibellen)"/>
    <x v="4"/>
    <x v="0"/>
    <s v="U"/>
    <s v="frisch geschlüpfte Imago"/>
    <s v="sich häutend"/>
    <s v="BRD - NSG Schwalenberger Wald"/>
    <n v="51.898941999999998"/>
    <n v="9.2205410000000008"/>
    <n v="19"/>
    <s v="A"/>
    <s v="True"/>
    <s v="False"/>
    <s v="https://observation.org/observation/241155151/"/>
    <x v="2"/>
  </r>
  <r>
    <n v="67"/>
    <n v="241155152"/>
    <d v="2022-05-11T00:00:00"/>
    <d v="1899-12-30T13:19:00"/>
    <d v="2022-05-11T00:00:00"/>
    <x v="14"/>
    <s v="Libellula depressa"/>
    <s v="Libellulidae (Segellibellen)"/>
    <x v="4"/>
    <x v="0"/>
    <s v="U"/>
    <s v="Imago"/>
    <s v="anwesend"/>
    <s v="BRD - NSG Schwalenberger Wald"/>
    <n v="51.897269000000001"/>
    <n v="9.2214430000000007"/>
    <n v="14"/>
    <s v="O"/>
    <s v="True"/>
    <s v="False"/>
    <s v="https://observation.org/observation/241155152/"/>
    <x v="8"/>
  </r>
  <r>
    <n v="68"/>
    <n v="241155153"/>
    <d v="2022-05-11T00:00:00"/>
    <d v="1899-12-30T13:26:00"/>
    <d v="2022-05-11T00:00:00"/>
    <x v="4"/>
    <s v="Cordulia aenea"/>
    <s v="Corduliidae (Falkenlibellen)"/>
    <x v="4"/>
    <x v="2"/>
    <s v="U"/>
    <s v="Imago"/>
    <s v="territorial"/>
    <s v="BRD - NSG Schwalenberger Wald"/>
    <n v="51.897801999999999"/>
    <n v="9.2223590000000009"/>
    <n v="13"/>
    <s v="A"/>
    <s v="True"/>
    <s v="False"/>
    <s v="https://observation.org/observation/241155153/"/>
    <x v="8"/>
  </r>
  <r>
    <n v="69"/>
    <n v="241155154"/>
    <d v="2022-05-11T00:00:00"/>
    <d v="1899-12-30T13:26:00"/>
    <d v="2022-05-11T00:00:00"/>
    <x v="6"/>
    <s v="Pyrrhosoma nymphula"/>
    <s v="Coenagrionidae (Schlanklibellen)"/>
    <x v="4"/>
    <x v="9"/>
    <s v="U"/>
    <s v="Imago"/>
    <s v="anwesend"/>
    <s v="BRD - NSG Schwalenberger Wald"/>
    <n v="51.897806000000003"/>
    <n v="9.222353"/>
    <n v="12"/>
    <s v="A"/>
    <s v="True"/>
    <s v="False"/>
    <s v="https://observation.org/observation/241155154/"/>
    <x v="8"/>
  </r>
  <r>
    <n v="70"/>
    <n v="241155155"/>
    <d v="2022-05-11T00:00:00"/>
    <d v="1899-12-30T13:28:00"/>
    <d v="2022-05-11T00:00:00"/>
    <x v="14"/>
    <s v="Libellula depressa"/>
    <s v="Libellulidae (Segellibellen)"/>
    <x v="4"/>
    <x v="0"/>
    <s v="U"/>
    <s v="Imago"/>
    <s v="anwesend"/>
    <s v="BRD - NSG Schwalenberger Wald"/>
    <n v="51.897837000000003"/>
    <n v="9.2224219999999999"/>
    <n v="23"/>
    <s v="O"/>
    <s v="True"/>
    <s v="False"/>
    <s v="https://observation.org/observation/241155155/"/>
    <x v="8"/>
  </r>
  <r>
    <n v="71"/>
    <n v="241155156"/>
    <d v="2022-05-11T00:00:00"/>
    <d v="1899-12-30T13:29:00"/>
    <d v="2022-05-11T00:00:00"/>
    <x v="6"/>
    <s v="Pyrrhosoma nymphula"/>
    <s v="Coenagrionidae (Schlanklibellen)"/>
    <x v="4"/>
    <x v="13"/>
    <s v="U"/>
    <s v="Imago"/>
    <s v="Kopula"/>
    <s v="BRD - NSG Schwalenberger Wald"/>
    <n v="51.897787999999998"/>
    <n v="9.2224740000000001"/>
    <n v="27"/>
    <s v="A"/>
    <s v="True"/>
    <s v="False"/>
    <s v="https://observation.org/observation/241155156/"/>
    <x v="8"/>
  </r>
  <r>
    <n v="72"/>
    <n v="241155157"/>
    <d v="2022-05-11T00:00:00"/>
    <d v="1899-12-30T13:40:00"/>
    <d v="2022-05-11T00:00:00"/>
    <x v="6"/>
    <s v="Pyrrhosoma nymphula"/>
    <s v="Coenagrionidae (Schlanklibellen)"/>
    <x v="4"/>
    <x v="4"/>
    <s v="U"/>
    <s v="Imago"/>
    <s v="Kopula"/>
    <s v="BRD - NSG Schwalenberger Wald"/>
    <n v="51.896208000000001"/>
    <n v="9.2216369999999994"/>
    <n v="12"/>
    <s v="A"/>
    <s v="True"/>
    <s v="False"/>
    <s v="https://observation.org/observation/241155157/"/>
    <x v="4"/>
  </r>
  <r>
    <n v="73"/>
    <n v="241155158"/>
    <d v="2022-05-11T00:00:00"/>
    <d v="1899-12-30T13:40:00"/>
    <d v="2022-05-11T00:00:00"/>
    <x v="6"/>
    <s v="Pyrrhosoma nymphula"/>
    <s v="Coenagrionidae (Schlanklibellen)"/>
    <x v="4"/>
    <x v="5"/>
    <s v="U"/>
    <s v="Exuvie (Kutikula)"/>
    <s v="anwesend"/>
    <s v="BRD - NSG Schwalenberger Wald"/>
    <n v="51.896199000000003"/>
    <n v="9.2216850000000008"/>
    <n v="13"/>
    <s v="A"/>
    <s v="True"/>
    <s v="False"/>
    <s v="https://observation.org/observation/241155158/"/>
    <x v="4"/>
  </r>
  <r>
    <n v="74"/>
    <n v="241155159"/>
    <d v="2022-05-11T00:00:00"/>
    <d v="1899-12-30T13:41:00"/>
    <d v="2022-05-11T00:00:00"/>
    <x v="6"/>
    <s v="Pyrrhosoma nymphula"/>
    <s v="Coenagrionidae (Schlanklibellen)"/>
    <x v="4"/>
    <x v="9"/>
    <s v="U"/>
    <s v="Imago"/>
    <s v="anwesend"/>
    <s v="BRD - NSG Schwalenberger Wald"/>
    <n v="51.896093999999998"/>
    <n v="9.2216489999999993"/>
    <n v="40"/>
    <s v="A"/>
    <s v="True"/>
    <s v="False"/>
    <s v="https://observation.org/observation/241155159/"/>
    <x v="4"/>
  </r>
  <r>
    <n v="75"/>
    <n v="241155160"/>
    <d v="2022-05-11T00:00:00"/>
    <d v="1899-12-30T13:41:00"/>
    <d v="2022-05-11T00:00:00"/>
    <x v="14"/>
    <s v="Libellula depressa"/>
    <s v="Libellulidae (Segellibellen)"/>
    <x v="4"/>
    <x v="0"/>
    <s v="U"/>
    <s v="Imago"/>
    <s v="anwesend"/>
    <s v="BRD - NSG Schwalenberger Wald"/>
    <n v="51.896165000000003"/>
    <n v="9.2215790000000002"/>
    <n v="12"/>
    <s v="O"/>
    <s v="True"/>
    <s v="False"/>
    <s v="https://observation.org/observation/241155160/"/>
    <x v="4"/>
  </r>
  <r>
    <n v="76"/>
    <n v="241155161"/>
    <d v="2022-05-11T00:00:00"/>
    <d v="1899-12-30T13:52:00"/>
    <d v="2022-05-11T00:00:00"/>
    <x v="0"/>
    <s v="Dryocopus martius"/>
    <s v="Spechte (Picidae)"/>
    <x v="0"/>
    <x v="0"/>
    <s v="U"/>
    <s v="unbekannt"/>
    <s v="rufend"/>
    <s v="BRD - NSG Schwalenberger Wald"/>
    <n v="51.898882"/>
    <n v="9.2121230000000001"/>
    <n v="4"/>
    <s v="O"/>
    <s v="True"/>
    <s v="False"/>
    <s v="https://observation.org/observation/241155161/"/>
    <x v="1"/>
  </r>
  <r>
    <n v="77"/>
    <n v="241529136"/>
    <d v="2022-05-11T00:00:00"/>
    <d v="1899-12-30T13:27:00"/>
    <d v="2022-05-14T00:00:00"/>
    <x v="20"/>
    <s v="Pararge aegeria"/>
    <s v="Nymphalidae (Edelfalter)"/>
    <x v="6"/>
    <x v="0"/>
    <s v="U"/>
    <s v="Imago"/>
    <s v="anwesend"/>
    <s v="BRD - NSG Schwalenberger Wald"/>
    <n v="51.904353999999998"/>
    <n v="9.2067150000000009"/>
    <n v="118"/>
    <s v="J"/>
    <s v="True"/>
    <s v="True"/>
    <s v="https://observation.org/observation/241529136/"/>
    <x v="9"/>
  </r>
  <r>
    <n v="78"/>
    <n v="241999321"/>
    <d v="2022-05-18T00:00:00"/>
    <d v="1899-12-30T15:05:00"/>
    <d v="2022-05-18T00:00:00"/>
    <x v="21"/>
    <s v="Coenagrion hastulatum"/>
    <s v="Coenagrionidae (Schlanklibellen)"/>
    <x v="4"/>
    <x v="0"/>
    <s v="U"/>
    <s v="Imago"/>
    <s v="anwesend"/>
    <s v="BRD - NSG Schwalenberger Wald"/>
    <n v="51.898972999999998"/>
    <n v="9.2203820000000007"/>
    <n v="10"/>
    <s v="J"/>
    <s v="True"/>
    <s v="True"/>
    <s v="https://observation.org/observation/241999321/"/>
    <x v="2"/>
  </r>
  <r>
    <n v="79"/>
    <n v="242047875"/>
    <d v="2022-05-18T00:00:00"/>
    <d v="1899-12-30T15:27:00"/>
    <d v="2022-05-18T00:00:00"/>
    <x v="22"/>
    <s v="Pseudopanthera macularia"/>
    <s v="Geometridae (Spanner)"/>
    <x v="7"/>
    <x v="0"/>
    <s v="U"/>
    <s v="Imago"/>
    <s v="anwesend"/>
    <s v="BRD - NSG Schwalenberger Wald"/>
    <n v="51.897575000000003"/>
    <n v="9.2091609999999999"/>
    <n v="500"/>
    <s v="J"/>
    <s v="True"/>
    <s v="True"/>
    <s v="https://observation.org/observation/242047875/"/>
    <x v="1"/>
  </r>
  <r>
    <n v="80"/>
    <n v="242051113"/>
    <d v="2022-05-18T00:00:00"/>
    <d v="1899-12-30T13:01:00"/>
    <d v="2022-05-18T00:00:00"/>
    <x v="23"/>
    <s v="Araschnia levana"/>
    <s v="Nymphalidae (Edelfalter)"/>
    <x v="6"/>
    <x v="0"/>
    <s v="U"/>
    <s v="Imago"/>
    <s v="anwesend"/>
    <s v="BRD - NSG Schwalenberger Wald"/>
    <n v="51.897575000000003"/>
    <n v="9.2091609999999999"/>
    <n v="25"/>
    <s v="J"/>
    <s v="True"/>
    <s v="True"/>
    <s v="https://observation.org/observation/242051113/"/>
    <x v="1"/>
  </r>
  <r>
    <n v="81"/>
    <n v="242058697"/>
    <d v="2022-05-18T00:00:00"/>
    <d v="1899-12-30T12:48:00"/>
    <d v="2022-05-18T00:00:00"/>
    <x v="14"/>
    <s v="Libellula depressa"/>
    <s v="Libellulidae (Segellibellen)"/>
    <x v="4"/>
    <x v="4"/>
    <s v="M"/>
    <s v="unbekannt"/>
    <s v="anwesend"/>
    <s v="BRD - NSG Schwalenberger Wald"/>
    <n v="51.905473000000001"/>
    <n v="9.1932399999999994"/>
    <n v="5"/>
    <s v="O"/>
    <s v="True"/>
    <s v="False"/>
    <s v="https://observation.org/observation/242058697/"/>
    <x v="3"/>
  </r>
  <r>
    <n v="82"/>
    <n v="242058698"/>
    <d v="2022-05-18T00:00:00"/>
    <d v="1899-12-30T12:50:00"/>
    <d v="2022-05-18T00:00:00"/>
    <x v="6"/>
    <s v="Pyrrhosoma nymphula"/>
    <s v="Coenagrionidae (Schlanklibellen)"/>
    <x v="4"/>
    <x v="1"/>
    <s v="U"/>
    <s v="Imago"/>
    <s v="anwesend"/>
    <s v="BRD - NSG Schwalenberger Wald"/>
    <n v="51.905532000000001"/>
    <n v="9.1933140000000009"/>
    <n v="42"/>
    <s v="A"/>
    <s v="True"/>
    <s v="False"/>
    <s v="https://observation.org/observation/242058698/"/>
    <x v="3"/>
  </r>
  <r>
    <n v="83"/>
    <n v="242058699"/>
    <d v="2022-05-18T00:00:00"/>
    <d v="1899-12-30T12:50:00"/>
    <d v="2022-05-18T00:00:00"/>
    <x v="6"/>
    <s v="Pyrrhosoma nymphula"/>
    <s v="Coenagrionidae (Schlanklibellen)"/>
    <x v="4"/>
    <x v="13"/>
    <s v="U"/>
    <s v="Imago"/>
    <s v="Eiablage"/>
    <s v="BRD - NSG Schwalenberger Wald"/>
    <n v="51.905371000000002"/>
    <n v="9.1934000000000005"/>
    <n v="63"/>
    <s v="A"/>
    <s v="True"/>
    <s v="False"/>
    <s v="https://observation.org/observation/242058699/"/>
    <x v="3"/>
  </r>
  <r>
    <n v="84"/>
    <n v="242058700"/>
    <d v="2022-05-18T00:00:00"/>
    <d v="1899-12-30T12:57:00"/>
    <d v="2022-05-18T00:00:00"/>
    <x v="16"/>
    <s v="Libellula quadrimaculata"/>
    <s v="Libellulidae (Segellibellen)"/>
    <x v="4"/>
    <x v="1"/>
    <s v="U"/>
    <s v="unbekannt"/>
    <s v="anwesend"/>
    <s v="BRD - NSG Schwalenberger Wald"/>
    <n v="51.905380000000001"/>
    <n v="9.1936"/>
    <n v="17"/>
    <s v="A"/>
    <s v="True"/>
    <s v="False"/>
    <s v="https://observation.org/observation/242058700/"/>
    <x v="3"/>
  </r>
  <r>
    <n v="85"/>
    <n v="242058701"/>
    <d v="2022-05-18T00:00:00"/>
    <d v="1899-12-30T12:58:00"/>
    <d v="2022-05-18T00:00:00"/>
    <x v="14"/>
    <s v="Libellula depressa"/>
    <s v="Libellulidae (Segellibellen)"/>
    <x v="4"/>
    <x v="4"/>
    <s v="U"/>
    <s v="unbekannt"/>
    <s v="Tandem(s)"/>
    <s v="BRD - NSG Schwalenberger Wald"/>
    <n v="51.905369999999998"/>
    <n v="9.1936239999999998"/>
    <n v="35"/>
    <s v="O"/>
    <s v="True"/>
    <s v="False"/>
    <s v="https://observation.org/observation/242058701/"/>
    <x v="3"/>
  </r>
  <r>
    <n v="86"/>
    <n v="242058702"/>
    <d v="2022-05-18T00:00:00"/>
    <d v="1899-12-30T12:58:00"/>
    <d v="2022-05-18T00:00:00"/>
    <x v="4"/>
    <s v="Cordulia aenea"/>
    <s v="Corduliidae (Falkenlibellen)"/>
    <x v="4"/>
    <x v="11"/>
    <s v="U"/>
    <s v="Imago"/>
    <s v="territorial"/>
    <s v="BRD - NSG Schwalenberger Wald"/>
    <n v="51.905403"/>
    <n v="9.193619"/>
    <n v="4"/>
    <s v="A"/>
    <s v="True"/>
    <s v="False"/>
    <s v="https://observation.org/observation/242058702/"/>
    <x v="3"/>
  </r>
  <r>
    <n v="87"/>
    <n v="242058703"/>
    <d v="2022-05-18T00:00:00"/>
    <d v="1899-12-30T13:01:00"/>
    <d v="2022-05-18T00:00:00"/>
    <x v="18"/>
    <s v="Coenagrion puella"/>
    <s v="Coenagrionidae (Schlanklibellen)"/>
    <x v="4"/>
    <x v="3"/>
    <s v="U"/>
    <s v="Imago"/>
    <s v="anwesend"/>
    <s v="BRD - NSG Schwalenberger Wald"/>
    <n v="51.905439000000001"/>
    <n v="9.1936739999999997"/>
    <n v="15"/>
    <s v="A"/>
    <s v="True"/>
    <s v="False"/>
    <s v="https://observation.org/observation/242058703/"/>
    <x v="3"/>
  </r>
  <r>
    <n v="88"/>
    <n v="242058704"/>
    <d v="2022-05-18T00:00:00"/>
    <d v="1899-12-30T13:02:00"/>
    <d v="2022-05-18T00:00:00"/>
    <x v="18"/>
    <s v="Coenagrion puella"/>
    <s v="Coenagrionidae (Schlanklibellen)"/>
    <x v="4"/>
    <x v="0"/>
    <s v="F"/>
    <s v="frisch geschlüpfte Imago"/>
    <s v="anwesend"/>
    <s v="BRD - NSG Schwalenberger Wald"/>
    <n v="51.905557999999999"/>
    <n v="9.1937440000000006"/>
    <n v="19"/>
    <s v="A"/>
    <s v="True"/>
    <s v="False"/>
    <s v="https://observation.org/observation/242058704/"/>
    <x v="3"/>
  </r>
  <r>
    <n v="89"/>
    <n v="242058705"/>
    <d v="2022-05-18T00:00:00"/>
    <d v="1899-12-30T13:02:00"/>
    <d v="2022-05-18T00:00:00"/>
    <x v="14"/>
    <s v="Libellula depressa"/>
    <s v="Libellulidae (Segellibellen)"/>
    <x v="4"/>
    <x v="2"/>
    <s v="U"/>
    <s v="frisch geschlüpfte Imago"/>
    <s v="anwesend"/>
    <s v="BRD - NSG Schwalenberger Wald"/>
    <n v="51.905481000000002"/>
    <n v="9.1937429999999996"/>
    <n v="14"/>
    <s v="O"/>
    <s v="True"/>
    <s v="False"/>
    <s v="https://observation.org/observation/242058705/"/>
    <x v="3"/>
  </r>
  <r>
    <n v="90"/>
    <n v="242058706"/>
    <d v="2022-05-18T00:00:00"/>
    <d v="1899-12-30T13:05:00"/>
    <d v="2022-05-18T00:00:00"/>
    <x v="18"/>
    <s v="Coenagrion puella"/>
    <s v="Coenagrionidae (Schlanklibellen)"/>
    <x v="4"/>
    <x v="11"/>
    <s v="U"/>
    <s v="Imago"/>
    <s v="Eiablage"/>
    <s v="BRD - NSG Schwalenberger Wald"/>
    <n v="51.905611999999998"/>
    <n v="9.1937099999999994"/>
    <n v="16"/>
    <s v="A"/>
    <s v="True"/>
    <s v="False"/>
    <s v="https://observation.org/observation/242058706/"/>
    <x v="3"/>
  </r>
  <r>
    <n v="91"/>
    <n v="242058707"/>
    <d v="2022-05-18T00:00:00"/>
    <d v="1899-12-30T13:08:00"/>
    <d v="2022-05-18T00:00:00"/>
    <x v="16"/>
    <s v="Libellula quadrimaculata"/>
    <s v="Libellulidae (Segellibellen)"/>
    <x v="4"/>
    <x v="0"/>
    <s v="U"/>
    <s v="unbekannt"/>
    <s v="anwesend"/>
    <s v="BRD - NSG Schwalenberger Wald"/>
    <n v="51.904895000000003"/>
    <n v="9.1919789999999999"/>
    <n v="41"/>
    <s v="A"/>
    <s v="True"/>
    <s v="False"/>
    <s v="https://observation.org/observation/242058707/"/>
    <x v="3"/>
  </r>
  <r>
    <n v="92"/>
    <n v="242058708"/>
    <d v="2022-05-18T00:00:00"/>
    <d v="1899-12-30T13:20:00"/>
    <d v="2022-05-18T00:00:00"/>
    <x v="18"/>
    <s v="Coenagrion puella"/>
    <s v="Coenagrionidae (Schlanklibellen)"/>
    <x v="4"/>
    <x v="9"/>
    <s v="U"/>
    <s v="Imago"/>
    <s v="anwesend"/>
    <s v="BRD - NSG Schwalenberger Wald"/>
    <n v="51.898583000000002"/>
    <n v="9.1935939999999992"/>
    <n v="13"/>
    <s v="A"/>
    <s v="True"/>
    <s v="False"/>
    <s v="https://observation.org/observation/242058708/"/>
    <x v="0"/>
  </r>
  <r>
    <n v="93"/>
    <n v="242058708"/>
    <d v="2022-05-18T00:00:00"/>
    <d v="1899-12-30T13:20:00"/>
    <d v="2022-05-18T00:00:00"/>
    <x v="18"/>
    <s v="Coenagrion puella"/>
    <s v="Coenagrionidae (Schlanklibellen)"/>
    <x v="4"/>
    <x v="8"/>
    <s v="U"/>
    <s v="frisch geschlüpfte Imago"/>
    <s v="anwesend"/>
    <s v="BRD - NSG Schwalenberger Wald"/>
    <n v="51.898583000000002"/>
    <n v="9.1935939999999992"/>
    <n v="13"/>
    <s v="A"/>
    <s v="True"/>
    <s v="False"/>
    <s v="https://observation.org/observation/242058708/"/>
    <x v="0"/>
  </r>
  <r>
    <n v="94"/>
    <n v="242058708"/>
    <d v="2022-05-18T00:00:00"/>
    <d v="1899-12-30T13:20:00"/>
    <d v="2022-05-18T00:00:00"/>
    <x v="18"/>
    <s v="Coenagrion puella"/>
    <s v="Coenagrionidae (Schlanklibellen)"/>
    <x v="4"/>
    <x v="14"/>
    <s v="U"/>
    <s v="unbekannt"/>
    <s v="Eiablage"/>
    <s v="BRD - NSG Schwalenberger Wald"/>
    <n v="51.898583000000002"/>
    <n v="9.1935939999999992"/>
    <n v="13"/>
    <s v="A"/>
    <s v="True"/>
    <s v="False"/>
    <s v="https://observation.org/observation/242058708/"/>
    <x v="0"/>
  </r>
  <r>
    <n v="95"/>
    <n v="242058709"/>
    <d v="2022-05-18T00:00:00"/>
    <d v="1899-12-30T13:20:00"/>
    <d v="2022-05-18T00:00:00"/>
    <x v="6"/>
    <s v="Pyrrhosoma nymphula"/>
    <s v="Coenagrionidae (Schlanklibellen)"/>
    <x v="4"/>
    <x v="9"/>
    <s v="U"/>
    <s v="unbekannt"/>
    <s v="Eiablage"/>
    <s v="BRD - NSG Schwalenberger Wald"/>
    <n v="51.898617000000002"/>
    <n v="9.1935730000000007"/>
    <n v="29"/>
    <s v="A"/>
    <s v="True"/>
    <s v="False"/>
    <s v="https://observation.org/observation/242058709/"/>
    <x v="0"/>
  </r>
  <r>
    <n v="96"/>
    <n v="242058710"/>
    <d v="2022-05-18T00:00:00"/>
    <d v="1899-12-30T13:20:00"/>
    <d v="2022-05-18T00:00:00"/>
    <x v="16"/>
    <s v="Libellula quadrimaculata"/>
    <s v="Libellulidae (Segellibellen)"/>
    <x v="4"/>
    <x v="3"/>
    <s v="U"/>
    <s v="unbekannt"/>
    <s v="territorial"/>
    <s v="BRD - NSG Schwalenberger Wald"/>
    <n v="51.898665999999999"/>
    <n v="9.1935210000000005"/>
    <n v="10"/>
    <s v="A"/>
    <s v="True"/>
    <s v="False"/>
    <s v="https://observation.org/observation/242058710/"/>
    <x v="0"/>
  </r>
  <r>
    <n v="97"/>
    <n v="242058711"/>
    <d v="2022-05-18T00:00:00"/>
    <d v="1899-12-30T13:21:00"/>
    <d v="2022-05-18T00:00:00"/>
    <x v="4"/>
    <s v="Cordulia aenea"/>
    <s v="Corduliidae (Falkenlibellen)"/>
    <x v="4"/>
    <x v="3"/>
    <s v="U"/>
    <s v="unbekannt"/>
    <s v="territorial"/>
    <s v="BRD - NSG Schwalenberger Wald"/>
    <n v="51.898684000000003"/>
    <n v="9.1935079999999996"/>
    <n v="16"/>
    <s v="A"/>
    <s v="True"/>
    <s v="False"/>
    <s v="https://observation.org/observation/242058711/"/>
    <x v="0"/>
  </r>
  <r>
    <n v="98"/>
    <n v="242058712"/>
    <d v="2022-05-18T00:00:00"/>
    <d v="1899-12-30T13:21:00"/>
    <d v="2022-05-18T00:00:00"/>
    <x v="14"/>
    <s v="Libellula depressa"/>
    <s v="Libellulidae (Segellibellen)"/>
    <x v="4"/>
    <x v="4"/>
    <s v="U"/>
    <s v="unbekannt"/>
    <s v="anwesend"/>
    <s v="BRD - NSG Schwalenberger Wald"/>
    <n v="51.898710000000001"/>
    <n v="9.1934850000000008"/>
    <n v="15"/>
    <s v="O"/>
    <s v="True"/>
    <s v="False"/>
    <s v="https://observation.org/observation/242058712/"/>
    <x v="0"/>
  </r>
  <r>
    <n v="99"/>
    <n v="242058713"/>
    <d v="2022-05-18T00:00:00"/>
    <d v="1899-12-30T13:32:00"/>
    <d v="2022-05-18T00:00:00"/>
    <x v="16"/>
    <s v="Libellula quadrimaculata"/>
    <s v="Libellulidae (Segellibellen)"/>
    <x v="4"/>
    <x v="4"/>
    <s v="U"/>
    <s v="unbekannt"/>
    <s v="Kopula"/>
    <s v="BRD - NSG Schwalenberger Wald"/>
    <n v="51.898704000000002"/>
    <n v="9.1935509999999994"/>
    <n v="14"/>
    <s v="A"/>
    <s v="True"/>
    <s v="False"/>
    <s v="https://observation.org/observation/242058713/"/>
    <x v="0"/>
  </r>
  <r>
    <n v="100"/>
    <n v="242058714"/>
    <d v="2022-05-18T00:00:00"/>
    <d v="1899-12-30T13:47:00"/>
    <d v="2022-05-18T00:00:00"/>
    <x v="4"/>
    <s v="Cordulia aenea"/>
    <s v="Corduliidae (Falkenlibellen)"/>
    <x v="4"/>
    <x v="13"/>
    <s v="U"/>
    <s v="unbekannt"/>
    <s v="territorial"/>
    <s v="BRD - NSG Schwalenberger Wald"/>
    <n v="51.899514000000003"/>
    <n v="9.2016209999999994"/>
    <n v="7"/>
    <s v="A"/>
    <s v="True"/>
    <s v="False"/>
    <s v="https://observation.org/observation/242058714/"/>
    <x v="7"/>
  </r>
  <r>
    <n v="101"/>
    <n v="242058715"/>
    <d v="2022-05-18T00:00:00"/>
    <d v="1899-12-30T13:47:00"/>
    <d v="2022-05-18T00:00:00"/>
    <x v="14"/>
    <s v="Libellula depressa"/>
    <s v="Libellulidae (Segellibellen)"/>
    <x v="4"/>
    <x v="0"/>
    <s v="M"/>
    <s v="Imago"/>
    <s v="territorial"/>
    <s v="BRD - NSG Schwalenberger Wald"/>
    <n v="51.899517000000003"/>
    <n v="9.2016349999999996"/>
    <n v="10"/>
    <s v="O"/>
    <s v="True"/>
    <s v="False"/>
    <s v="https://observation.org/observation/242058715/"/>
    <x v="7"/>
  </r>
  <r>
    <n v="102"/>
    <n v="242058715"/>
    <d v="2022-05-18T00:00:00"/>
    <d v="1899-12-30T13:47:00"/>
    <d v="2022-05-18T00:00:00"/>
    <x v="14"/>
    <s v="Libellula depressa"/>
    <s v="Libellulidae (Segellibellen)"/>
    <x v="4"/>
    <x v="0"/>
    <s v="U"/>
    <s v="frisch geschlüpfte Imago"/>
    <s v="anwesend"/>
    <s v="BRD - NSG Schwalenberger Wald"/>
    <n v="51.899517000000003"/>
    <n v="9.2016349999999996"/>
    <n v="10"/>
    <s v="O"/>
    <s v="True"/>
    <s v="False"/>
    <s v="https://observation.org/observation/242058715/"/>
    <x v="7"/>
  </r>
  <r>
    <n v="103"/>
    <n v="242058716"/>
    <d v="2022-05-18T00:00:00"/>
    <d v="1899-12-30T13:48:00"/>
    <d v="2022-05-18T00:00:00"/>
    <x v="18"/>
    <s v="Coenagrion puella"/>
    <s v="Coenagrionidae (Schlanklibellen)"/>
    <x v="4"/>
    <x v="5"/>
    <s v="U"/>
    <s v="Imago"/>
    <s v="Tandem(s)"/>
    <s v="BRD - NSG Schwalenberger Wald"/>
    <n v="51.899478999999999"/>
    <n v="9.2016240000000007"/>
    <n v="15"/>
    <s v="A"/>
    <s v="True"/>
    <s v="False"/>
    <s v="https://observation.org/observation/242058716/"/>
    <x v="7"/>
  </r>
  <r>
    <n v="104"/>
    <n v="242058717"/>
    <d v="2022-05-18T00:00:00"/>
    <d v="1899-12-30T13:49:00"/>
    <d v="2022-05-18T00:00:00"/>
    <x v="6"/>
    <s v="Pyrrhosoma nymphula"/>
    <s v="Coenagrionidae (Schlanklibellen)"/>
    <x v="4"/>
    <x v="5"/>
    <s v="U"/>
    <s v="unbekannt"/>
    <s v="Tandem(s)"/>
    <s v="BRD - NSG Schwalenberger Wald"/>
    <n v="51.899517000000003"/>
    <n v="9.2015329999999995"/>
    <n v="14"/>
    <s v="A"/>
    <s v="True"/>
    <s v="False"/>
    <s v="https://observation.org/observation/242058717/"/>
    <x v="7"/>
  </r>
  <r>
    <n v="105"/>
    <n v="242058718"/>
    <d v="2022-05-18T00:00:00"/>
    <d v="1899-12-30T13:52:00"/>
    <d v="2022-05-18T00:00:00"/>
    <x v="17"/>
    <s v="Ischnura elegans"/>
    <s v="Coenagrionidae (Schlanklibellen)"/>
    <x v="4"/>
    <x v="6"/>
    <s v="U"/>
    <s v="Imago"/>
    <s v="anwesend"/>
    <s v="BRD - NSG Schwalenberger Wald"/>
    <n v="51.899532999999998"/>
    <n v="9.2011059999999993"/>
    <n v="17"/>
    <s v="A"/>
    <s v="True"/>
    <s v="False"/>
    <s v="https://observation.org/observation/242058718/"/>
    <x v="7"/>
  </r>
  <r>
    <n v="106"/>
    <n v="242058719"/>
    <d v="2022-05-18T00:00:00"/>
    <d v="1899-12-30T14:29:00"/>
    <d v="2022-05-18T00:00:00"/>
    <x v="16"/>
    <s v="Libellula quadrimaculata"/>
    <s v="Libellulidae (Segellibellen)"/>
    <x v="4"/>
    <x v="11"/>
    <s v="U"/>
    <s v="unbekannt"/>
    <s v="Eiablage"/>
    <s v="BRD - NSG Schwalenberger Wald"/>
    <n v="51.899039000000002"/>
    <n v="9.2117559999999994"/>
    <n v="13"/>
    <s v="A"/>
    <s v="True"/>
    <s v="False"/>
    <s v="https://observation.org/observation/242058719/"/>
    <x v="1"/>
  </r>
  <r>
    <n v="107"/>
    <n v="242058720"/>
    <d v="2022-05-18T00:00:00"/>
    <d v="1899-12-30T14:29:00"/>
    <d v="2022-05-18T00:00:00"/>
    <x v="14"/>
    <s v="Libellula depressa"/>
    <s v="Libellulidae (Segellibellen)"/>
    <x v="4"/>
    <x v="3"/>
    <s v="U"/>
    <s v="Imago"/>
    <s v="anwesend"/>
    <s v="BRD - NSG Schwalenberger Wald"/>
    <n v="51.899025000000002"/>
    <n v="9.2117620000000002"/>
    <n v="9"/>
    <s v="O"/>
    <s v="True"/>
    <s v="False"/>
    <s v="https://observation.org/observation/242058720/"/>
    <x v="1"/>
  </r>
  <r>
    <n v="108"/>
    <n v="242058721"/>
    <d v="2022-05-18T00:00:00"/>
    <d v="1899-12-30T14:29:00"/>
    <d v="2022-05-18T00:00:00"/>
    <x v="18"/>
    <s v="Coenagrion puella"/>
    <s v="Coenagrionidae (Schlanklibellen)"/>
    <x v="4"/>
    <x v="5"/>
    <s v="U"/>
    <s v="Imago"/>
    <s v="anwesend"/>
    <s v="BRD - NSG Schwalenberger Wald"/>
    <n v="51.899006999999997"/>
    <n v="9.2116779999999991"/>
    <n v="17"/>
    <s v="A"/>
    <s v="True"/>
    <s v="False"/>
    <s v="https://observation.org/observation/242058721/"/>
    <x v="1"/>
  </r>
  <r>
    <n v="109"/>
    <n v="242058721"/>
    <d v="2022-05-18T00:00:00"/>
    <d v="1899-12-30T14:29:00"/>
    <d v="2022-05-18T00:00:00"/>
    <x v="18"/>
    <s v="Coenagrion puella"/>
    <s v="Coenagrionidae (Schlanklibellen)"/>
    <x v="4"/>
    <x v="9"/>
    <s v="U"/>
    <s v="frisch geschlüpfte Imago"/>
    <s v="anwesend"/>
    <s v="BRD - NSG Schwalenberger Wald"/>
    <n v="51.899006999999997"/>
    <n v="9.2116779999999991"/>
    <n v="17"/>
    <s v="A"/>
    <s v="True"/>
    <s v="False"/>
    <s v="https://observation.org/observation/242058721/"/>
    <x v="1"/>
  </r>
  <r>
    <n v="110"/>
    <n v="242058721"/>
    <d v="2022-05-18T00:00:00"/>
    <d v="1899-12-30T14:29:00"/>
    <d v="2022-05-18T00:00:00"/>
    <x v="18"/>
    <s v="Coenagrion puella"/>
    <s v="Coenagrionidae (Schlanklibellen)"/>
    <x v="4"/>
    <x v="9"/>
    <s v="U"/>
    <s v="unbekannt"/>
    <s v="Tandem(s)"/>
    <s v="BRD - NSG Schwalenberger Wald"/>
    <n v="51.899006999999997"/>
    <n v="9.2116779999999991"/>
    <n v="17"/>
    <s v="A"/>
    <s v="True"/>
    <s v="False"/>
    <s v="https://observation.org/observation/242058721/"/>
    <x v="1"/>
  </r>
  <r>
    <n v="111"/>
    <n v="242058722"/>
    <d v="2022-05-18T00:00:00"/>
    <d v="1899-12-30T14:30:00"/>
    <d v="2022-05-18T00:00:00"/>
    <x v="6"/>
    <s v="Pyrrhosoma nymphula"/>
    <s v="Coenagrionidae (Schlanklibellen)"/>
    <x v="4"/>
    <x v="9"/>
    <s v="U"/>
    <s v="unbekannt"/>
    <s v="Eiablage"/>
    <s v="BRD - NSG Schwalenberger Wald"/>
    <n v="51.899045999999998"/>
    <n v="9.2117930000000001"/>
    <n v="29"/>
    <s v="A"/>
    <s v="True"/>
    <s v="False"/>
    <s v="https://observation.org/observation/242058722/"/>
    <x v="1"/>
  </r>
  <r>
    <n v="112"/>
    <n v="242058722"/>
    <d v="2022-05-18T00:00:00"/>
    <d v="1899-12-30T14:30:00"/>
    <d v="2022-05-18T00:00:00"/>
    <x v="6"/>
    <s v="Pyrrhosoma nymphula"/>
    <s v="Coenagrionidae (Schlanklibellen)"/>
    <x v="4"/>
    <x v="5"/>
    <s v="U"/>
    <s v="Imago"/>
    <s v="anwesend"/>
    <s v="BRD - NSG Schwalenberger Wald"/>
    <n v="51.899045999999998"/>
    <n v="9.2117930000000001"/>
    <n v="29"/>
    <s v="A"/>
    <s v="True"/>
    <s v="False"/>
    <s v="https://observation.org/observation/242058722/"/>
    <x v="1"/>
  </r>
  <r>
    <n v="113"/>
    <n v="242058723"/>
    <d v="2022-05-18T00:00:00"/>
    <d v="1899-12-30T14:31:00"/>
    <d v="2022-05-18T00:00:00"/>
    <x v="4"/>
    <s v="Cordulia aenea"/>
    <s v="Corduliidae (Falkenlibellen)"/>
    <x v="4"/>
    <x v="13"/>
    <s v="U"/>
    <s v="Imago"/>
    <s v="anwesend"/>
    <s v="BRD - NSG Schwalenberger Wald"/>
    <n v="51.899120000000003"/>
    <n v="9.2117129999999996"/>
    <n v="56"/>
    <s v="A"/>
    <s v="True"/>
    <s v="False"/>
    <s v="https://observation.org/observation/242058723/"/>
    <x v="1"/>
  </r>
  <r>
    <n v="114"/>
    <n v="242058723"/>
    <d v="2022-05-18T00:00:00"/>
    <d v="1899-12-30T14:31:00"/>
    <d v="2022-05-18T00:00:00"/>
    <x v="4"/>
    <s v="Cordulia aenea"/>
    <s v="Corduliidae (Falkenlibellen)"/>
    <x v="4"/>
    <x v="4"/>
    <s v="U"/>
    <s v="unbekannt"/>
    <s v="Kopula"/>
    <s v="BRD - NSG Schwalenberger Wald"/>
    <n v="51.899120000000003"/>
    <n v="9.2117129999999996"/>
    <n v="56"/>
    <s v="A"/>
    <s v="True"/>
    <s v="False"/>
    <s v="https://observation.org/observation/242058723/"/>
    <x v="1"/>
  </r>
  <r>
    <n v="115"/>
    <n v="242058724"/>
    <d v="2022-05-18T00:00:00"/>
    <d v="1899-12-30T14:48:00"/>
    <d v="2022-05-18T00:00:00"/>
    <x v="16"/>
    <s v="Libellula quadrimaculata"/>
    <s v="Libellulidae (Segellibellen)"/>
    <x v="4"/>
    <x v="0"/>
    <s v="M"/>
    <s v="Imago"/>
    <s v="territorial"/>
    <s v="BRD - NSG Schwalenberger Wald"/>
    <n v="51.899306000000003"/>
    <n v="9.2216419999999992"/>
    <n v="18"/>
    <s v="A"/>
    <s v="True"/>
    <s v="False"/>
    <s v="https://observation.org/observation/242058724/"/>
    <x v="5"/>
  </r>
  <r>
    <n v="116"/>
    <n v="242058725"/>
    <d v="2022-05-18T00:00:00"/>
    <d v="1899-12-30T14:48:00"/>
    <d v="2022-05-18T00:00:00"/>
    <x v="14"/>
    <s v="Libellula depressa"/>
    <s v="Libellulidae (Segellibellen)"/>
    <x v="4"/>
    <x v="0"/>
    <s v="M"/>
    <s v="Imago"/>
    <s v="territorial"/>
    <s v="BRD - NSG Schwalenberger Wald"/>
    <n v="51.899281999999999"/>
    <n v="9.2215520000000009"/>
    <n v="10"/>
    <s v="O"/>
    <s v="True"/>
    <s v="False"/>
    <s v="https://observation.org/observation/242058725/"/>
    <x v="5"/>
  </r>
  <r>
    <n v="117"/>
    <n v="242058726"/>
    <d v="2022-05-18T00:00:00"/>
    <d v="1899-12-30T14:49:00"/>
    <d v="2022-05-18T00:00:00"/>
    <x v="6"/>
    <s v="Pyrrhosoma nymphula"/>
    <s v="Coenagrionidae (Schlanklibellen)"/>
    <x v="4"/>
    <x v="12"/>
    <s v="U"/>
    <s v="Imago"/>
    <s v="anwesend"/>
    <s v="BRD - NSG Schwalenberger Wald"/>
    <n v="51.899259000000001"/>
    <n v="9.2214860000000005"/>
    <n v="10"/>
    <s v="A"/>
    <s v="True"/>
    <s v="False"/>
    <s v="https://observation.org/observation/242058726/"/>
    <x v="5"/>
  </r>
  <r>
    <n v="118"/>
    <n v="242058727"/>
    <d v="2022-05-18T00:00:00"/>
    <d v="1899-12-30T14:49:00"/>
    <d v="2022-05-18T00:00:00"/>
    <x v="18"/>
    <s v="Coenagrion puella"/>
    <s v="Coenagrionidae (Schlanklibellen)"/>
    <x v="4"/>
    <x v="10"/>
    <s v="U"/>
    <s v="Imago"/>
    <s v="anwesend"/>
    <s v="BRD - NSG Schwalenberger Wald"/>
    <n v="51.899258000000003"/>
    <n v="9.2215260000000008"/>
    <n v="13"/>
    <s v="A"/>
    <s v="True"/>
    <s v="False"/>
    <s v="https://observation.org/observation/242058727/"/>
    <x v="5"/>
  </r>
  <r>
    <n v="119"/>
    <n v="242058727"/>
    <d v="2022-05-18T00:00:00"/>
    <d v="1899-12-30T14:49:00"/>
    <d v="2022-05-18T00:00:00"/>
    <x v="18"/>
    <s v="Coenagrion puella"/>
    <s v="Coenagrionidae (Schlanklibellen)"/>
    <x v="4"/>
    <x v="9"/>
    <s v="U"/>
    <s v="frisch geschlüpfte Imago"/>
    <s v="anwesend"/>
    <s v="BRD - NSG Schwalenberger Wald"/>
    <n v="51.899258000000003"/>
    <n v="9.2215260000000008"/>
    <n v="13"/>
    <s v="A"/>
    <s v="True"/>
    <s v="False"/>
    <s v="https://observation.org/observation/242058727/"/>
    <x v="5"/>
  </r>
  <r>
    <n v="120"/>
    <n v="242058728"/>
    <d v="2022-05-18T00:00:00"/>
    <d v="1899-12-30T14:57:00"/>
    <d v="2022-05-18T00:00:00"/>
    <x v="24"/>
    <s v="Enallagma cyathigerum"/>
    <s v="Coenagrionidae (Schlanklibellen)"/>
    <x v="4"/>
    <x v="10"/>
    <s v="U"/>
    <s v="Imago"/>
    <s v="anwesend"/>
    <s v="BRD - NSG Schwalenberger Wald"/>
    <n v="51.898716999999998"/>
    <n v="9.2209909999999997"/>
    <n v="28"/>
    <s v="O"/>
    <s v="True"/>
    <s v="False"/>
    <s v="https://observation.org/observation/242058728/"/>
    <x v="2"/>
  </r>
  <r>
    <n v="121"/>
    <n v="242058728"/>
    <d v="2022-05-18T00:00:00"/>
    <d v="1899-12-30T14:57:00"/>
    <d v="2022-05-18T00:00:00"/>
    <x v="24"/>
    <s v="Enallagma cyathigerum"/>
    <s v="Coenagrionidae (Schlanklibellen)"/>
    <x v="4"/>
    <x v="9"/>
    <s v="U"/>
    <s v="Imago"/>
    <s v="Kopula"/>
    <s v="BRD - NSG Schwalenberger Wald"/>
    <n v="51.898716999999998"/>
    <n v="9.2209909999999997"/>
    <n v="28"/>
    <s v="O"/>
    <s v="True"/>
    <s v="False"/>
    <s v="https://observation.org/observation/242058728/"/>
    <x v="2"/>
  </r>
  <r>
    <n v="122"/>
    <n v="242058729"/>
    <d v="2022-05-18T00:00:00"/>
    <d v="1899-12-30T14:57:00"/>
    <d v="2022-05-18T00:00:00"/>
    <x v="4"/>
    <s v="Cordulia aenea"/>
    <s v="Corduliidae (Falkenlibellen)"/>
    <x v="4"/>
    <x v="11"/>
    <s v="U"/>
    <s v="Imago"/>
    <s v="territorial"/>
    <s v="BRD - NSG Schwalenberger Wald"/>
    <n v="51.898755000000001"/>
    <n v="9.2210230000000006"/>
    <n v="17"/>
    <s v="A"/>
    <s v="True"/>
    <s v="False"/>
    <s v="https://observation.org/observation/242058729/"/>
    <x v="2"/>
  </r>
  <r>
    <n v="123"/>
    <n v="242058729"/>
    <d v="2022-05-18T00:00:00"/>
    <d v="1899-12-30T14:57:00"/>
    <d v="2022-05-18T00:00:00"/>
    <x v="4"/>
    <s v="Cordulia aenea"/>
    <s v="Corduliidae (Falkenlibellen)"/>
    <x v="4"/>
    <x v="11"/>
    <s v="U"/>
    <s v="Imago"/>
    <s v="Tandem(s)"/>
    <s v="BRD - NSG Schwalenberger Wald"/>
    <n v="51.898755000000001"/>
    <n v="9.2210230000000006"/>
    <n v="17"/>
    <s v="A"/>
    <s v="True"/>
    <s v="False"/>
    <s v="https://observation.org/observation/242058729/"/>
    <x v="2"/>
  </r>
  <r>
    <n v="124"/>
    <n v="242058730"/>
    <d v="2022-05-18T00:00:00"/>
    <d v="1899-12-30T14:57:00"/>
    <d v="2022-05-18T00:00:00"/>
    <x v="16"/>
    <s v="Libellula quadrimaculata"/>
    <s v="Libellulidae (Segellibellen)"/>
    <x v="4"/>
    <x v="1"/>
    <s v="U"/>
    <s v="unbekannt"/>
    <s v="anwesend"/>
    <s v="BRD - NSG Schwalenberger Wald"/>
    <n v="51.898927999999998"/>
    <n v="9.2209009999999996"/>
    <n v="53"/>
    <s v="A"/>
    <s v="True"/>
    <s v="False"/>
    <s v="https://observation.org/observation/242058730/"/>
    <x v="2"/>
  </r>
  <r>
    <n v="125"/>
    <n v="242058731"/>
    <d v="2022-05-18T00:00:00"/>
    <d v="1899-12-30T14:58:00"/>
    <d v="2022-05-18T00:00:00"/>
    <x v="6"/>
    <s v="Pyrrhosoma nymphula"/>
    <s v="Coenagrionidae (Schlanklibellen)"/>
    <x v="4"/>
    <x v="5"/>
    <s v="U"/>
    <s v="unbekannt"/>
    <s v="anwesend"/>
    <s v="BRD - NSG Schwalenberger Wald"/>
    <n v="51.898851999999998"/>
    <n v="9.2209570000000003"/>
    <n v="26"/>
    <s v="A"/>
    <s v="True"/>
    <s v="False"/>
    <s v="https://observation.org/observation/242058731/"/>
    <x v="2"/>
  </r>
  <r>
    <n v="126"/>
    <n v="242058732"/>
    <d v="2022-05-18T00:00:00"/>
    <d v="1899-12-30T15:35:00"/>
    <d v="2022-05-18T00:00:00"/>
    <x v="18"/>
    <s v="Coenagrion puella"/>
    <s v="Coenagrionidae (Schlanklibellen)"/>
    <x v="4"/>
    <x v="4"/>
    <s v="U"/>
    <s v="unbekannt"/>
    <s v="anwesend"/>
    <s v="BRD - NSG Schwalenberger Wald"/>
    <n v="51.8979"/>
    <n v="9.2224470000000007"/>
    <n v="4"/>
    <s v="A"/>
    <s v="True"/>
    <s v="False"/>
    <s v="https://observation.org/observation/242058732/"/>
    <x v="8"/>
  </r>
  <r>
    <n v="127"/>
    <n v="242058732"/>
    <d v="2022-05-18T00:00:00"/>
    <d v="1899-12-30T15:35:00"/>
    <d v="2022-05-18T00:00:00"/>
    <x v="18"/>
    <s v="Coenagrion puella"/>
    <s v="Coenagrionidae (Schlanklibellen)"/>
    <x v="4"/>
    <x v="4"/>
    <s v="U"/>
    <s v="unbekannt"/>
    <s v="Eiablage"/>
    <s v="BRD - NSG Schwalenberger Wald"/>
    <n v="51.8979"/>
    <n v="9.2224470000000007"/>
    <n v="4"/>
    <s v="A"/>
    <s v="True"/>
    <s v="False"/>
    <s v="https://observation.org/observation/242058732/"/>
    <x v="8"/>
  </r>
  <r>
    <n v="128"/>
    <n v="242058733"/>
    <d v="2022-05-18T00:00:00"/>
    <d v="1899-12-30T15:35:00"/>
    <d v="2022-05-18T00:00:00"/>
    <x v="6"/>
    <s v="Pyrrhosoma nymphula"/>
    <s v="Coenagrionidae (Schlanklibellen)"/>
    <x v="4"/>
    <x v="8"/>
    <s v="U"/>
    <s v="unbekannt"/>
    <s v="Eiablage"/>
    <s v="BRD - NSG Schwalenberger Wald"/>
    <n v="51.897902999999999"/>
    <n v="9.2224529999999998"/>
    <n v="4"/>
    <s v="A"/>
    <s v="True"/>
    <s v="False"/>
    <s v="https://observation.org/observation/242058733/"/>
    <x v="8"/>
  </r>
  <r>
    <n v="129"/>
    <n v="242058734"/>
    <d v="2022-05-18T00:00:00"/>
    <d v="1899-12-30T15:44:00"/>
    <d v="2022-05-18T00:00:00"/>
    <x v="21"/>
    <s v="Coenagrion hastulatum"/>
    <s v="Coenagrionidae (Schlanklibellen)"/>
    <x v="4"/>
    <x v="6"/>
    <s v="U"/>
    <s v="Imago"/>
    <s v="anwesend"/>
    <s v="BRD - NSG Schwalenberger Wald"/>
    <n v="51.896202000000002"/>
    <n v="9.2216539999999991"/>
    <n v="20"/>
    <s v="A"/>
    <s v="True"/>
    <s v="False"/>
    <s v="https://observation.org/observation/242058734/"/>
    <x v="4"/>
  </r>
  <r>
    <n v="130"/>
    <n v="242058735"/>
    <d v="2022-05-18T00:00:00"/>
    <d v="1899-12-30T15:44:00"/>
    <d v="2022-05-18T00:00:00"/>
    <x v="4"/>
    <s v="Cordulia aenea"/>
    <s v="Corduliidae (Falkenlibellen)"/>
    <x v="4"/>
    <x v="2"/>
    <s v="U"/>
    <s v="Imago"/>
    <s v="territorial"/>
    <s v="BRD - NSG Schwalenberger Wald"/>
    <n v="51.896199000000003"/>
    <n v="9.2217199999999995"/>
    <n v="13"/>
    <s v="A"/>
    <s v="True"/>
    <s v="False"/>
    <s v="https://observation.org/observation/242058735/"/>
    <x v="4"/>
  </r>
  <r>
    <n v="131"/>
    <n v="242058736"/>
    <d v="2022-05-18T00:00:00"/>
    <d v="1899-12-30T15:45:00"/>
    <d v="2022-05-18T00:00:00"/>
    <x v="18"/>
    <s v="Coenagrion puella"/>
    <s v="Coenagrionidae (Schlanklibellen)"/>
    <x v="4"/>
    <x v="5"/>
    <s v="U"/>
    <s v="unbekannt"/>
    <s v="Eiablage"/>
    <s v="BRD - NSG Schwalenberger Wald"/>
    <n v="51.896254999999996"/>
    <n v="9.2215959999999999"/>
    <n v="39"/>
    <s v="A"/>
    <s v="True"/>
    <s v="False"/>
    <s v="https://observation.org/observation/242058736/"/>
    <x v="4"/>
  </r>
  <r>
    <n v="132"/>
    <n v="242058737"/>
    <d v="2022-05-18T00:00:00"/>
    <d v="1899-12-30T15:45:00"/>
    <d v="2022-05-18T00:00:00"/>
    <x v="6"/>
    <s v="Pyrrhosoma nymphula"/>
    <s v="Coenagrionidae (Schlanklibellen)"/>
    <x v="4"/>
    <x v="5"/>
    <s v="U"/>
    <s v="unbekannt"/>
    <s v="Eiablage"/>
    <s v="BRD - NSG Schwalenberger Wald"/>
    <n v="51.896239000000001"/>
    <n v="9.2217079999999996"/>
    <n v="45"/>
    <s v="A"/>
    <s v="True"/>
    <s v="False"/>
    <s v="https://observation.org/observation/242058737/"/>
    <x v="4"/>
  </r>
  <r>
    <n v="133"/>
    <n v="242058738"/>
    <d v="2022-05-18T00:00:00"/>
    <d v="1899-12-30T13:32:00"/>
    <d v="2022-05-18T00:00:00"/>
    <x v="21"/>
    <s v="Coenagrion hastulatum"/>
    <s v="Coenagrionidae (Schlanklibellen)"/>
    <x v="4"/>
    <x v="2"/>
    <s v="M"/>
    <s v="Imago"/>
    <s v="anwesend"/>
    <s v="BRD - NSG Schwalenberger Wald"/>
    <n v="51.898704000000002"/>
    <n v="9.1935509999999994"/>
    <n v="14"/>
    <s v="A"/>
    <s v="True"/>
    <s v="False"/>
    <s v="https://observation.org/observation/242058738/"/>
    <x v="0"/>
  </r>
  <r>
    <n v="134"/>
    <n v="242059026"/>
    <d v="2022-05-11T00:00:00"/>
    <d v="1899-12-30T12:22:00"/>
    <d v="2022-05-18T00:00:00"/>
    <x v="21"/>
    <s v="Coenagrion hastulatum"/>
    <s v="Coenagrionidae (Schlanklibellen)"/>
    <x v="4"/>
    <x v="0"/>
    <s v="M"/>
    <s v="Imago"/>
    <s v="anwesend"/>
    <s v="BRD - NSG Schwalenberger Wald"/>
    <n v="51.899130999999997"/>
    <n v="9.2116290000000003"/>
    <n v="25"/>
    <s v="J"/>
    <s v="True"/>
    <s v="True"/>
    <s v="https://observation.org/observation/242059026/"/>
    <x v="1"/>
  </r>
  <r>
    <n v="135"/>
    <n v="242059168"/>
    <d v="2022-05-11T00:00:00"/>
    <d v="1899-12-30T13:05:00"/>
    <d v="2022-05-18T00:00:00"/>
    <x v="21"/>
    <s v="Coenagrion hastulatum"/>
    <s v="Coenagrionidae (Schlanklibellen)"/>
    <x v="4"/>
    <x v="2"/>
    <s v="U"/>
    <s v="Imago"/>
    <s v="anwesend"/>
    <s v="BRD - NSG Schwalenberger Wald"/>
    <n v="51.898941999999998"/>
    <n v="9.2205410000000008"/>
    <n v="25"/>
    <s v="A"/>
    <s v="True"/>
    <s v="False"/>
    <s v="https://observation.org/observation/242059168/"/>
    <x v="2"/>
  </r>
  <r>
    <n v="136"/>
    <n v="245163667"/>
    <d v="2022-06-12T00:00:00"/>
    <d v="1899-12-30T15:15:00"/>
    <d v="2022-06-12T00:00:00"/>
    <x v="25"/>
    <s v="Gomphus pulchellus"/>
    <s v="Gomphidae (Flussjungfern)"/>
    <x v="4"/>
    <x v="0"/>
    <s v="U"/>
    <s v="Imago"/>
    <s v="anwesend"/>
    <s v="BRD - NSG Schwalenberger Wald"/>
    <n v="51.905442999999998"/>
    <n v="9.1935749999999992"/>
    <n v="10"/>
    <s v="J"/>
    <s v="True"/>
    <s v="True"/>
    <s v="https://observation.org/observation/245163667/"/>
    <x v="3"/>
  </r>
  <r>
    <n v="137"/>
    <n v="245171617"/>
    <d v="2022-06-12T00:00:00"/>
    <d v="1899-12-30T16:07:00"/>
    <d v="2022-06-12T00:00:00"/>
    <x v="4"/>
    <s v="Cordulia aenea"/>
    <s v="Corduliidae (Falkenlibellen)"/>
    <x v="4"/>
    <x v="0"/>
    <s v="U"/>
    <s v="Imago"/>
    <s v="anwesend"/>
    <s v="BRD - NSG Schwalenberger Wald"/>
    <n v="51.899307"/>
    <n v="9.2011009999999995"/>
    <n v="10"/>
    <s v="J"/>
    <s v="True"/>
    <s v="True"/>
    <s v="https://observation.org/observation/245171617/"/>
    <x v="7"/>
  </r>
  <r>
    <n v="138"/>
    <n v="245182844"/>
    <d v="2022-06-12T00:00:00"/>
    <d v="1899-12-30T17:09:00"/>
    <d v="2022-06-12T00:00:00"/>
    <x v="26"/>
    <s v="Atolmis rubricollis"/>
    <s v="Erebidae"/>
    <x v="7"/>
    <x v="0"/>
    <s v="U"/>
    <s v="Imago"/>
    <s v="anwesend"/>
    <s v="BRD - NSG Schwalenberger Wald"/>
    <n v="51.898975"/>
    <n v="9.2203579999999992"/>
    <n v="8"/>
    <s v="J"/>
    <s v="True"/>
    <s v="True"/>
    <s v="https://observation.org/observation/245182844/"/>
    <x v="2"/>
  </r>
  <r>
    <n v="139"/>
    <n v="245226769"/>
    <d v="2022-06-12T00:00:00"/>
    <d v="1899-12-30T14:59:00"/>
    <d v="2022-06-12T00:00:00"/>
    <x v="27"/>
    <s v="Anax imperator"/>
    <s v="Aeshnidae (Edellibellen)"/>
    <x v="4"/>
    <x v="2"/>
    <s v="M"/>
    <s v="Imago"/>
    <s v="anwesend"/>
    <s v="BRD - NSG Schwalenberger Wald"/>
    <n v="51.905512999999999"/>
    <n v="9.1934179999999994"/>
    <n v="13"/>
    <s v="O"/>
    <s v="True"/>
    <s v="False"/>
    <s v="https://observation.org/observation/245226769/"/>
    <x v="3"/>
  </r>
  <r>
    <n v="140"/>
    <n v="245226770"/>
    <d v="2022-06-12T00:00:00"/>
    <d v="1899-12-30T15:00:00"/>
    <d v="2022-06-12T00:00:00"/>
    <x v="14"/>
    <s v="Libellula depressa"/>
    <s v="Libellulidae (Segellibellen)"/>
    <x v="4"/>
    <x v="3"/>
    <s v="U"/>
    <s v="unbekannt"/>
    <s v="anwesend"/>
    <s v="BRD - NSG Schwalenberger Wald"/>
    <n v="51.905571000000002"/>
    <n v="9.1934330000000006"/>
    <n v="8"/>
    <s v="O"/>
    <s v="True"/>
    <s v="False"/>
    <s v="https://observation.org/observation/245226770/"/>
    <x v="3"/>
  </r>
  <r>
    <n v="141"/>
    <n v="245226771"/>
    <d v="2022-06-12T00:00:00"/>
    <d v="1899-12-30T15:04:00"/>
    <d v="2022-06-12T00:00:00"/>
    <x v="18"/>
    <s v="Coenagrion puella"/>
    <s v="Coenagrionidae (Schlanklibellen)"/>
    <x v="4"/>
    <x v="15"/>
    <s v="U"/>
    <s v="Imago"/>
    <s v="anwesend"/>
    <s v="BRD - NSG Schwalenberger Wald"/>
    <n v="51.905504999999998"/>
    <n v="9.1936719999999994"/>
    <n v="11"/>
    <s v="A"/>
    <s v="True"/>
    <s v="False"/>
    <s v="https://observation.org/observation/245226771/"/>
    <x v="3"/>
  </r>
  <r>
    <n v="142"/>
    <n v="245226772"/>
    <d v="2022-06-12T00:00:00"/>
    <d v="1899-12-30T15:04:00"/>
    <d v="2022-06-12T00:00:00"/>
    <x v="18"/>
    <s v="Coenagrion puella"/>
    <s v="Coenagrionidae (Schlanklibellen)"/>
    <x v="4"/>
    <x v="6"/>
    <s v="U"/>
    <s v="Imago"/>
    <s v="Tandem(s)"/>
    <s v="BRD - NSG Schwalenberger Wald"/>
    <n v="51.905487000000001"/>
    <n v="9.1936809999999998"/>
    <n v="13"/>
    <s v="A"/>
    <s v="True"/>
    <s v="False"/>
    <s v="https://observation.org/observation/245226772/"/>
    <x v="3"/>
  </r>
  <r>
    <n v="143"/>
    <n v="245226773"/>
    <d v="2022-06-12T00:00:00"/>
    <d v="1899-12-30T15:08:00"/>
    <d v="2022-06-12T00:00:00"/>
    <x v="14"/>
    <s v="Libellula depressa"/>
    <s v="Libellulidae (Segellibellen)"/>
    <x v="4"/>
    <x v="0"/>
    <s v="F"/>
    <s v="Imago"/>
    <s v="Eiablage"/>
    <s v="BRD - NSG Schwalenberger Wald"/>
    <n v="51.905464000000002"/>
    <n v="9.1938180000000003"/>
    <n v="28"/>
    <s v="O"/>
    <s v="True"/>
    <s v="False"/>
    <s v="https://observation.org/observation/245226773/"/>
    <x v="3"/>
  </r>
  <r>
    <n v="144"/>
    <n v="245226774"/>
    <d v="2022-06-12T00:00:00"/>
    <d v="1899-12-30T15:17:00"/>
    <d v="2022-06-12T00:00:00"/>
    <x v="25"/>
    <s v="Gomphus pulchellus"/>
    <s v="Gomphidae (Flussjungfern)"/>
    <x v="4"/>
    <x v="0"/>
    <s v="U"/>
    <s v="unbekannt"/>
    <s v="anwesend"/>
    <s v="BRD - NSG Schwalenberger Wald"/>
    <n v="51.905343999999999"/>
    <n v="9.1935409999999997"/>
    <n v="4"/>
    <s v="O"/>
    <s v="True"/>
    <s v="False"/>
    <s v="https://observation.org/observation/245226774/"/>
    <x v="3"/>
  </r>
  <r>
    <n v="145"/>
    <n v="245226775"/>
    <d v="2022-06-12T00:00:00"/>
    <d v="1899-12-30T15:23:00"/>
    <d v="2022-06-12T00:00:00"/>
    <x v="28"/>
    <s v="Somatochlora metallica"/>
    <s v="Corduliidae (Falkenlibellen)"/>
    <x v="4"/>
    <x v="0"/>
    <s v="U"/>
    <s v="unbekannt"/>
    <s v="anwesend"/>
    <s v="BRD - NSG Schwalenberger Wald"/>
    <n v="51.905382000000003"/>
    <n v="9.1935280000000006"/>
    <n v="14"/>
    <s v="O"/>
    <s v="True"/>
    <s v="False"/>
    <s v="https://observation.org/observation/245226775/"/>
    <x v="3"/>
  </r>
  <r>
    <n v="146"/>
    <n v="245226776"/>
    <d v="2022-06-12T00:00:00"/>
    <d v="1899-12-30T15:23:00"/>
    <d v="2022-06-12T00:00:00"/>
    <x v="17"/>
    <s v="Ischnura elegans"/>
    <s v="Coenagrionidae (Schlanklibellen)"/>
    <x v="4"/>
    <x v="9"/>
    <s v="U"/>
    <s v="Imago"/>
    <s v="Kopula"/>
    <s v="BRD - NSG Schwalenberger Wald"/>
    <n v="51.9054"/>
    <n v="9.1935479999999998"/>
    <n v="5"/>
    <s v="A"/>
    <s v="True"/>
    <s v="False"/>
    <s v="https://observation.org/observation/245226776/"/>
    <x v="3"/>
  </r>
  <r>
    <n v="147"/>
    <n v="245226777"/>
    <d v="2022-06-12T00:00:00"/>
    <d v="1899-12-30T15:26:00"/>
    <d v="2022-06-12T00:00:00"/>
    <x v="29"/>
    <s v="Anthus trivialis"/>
    <s v="Stelzen und Pieper (Motacillidae)"/>
    <x v="0"/>
    <x v="0"/>
    <s v="U"/>
    <s v="unbekannt"/>
    <s v="anwesend"/>
    <s v="BRD - NSG Schwalenberger Wald"/>
    <n v="51.905383"/>
    <n v="9.1932390000000002"/>
    <n v="15"/>
    <s v="O"/>
    <s v="True"/>
    <s v="False"/>
    <s v="https://observation.org/observation/245226777/"/>
    <x v="3"/>
  </r>
  <r>
    <n v="148"/>
    <n v="245226778"/>
    <d v="2022-06-12T00:00:00"/>
    <d v="1899-12-30T15:28:00"/>
    <d v="2022-06-12T00:00:00"/>
    <x v="30"/>
    <s v="Orthetrum cancellatum"/>
    <s v="Libellulidae (Segellibellen)"/>
    <x v="4"/>
    <x v="0"/>
    <s v="M"/>
    <s v="unbekannt"/>
    <s v="anwesend"/>
    <s v="BRD - NSG Schwalenberger Wald"/>
    <n v="51.905630000000002"/>
    <n v="9.1933670000000003"/>
    <n v="91"/>
    <s v="O"/>
    <s v="True"/>
    <s v="False"/>
    <s v="https://observation.org/observation/245226778/"/>
    <x v="3"/>
  </r>
  <r>
    <n v="149"/>
    <n v="245226779"/>
    <d v="2022-06-12T00:00:00"/>
    <d v="1899-12-30T15:45:00"/>
    <d v="2022-06-12T00:00:00"/>
    <x v="16"/>
    <s v="Libellula quadrimaculata"/>
    <s v="Libellulidae (Segellibellen)"/>
    <x v="4"/>
    <x v="2"/>
    <s v="U"/>
    <s v="Imago"/>
    <s v="anwesend"/>
    <s v="BRD - NSG Schwalenberger Wald"/>
    <n v="51.898744999999998"/>
    <n v="9.1935559999999992"/>
    <n v="65"/>
    <s v="A"/>
    <s v="True"/>
    <s v="False"/>
    <s v="https://observation.org/observation/245226779/"/>
    <x v="0"/>
  </r>
  <r>
    <n v="150"/>
    <n v="245226780"/>
    <d v="2022-06-12T00:00:00"/>
    <d v="1899-12-30T15:45:00"/>
    <d v="2022-06-12T00:00:00"/>
    <x v="18"/>
    <s v="Coenagrion puella"/>
    <s v="Coenagrionidae (Schlanklibellen)"/>
    <x v="4"/>
    <x v="9"/>
    <s v="U"/>
    <s v="frisch geschlüpfte Imago"/>
    <s v="anwesend"/>
    <s v="BRD - NSG Schwalenberger Wald"/>
    <n v="51.898687000000002"/>
    <n v="9.1935099999999998"/>
    <n v="9"/>
    <s v="A"/>
    <s v="True"/>
    <s v="False"/>
    <s v="https://observation.org/observation/245226780/"/>
    <x v="0"/>
  </r>
  <r>
    <n v="151"/>
    <n v="245226781"/>
    <d v="2022-06-12T00:00:00"/>
    <d v="1899-12-30T15:45:00"/>
    <d v="2022-06-12T00:00:00"/>
    <x v="18"/>
    <s v="Coenagrion puella"/>
    <s v="Coenagrionidae (Schlanklibellen)"/>
    <x v="4"/>
    <x v="15"/>
    <s v="U"/>
    <s v="Imago"/>
    <s v="anwesend"/>
    <s v="BRD - NSG Schwalenberger Wald"/>
    <n v="51.898688999999997"/>
    <n v="9.1935330000000004"/>
    <n v="11"/>
    <s v="A"/>
    <s v="True"/>
    <s v="False"/>
    <s v="https://observation.org/observation/245226781/"/>
    <x v="0"/>
  </r>
  <r>
    <n v="152"/>
    <n v="245226782"/>
    <d v="2022-06-12T00:00:00"/>
    <d v="1899-12-30T15:46:00"/>
    <d v="2022-06-12T00:00:00"/>
    <x v="28"/>
    <s v="Somatochlora metallica"/>
    <s v="Corduliidae (Falkenlibellen)"/>
    <x v="4"/>
    <x v="0"/>
    <s v="U"/>
    <s v="Imago"/>
    <s v="anwesend"/>
    <s v="BRD - NSG Schwalenberger Wald"/>
    <n v="51.89866"/>
    <n v="9.1935330000000004"/>
    <n v="80"/>
    <s v="O"/>
    <s v="True"/>
    <s v="False"/>
    <s v="https://observation.org/observation/245226782/"/>
    <x v="0"/>
  </r>
  <r>
    <n v="153"/>
    <n v="245226783"/>
    <d v="2022-06-12T00:00:00"/>
    <d v="1899-12-30T15:46:00"/>
    <d v="2022-06-12T00:00:00"/>
    <x v="14"/>
    <s v="Libellula depressa"/>
    <s v="Libellulidae (Segellibellen)"/>
    <x v="4"/>
    <x v="4"/>
    <s v="U"/>
    <s v="Imago"/>
    <s v="anwesend"/>
    <s v="BRD - NSG Schwalenberger Wald"/>
    <n v="51.898657999999998"/>
    <n v="9.1935599999999997"/>
    <n v="11"/>
    <s v="O"/>
    <s v="True"/>
    <s v="False"/>
    <s v="https://observation.org/observation/245226783/"/>
    <x v="0"/>
  </r>
  <r>
    <n v="154"/>
    <n v="245226783"/>
    <d v="2022-06-12T00:00:00"/>
    <d v="1899-12-30T15:46:00"/>
    <d v="2022-06-12T00:00:00"/>
    <x v="14"/>
    <s v="Libellula depressa"/>
    <s v="Libellulidae (Segellibellen)"/>
    <x v="4"/>
    <x v="0"/>
    <s v="F"/>
    <s v="Imago"/>
    <s v="anwesend"/>
    <s v="BRD - NSG Schwalenberger Wald"/>
    <n v="51.898657999999998"/>
    <n v="9.1935599999999997"/>
    <n v="11"/>
    <s v="O"/>
    <s v="True"/>
    <s v="False"/>
    <s v="https://observation.org/observation/245226783/"/>
    <x v="0"/>
  </r>
  <r>
    <n v="155"/>
    <n v="245226784"/>
    <d v="2022-06-12T00:00:00"/>
    <d v="1899-12-30T15:54:00"/>
    <d v="2022-06-12T00:00:00"/>
    <x v="6"/>
    <s v="Pyrrhosoma nymphula"/>
    <s v="Coenagrionidae (Schlanklibellen)"/>
    <x v="4"/>
    <x v="0"/>
    <s v="U"/>
    <s v="Imago"/>
    <s v="anwesend"/>
    <s v="BRD - NSG Schwalenberger Wald"/>
    <n v="51.898000000000003"/>
    <n v="9.1936400000000003"/>
    <n v="31"/>
    <s v="A"/>
    <s v="True"/>
    <s v="False"/>
    <s v="https://observation.org/observation/245226784/"/>
    <x v="0"/>
  </r>
  <r>
    <n v="156"/>
    <n v="245226785"/>
    <d v="2022-06-12T00:00:00"/>
    <d v="1899-12-30T16:03:00"/>
    <d v="2022-06-12T00:00:00"/>
    <x v="27"/>
    <s v="Anax imperator"/>
    <s v="Aeshnidae (Edellibellen)"/>
    <x v="4"/>
    <x v="2"/>
    <s v="M"/>
    <s v="Imago"/>
    <s v="anwesend"/>
    <s v="BRD - NSG Schwalenberger Wald"/>
    <n v="51.899360999999999"/>
    <n v="9.2016290000000005"/>
    <n v="10"/>
    <s v="O"/>
    <s v="True"/>
    <s v="False"/>
    <s v="https://observation.org/observation/245226785/"/>
    <x v="7"/>
  </r>
  <r>
    <n v="157"/>
    <n v="245226786"/>
    <d v="2022-06-12T00:00:00"/>
    <d v="1899-12-30T16:08:00"/>
    <d v="2022-06-12T00:00:00"/>
    <x v="4"/>
    <s v="Cordulia aenea"/>
    <s v="Corduliidae (Falkenlibellen)"/>
    <x v="4"/>
    <x v="2"/>
    <s v="M"/>
    <s v="Imago"/>
    <s v="territorial"/>
    <s v="BRD - NSG Schwalenberger Wald"/>
    <n v="51.899498000000001"/>
    <n v="9.2009969999999992"/>
    <n v="21"/>
    <s v="A"/>
    <s v="True"/>
    <s v="False"/>
    <s v="https://observation.org/observation/245226786/"/>
    <x v="7"/>
  </r>
  <r>
    <n v="158"/>
    <n v="245226787"/>
    <d v="2022-06-12T00:00:00"/>
    <d v="1899-12-30T16:08:00"/>
    <d v="2022-06-12T00:00:00"/>
    <x v="6"/>
    <s v="Pyrrhosoma nymphula"/>
    <s v="Coenagrionidae (Schlanklibellen)"/>
    <x v="4"/>
    <x v="9"/>
    <s v="U"/>
    <s v="Imago"/>
    <s v="anwesend"/>
    <s v="BRD - NSG Schwalenberger Wald"/>
    <n v="51.899420999999997"/>
    <n v="9.2009980000000002"/>
    <n v="7"/>
    <s v="A"/>
    <s v="True"/>
    <s v="False"/>
    <s v="https://observation.org/observation/245226787/"/>
    <x v="7"/>
  </r>
  <r>
    <n v="159"/>
    <n v="245226788"/>
    <d v="2022-06-12T00:00:00"/>
    <d v="1899-12-30T16:09:00"/>
    <d v="2022-06-12T00:00:00"/>
    <x v="18"/>
    <s v="Coenagrion puella"/>
    <s v="Coenagrionidae (Schlanklibellen)"/>
    <x v="4"/>
    <x v="16"/>
    <s v="U"/>
    <s v="Imago"/>
    <s v="Tandem(s)"/>
    <s v="BRD - NSG Schwalenberger Wald"/>
    <n v="51.899422999999999"/>
    <n v="9.2009930000000004"/>
    <n v="11"/>
    <s v="O"/>
    <s v="True"/>
    <s v="False"/>
    <s v="https://observation.org/observation/245226788/"/>
    <x v="7"/>
  </r>
  <r>
    <n v="160"/>
    <n v="245226789"/>
    <d v="2022-06-12T00:00:00"/>
    <d v="1899-12-30T16:10:00"/>
    <d v="2022-06-12T00:00:00"/>
    <x v="18"/>
    <s v="Coenagrion puella"/>
    <s v="Coenagrionidae (Schlanklibellen)"/>
    <x v="4"/>
    <x v="10"/>
    <s v="U"/>
    <s v="frisch geschlüpfte Imago"/>
    <s v="anwesend"/>
    <s v="BRD - NSG Schwalenberger Wald"/>
    <n v="51.899524"/>
    <n v="9.2011950000000002"/>
    <n v="18"/>
    <s v="A"/>
    <s v="True"/>
    <s v="False"/>
    <s v="https://observation.org/observation/245226789/"/>
    <x v="7"/>
  </r>
  <r>
    <n v="161"/>
    <n v="245226790"/>
    <d v="2022-06-12T00:00:00"/>
    <d v="1899-12-30T16:13:00"/>
    <d v="2022-06-12T00:00:00"/>
    <x v="17"/>
    <s v="Ischnura elegans"/>
    <s v="Coenagrionidae (Schlanklibellen)"/>
    <x v="4"/>
    <x v="10"/>
    <s v="U"/>
    <s v="unbekannt"/>
    <s v="anwesend"/>
    <s v="BRD - NSG Schwalenberger Wald"/>
    <n v="51.899600999999997"/>
    <n v="9.2015379999999993"/>
    <n v="11"/>
    <s v="A"/>
    <s v="True"/>
    <s v="False"/>
    <s v="https://observation.org/observation/245226790/"/>
    <x v="7"/>
  </r>
  <r>
    <n v="162"/>
    <n v="245226791"/>
    <d v="2022-06-12T00:00:00"/>
    <d v="1899-12-30T16:14:00"/>
    <d v="2022-06-12T00:00:00"/>
    <x v="30"/>
    <s v="Orthetrum cancellatum"/>
    <s v="Libellulidae (Segellibellen)"/>
    <x v="4"/>
    <x v="2"/>
    <s v="M"/>
    <s v="unbekannt"/>
    <s v="anwesend"/>
    <s v="BRD - NSG Schwalenberger Wald"/>
    <n v="51.899588000000001"/>
    <n v="9.2014960000000006"/>
    <n v="18"/>
    <s v="O"/>
    <s v="True"/>
    <s v="False"/>
    <s v="https://observation.org/observation/245226791/"/>
    <x v="7"/>
  </r>
  <r>
    <n v="163"/>
    <n v="245226792"/>
    <d v="2022-06-12T00:00:00"/>
    <d v="1899-12-30T16:14:00"/>
    <d v="2022-06-12T00:00:00"/>
    <x v="14"/>
    <s v="Libellula depressa"/>
    <s v="Libellulidae (Segellibellen)"/>
    <x v="4"/>
    <x v="4"/>
    <s v="M"/>
    <s v="Imago"/>
    <s v="anwesend"/>
    <s v="BRD - NSG Schwalenberger Wald"/>
    <n v="51.899580999999998"/>
    <n v="9.2015209999999996"/>
    <n v="7"/>
    <s v="O"/>
    <s v="True"/>
    <s v="False"/>
    <s v="https://observation.org/observation/245226792/"/>
    <x v="7"/>
  </r>
  <r>
    <n v="164"/>
    <n v="245226793"/>
    <d v="2022-06-12T00:00:00"/>
    <d v="1899-12-30T16:22:00"/>
    <d v="2022-06-12T00:00:00"/>
    <x v="14"/>
    <s v="Libellula depressa"/>
    <s v="Libellulidae (Segellibellen)"/>
    <x v="4"/>
    <x v="2"/>
    <s v="M"/>
    <s v="Imago"/>
    <s v="anwesend"/>
    <s v="BRD - NSG Schwalenberger Wald"/>
    <n v="51.898845000000001"/>
    <n v="9.2114069999999995"/>
    <n v="11"/>
    <s v="O"/>
    <s v="True"/>
    <s v="False"/>
    <s v="https://observation.org/observation/245226793/"/>
    <x v="1"/>
  </r>
  <r>
    <n v="165"/>
    <n v="245226794"/>
    <d v="2022-06-12T00:00:00"/>
    <d v="1899-12-30T16:24:00"/>
    <d v="2022-06-12T00:00:00"/>
    <x v="4"/>
    <s v="Cordulia aenea"/>
    <s v="Corduliidae (Falkenlibellen)"/>
    <x v="4"/>
    <x v="4"/>
    <s v="M"/>
    <s v="Imago"/>
    <s v="anwesend"/>
    <s v="BRD - NSG Schwalenberger Wald"/>
    <n v="51.899006"/>
    <n v="9.2113409999999991"/>
    <n v="4"/>
    <s v="A"/>
    <s v="True"/>
    <s v="False"/>
    <s v="https://observation.org/observation/245226794/"/>
    <x v="1"/>
  </r>
  <r>
    <n v="166"/>
    <n v="245226795"/>
    <d v="2022-06-12T00:00:00"/>
    <d v="1899-12-30T16:27:00"/>
    <d v="2022-06-12T00:00:00"/>
    <x v="27"/>
    <s v="Anax imperator"/>
    <s v="Aeshnidae (Edellibellen)"/>
    <x v="4"/>
    <x v="0"/>
    <s v="M"/>
    <s v="unbekannt"/>
    <s v="anwesend"/>
    <s v="BRD - NSG Schwalenberger Wald"/>
    <n v="51.899284999999999"/>
    <n v="9.2113680000000002"/>
    <n v="25"/>
    <s v="O"/>
    <s v="True"/>
    <s v="False"/>
    <s v="https://observation.org/observation/245226795/"/>
    <x v="1"/>
  </r>
  <r>
    <n v="167"/>
    <n v="245226796"/>
    <d v="2022-06-12T00:00:00"/>
    <d v="1899-12-30T16:28:00"/>
    <d v="2022-06-12T00:00:00"/>
    <x v="16"/>
    <s v="Libellula quadrimaculata"/>
    <s v="Libellulidae (Segellibellen)"/>
    <x v="4"/>
    <x v="4"/>
    <s v="M"/>
    <s v="Imago"/>
    <s v="anwesend"/>
    <s v="BRD - NSG Schwalenberger Wald"/>
    <n v="51.899197000000001"/>
    <n v="9.2116919999999993"/>
    <n v="77"/>
    <s v="A"/>
    <s v="True"/>
    <s v="False"/>
    <s v="https://observation.org/observation/245226796/"/>
    <x v="1"/>
  </r>
  <r>
    <n v="168"/>
    <n v="245226797"/>
    <d v="2022-06-12T00:00:00"/>
    <d v="1899-12-30T16:30:00"/>
    <d v="2022-06-12T00:00:00"/>
    <x v="18"/>
    <s v="Coenagrion puella"/>
    <s v="Coenagrionidae (Schlanklibellen)"/>
    <x v="4"/>
    <x v="9"/>
    <s v="M"/>
    <s v="frisch geschlüpfte Imago"/>
    <s v="anwesend"/>
    <s v="BRD - NSG Schwalenberger Wald"/>
    <n v="51.899087000000002"/>
    <n v="9.2118599999999997"/>
    <n v="48"/>
    <s v="A"/>
    <s v="True"/>
    <s v="False"/>
    <s v="https://observation.org/observation/245226797/"/>
    <x v="1"/>
  </r>
  <r>
    <n v="169"/>
    <n v="245226798"/>
    <d v="2022-06-12T00:00:00"/>
    <d v="1899-12-30T16:32:00"/>
    <d v="2022-06-12T00:00:00"/>
    <x v="27"/>
    <s v="Anax imperator"/>
    <s v="Aeshnidae (Edellibellen)"/>
    <x v="4"/>
    <x v="0"/>
    <s v="F"/>
    <s v="Imago"/>
    <s v="anwesend"/>
    <s v="BRD - NSG Schwalenberger Wald"/>
    <n v="51.899019000000003"/>
    <n v="9.2117489999999993"/>
    <n v="12"/>
    <s v="O"/>
    <s v="True"/>
    <s v="False"/>
    <s v="https://observation.org/observation/245226798/"/>
    <x v="1"/>
  </r>
  <r>
    <n v="170"/>
    <n v="245226799"/>
    <d v="2022-06-12T00:00:00"/>
    <d v="1899-12-30T16:34:00"/>
    <d v="2022-06-12T00:00:00"/>
    <x v="6"/>
    <s v="Pyrrhosoma nymphula"/>
    <s v="Coenagrionidae (Schlanklibellen)"/>
    <x v="4"/>
    <x v="1"/>
    <s v="M"/>
    <s v="Imago"/>
    <s v="anwesend"/>
    <s v="BRD - NSG Schwalenberger Wald"/>
    <n v="51.898936999999997"/>
    <n v="9.2116410000000002"/>
    <n v="4"/>
    <s v="A"/>
    <s v="True"/>
    <s v="False"/>
    <s v="https://observation.org/observation/245226799/"/>
    <x v="1"/>
  </r>
  <r>
    <n v="171"/>
    <n v="245226800"/>
    <d v="2022-06-12T00:00:00"/>
    <d v="1899-12-30T16:44:00"/>
    <d v="2022-06-12T00:00:00"/>
    <x v="31"/>
    <s v="Dactylorhiza maculata"/>
    <s v="Orchidaceae"/>
    <x v="2"/>
    <x v="8"/>
    <s v="U"/>
    <s v="blühend"/>
    <s v="anwesend"/>
    <s v="BRD - NSG Schwalenberger Wald"/>
    <n v="51.898758000000001"/>
    <n v="9.2209599999999998"/>
    <n v="4"/>
    <s v="O"/>
    <s v="True"/>
    <s v="False"/>
    <s v="https://observation.org/observation/245226800/"/>
    <x v="2"/>
  </r>
  <r>
    <n v="172"/>
    <n v="245226801"/>
    <d v="2022-06-12T00:00:00"/>
    <d v="1899-12-30T16:47:00"/>
    <d v="2022-06-12T00:00:00"/>
    <x v="27"/>
    <s v="Anax imperator"/>
    <s v="Aeshnidae (Edellibellen)"/>
    <x v="4"/>
    <x v="2"/>
    <s v="M"/>
    <s v="unbekannt"/>
    <s v="anwesend"/>
    <s v="BRD - NSG Schwalenberger Wald"/>
    <n v="51.898831000000001"/>
    <n v="9.2208609999999993"/>
    <n v="50"/>
    <s v="O"/>
    <s v="True"/>
    <s v="False"/>
    <s v="https://observation.org/observation/245226801/"/>
    <x v="2"/>
  </r>
  <r>
    <n v="173"/>
    <n v="245226802"/>
    <d v="2022-06-12T00:00:00"/>
    <d v="1899-12-30T16:47:00"/>
    <d v="2022-06-12T00:00:00"/>
    <x v="17"/>
    <s v="Ischnura elegans"/>
    <s v="Coenagrionidae (Schlanklibellen)"/>
    <x v="4"/>
    <x v="8"/>
    <s v="U"/>
    <s v="Imago"/>
    <s v="anwesend"/>
    <s v="BRD - NSG Schwalenberger Wald"/>
    <n v="51.898786000000001"/>
    <n v="9.220872"/>
    <n v="10"/>
    <s v="A"/>
    <s v="True"/>
    <s v="False"/>
    <s v="https://observation.org/observation/245226802/"/>
    <x v="2"/>
  </r>
  <r>
    <n v="174"/>
    <n v="245226803"/>
    <d v="2022-06-12T00:00:00"/>
    <d v="1899-12-30T16:47:00"/>
    <d v="2022-06-12T00:00:00"/>
    <x v="4"/>
    <s v="Cordulia aenea"/>
    <s v="Corduliidae (Falkenlibellen)"/>
    <x v="4"/>
    <x v="4"/>
    <s v="U"/>
    <s v="unbekannt"/>
    <s v="anwesend"/>
    <s v="BRD - NSG Schwalenberger Wald"/>
    <n v="51.898771000000004"/>
    <n v="9.220815"/>
    <n v="14"/>
    <s v="A"/>
    <s v="True"/>
    <s v="False"/>
    <s v="https://observation.org/observation/245226803/"/>
    <x v="2"/>
  </r>
  <r>
    <n v="175"/>
    <n v="245226805"/>
    <d v="2022-06-12T00:00:00"/>
    <d v="1899-12-30T16:47:00"/>
    <d v="2022-06-12T00:00:00"/>
    <x v="18"/>
    <s v="Coenagrion puella"/>
    <s v="Coenagrionidae (Schlanklibellen)"/>
    <x v="4"/>
    <x v="17"/>
    <s v="U"/>
    <s v="Imago"/>
    <s v="anwesend"/>
    <s v="BRD - NSG Schwalenberger Wald"/>
    <n v="51.898784999999997"/>
    <n v="9.2208860000000001"/>
    <n v="27"/>
    <s v="O"/>
    <s v="True"/>
    <s v="False"/>
    <s v="https://observation.org/observation/245226805/"/>
    <x v="2"/>
  </r>
  <r>
    <n v="176"/>
    <n v="245226805"/>
    <d v="2022-06-12T00:00:00"/>
    <d v="1899-12-30T16:47:00"/>
    <d v="2022-06-12T00:00:00"/>
    <x v="18"/>
    <s v="Coenagrion puella"/>
    <s v="Coenagrionidae (Schlanklibellen)"/>
    <x v="4"/>
    <x v="15"/>
    <s v="U"/>
    <s v="frisch geschlüpfte Imago"/>
    <s v="anwesend"/>
    <s v="BRD - NSG Schwalenberger Wald"/>
    <n v="51.898784999999997"/>
    <n v="9.2208860000000001"/>
    <n v="27"/>
    <s v="O"/>
    <s v="True"/>
    <s v="False"/>
    <s v="https://observation.org/observation/245226805/"/>
    <x v="2"/>
  </r>
  <r>
    <n v="177"/>
    <n v="245226806"/>
    <d v="2022-06-12T00:00:00"/>
    <d v="1899-12-30T16:48:00"/>
    <d v="2022-06-12T00:00:00"/>
    <x v="32"/>
    <s v="Leucorrhinia dubia"/>
    <s v="Libellulidae (Segellibellen)"/>
    <x v="4"/>
    <x v="11"/>
    <s v="U"/>
    <s v="Imago"/>
    <s v="anwesend"/>
    <s v="BRD - NSG Schwalenberger Wald"/>
    <n v="51.898820000000001"/>
    <n v="9.2209249999999994"/>
    <n v="4"/>
    <s v="O"/>
    <s v="True"/>
    <s v="False"/>
    <s v="https://observation.org/observation/245226806/"/>
    <x v="2"/>
  </r>
  <r>
    <n v="178"/>
    <n v="245226807"/>
    <d v="2022-06-12T00:00:00"/>
    <d v="1899-12-30T17:05:00"/>
    <d v="2022-06-12T00:00:00"/>
    <x v="33"/>
    <s v="Leucorrhinia pectoralis"/>
    <s v="Libellulidae (Segellibellen)"/>
    <x v="4"/>
    <x v="4"/>
    <s v="U"/>
    <s v="Imago"/>
    <s v="anwesend"/>
    <s v="BRD - NSG Schwalenberger Wald"/>
    <n v="51.899005000000002"/>
    <n v="9.220637"/>
    <n v="4"/>
    <s v="O"/>
    <s v="True"/>
    <s v="False"/>
    <s v="https://observation.org/observation/245226807/"/>
    <x v="2"/>
  </r>
  <r>
    <n v="179"/>
    <n v="245226808"/>
    <d v="2022-06-12T00:00:00"/>
    <d v="1899-12-30T17:18:00"/>
    <d v="2022-06-12T00:00:00"/>
    <x v="28"/>
    <s v="Somatochlora metallica"/>
    <s v="Corduliidae (Falkenlibellen)"/>
    <x v="4"/>
    <x v="2"/>
    <s v="U"/>
    <s v="Imago"/>
    <s v="anwesend"/>
    <s v="BRD - NSG Schwalenberger Wald"/>
    <n v="51.898805000000003"/>
    <n v="9.2209719999999997"/>
    <n v="35"/>
    <s v="O"/>
    <s v="True"/>
    <s v="False"/>
    <s v="https://observation.org/observation/245226808/"/>
    <x v="2"/>
  </r>
  <r>
    <n v="180"/>
    <n v="245226809"/>
    <d v="2022-06-12T00:00:00"/>
    <d v="1899-12-30T17:19:00"/>
    <d v="2022-06-12T00:00:00"/>
    <x v="32"/>
    <s v="Leucorrhinia dubia"/>
    <s v="Libellulidae (Segellibellen)"/>
    <x v="4"/>
    <x v="0"/>
    <s v="U"/>
    <s v="Imago"/>
    <s v="anwesend"/>
    <s v="BRD - NSG Schwalenberger Wald"/>
    <n v="51.898904000000002"/>
    <n v="9.221133"/>
    <n v="10"/>
    <s v="O"/>
    <s v="True"/>
    <s v="False"/>
    <s v="https://observation.org/observation/245226809/"/>
    <x v="2"/>
  </r>
  <r>
    <n v="181"/>
    <n v="245226810"/>
    <d v="2022-06-12T00:00:00"/>
    <d v="1899-12-30T17:20:00"/>
    <d v="2022-06-12T00:00:00"/>
    <x v="14"/>
    <s v="Libellula depressa"/>
    <s v="Libellulidae (Segellibellen)"/>
    <x v="4"/>
    <x v="0"/>
    <s v="M"/>
    <s v="unbekannt"/>
    <s v="anwesend"/>
    <s v="BRD - NSG Schwalenberger Wald"/>
    <n v="51.898921000000001"/>
    <n v="9.2211169999999996"/>
    <n v="5"/>
    <s v="O"/>
    <s v="True"/>
    <s v="False"/>
    <s v="https://observation.org/observation/245226810/"/>
    <x v="2"/>
  </r>
  <r>
    <n v="182"/>
    <n v="245226811"/>
    <d v="2022-06-12T00:00:00"/>
    <d v="1899-12-30T17:22:00"/>
    <d v="2022-06-12T00:00:00"/>
    <x v="14"/>
    <s v="Libellula depressa"/>
    <s v="Libellulidae (Segellibellen)"/>
    <x v="4"/>
    <x v="0"/>
    <s v="M"/>
    <s v="unbekannt"/>
    <s v="anwesend"/>
    <s v="BRD - NSG Schwalenberger Wald"/>
    <n v="51.899301999999999"/>
    <n v="9.2215089999999993"/>
    <n v="14"/>
    <s v="O"/>
    <s v="True"/>
    <s v="False"/>
    <s v="https://observation.org/observation/245226811/"/>
    <x v="5"/>
  </r>
  <r>
    <n v="183"/>
    <n v="245226812"/>
    <d v="2022-06-12T00:00:00"/>
    <d v="1899-12-30T17:23:00"/>
    <d v="2022-06-12T00:00:00"/>
    <x v="18"/>
    <s v="Coenagrion puella"/>
    <s v="Coenagrionidae (Schlanklibellen)"/>
    <x v="4"/>
    <x v="9"/>
    <s v="U"/>
    <s v="unbekannt"/>
    <s v="anwesend"/>
    <s v="BRD - NSG Schwalenberger Wald"/>
    <n v="51.899304999999998"/>
    <n v="9.2215129999999998"/>
    <n v="12"/>
    <s v="A"/>
    <s v="True"/>
    <s v="False"/>
    <s v="https://observation.org/observation/245226812/"/>
    <x v="5"/>
  </r>
  <r>
    <n v="184"/>
    <n v="245226813"/>
    <d v="2022-06-12T00:00:00"/>
    <d v="1899-12-30T17:24:00"/>
    <d v="2022-06-12T00:00:00"/>
    <x v="6"/>
    <s v="Pyrrhosoma nymphula"/>
    <s v="Coenagrionidae (Schlanklibellen)"/>
    <x v="4"/>
    <x v="1"/>
    <s v="U"/>
    <s v="unbekannt"/>
    <s v="anwesend"/>
    <s v="BRD - NSG Schwalenberger Wald"/>
    <n v="51.899304999999998"/>
    <n v="9.2214399999999994"/>
    <n v="36"/>
    <s v="A"/>
    <s v="True"/>
    <s v="False"/>
    <s v="https://observation.org/observation/245226813/"/>
    <x v="5"/>
  </r>
  <r>
    <n v="185"/>
    <n v="245226814"/>
    <d v="2022-06-12T00:00:00"/>
    <d v="1899-12-30T17:33:00"/>
    <d v="2022-06-12T00:00:00"/>
    <x v="18"/>
    <s v="Coenagrion puella"/>
    <s v="Coenagrionidae (Schlanklibellen)"/>
    <x v="4"/>
    <x v="10"/>
    <s v="U"/>
    <s v="Imago"/>
    <s v="anwesend"/>
    <s v="BRD - NSG Schwalenberger Wald"/>
    <n v="51.897584000000002"/>
    <n v="9.2223500000000005"/>
    <n v="20"/>
    <s v="A"/>
    <s v="True"/>
    <s v="False"/>
    <s v="https://observation.org/observation/245226814/"/>
    <x v="8"/>
  </r>
  <r>
    <n v="186"/>
    <n v="245226815"/>
    <d v="2022-06-12T00:00:00"/>
    <d v="1899-12-30T17:40:00"/>
    <d v="2022-06-12T00:00:00"/>
    <x v="21"/>
    <s v="Coenagrion hastulatum"/>
    <s v="Coenagrionidae (Schlanklibellen)"/>
    <x v="4"/>
    <x v="15"/>
    <s v="U"/>
    <s v="Imago"/>
    <s v="anwesend"/>
    <s v="BRD - NSG Schwalenberger Wald"/>
    <n v="51.896205999999999"/>
    <n v="9.2217959999999994"/>
    <n v="4"/>
    <s v="A"/>
    <s v="True"/>
    <s v="False"/>
    <s v="https://observation.org/observation/245226815/"/>
    <x v="4"/>
  </r>
  <r>
    <n v="187"/>
    <n v="245226816"/>
    <d v="2022-06-12T00:00:00"/>
    <d v="1899-12-30T17:42:00"/>
    <d v="2022-06-12T00:00:00"/>
    <x v="18"/>
    <s v="Coenagrion puella"/>
    <s v="Coenagrionidae (Schlanklibellen)"/>
    <x v="4"/>
    <x v="5"/>
    <s v="U"/>
    <s v="Imago"/>
    <s v="anwesend"/>
    <s v="BRD - NSG Schwalenberger Wald"/>
    <n v="51.896061000000003"/>
    <n v="9.221698"/>
    <n v="18"/>
    <s v="A"/>
    <s v="True"/>
    <s v="False"/>
    <s v="https://observation.org/observation/245226816/"/>
    <x v="4"/>
  </r>
  <r>
    <n v="188"/>
    <n v="245226816"/>
    <d v="2022-06-12T00:00:00"/>
    <d v="1899-12-30T17:42:00"/>
    <d v="2022-06-12T00:00:00"/>
    <x v="18"/>
    <s v="Coenagrion puella"/>
    <s v="Coenagrionidae (Schlanklibellen)"/>
    <x v="4"/>
    <x v="9"/>
    <s v="U"/>
    <s v="frisch geschlüpfte Imago"/>
    <s v="anwesend"/>
    <s v="BRD - NSG Schwalenberger Wald"/>
    <n v="51.896061000000003"/>
    <n v="9.221698"/>
    <n v="18"/>
    <s v="A"/>
    <s v="True"/>
    <s v="False"/>
    <s v="https://observation.org/observation/245226816/"/>
    <x v="4"/>
  </r>
  <r>
    <n v="189"/>
    <n v="247118883"/>
    <d v="2022-06-28T00:00:00"/>
    <d v="1899-12-30T12:29:00"/>
    <d v="2022-06-28T00:00:00"/>
    <x v="17"/>
    <s v="Ischnura elegans"/>
    <s v="Coenagrionidae (Schlanklibellen)"/>
    <x v="4"/>
    <x v="0"/>
    <s v="U"/>
    <s v="Imago"/>
    <s v="anwesend"/>
    <s v="BRD - NSG Schwalenberger Wald"/>
    <n v="51.899532000000001"/>
    <n v="9.2016910000000003"/>
    <n v="11"/>
    <s v="J"/>
    <s v="True"/>
    <s v="True"/>
    <s v="https://observation.org/observation/247118883/"/>
    <x v="7"/>
  </r>
  <r>
    <n v="190"/>
    <n v="249130607"/>
    <d v="2022-06-28T00:00:00"/>
    <d v="1899-12-30T10:57:00"/>
    <d v="2022-07-15T00:00:00"/>
    <x v="14"/>
    <s v="Libellula depressa"/>
    <s v="Libellulidae (Segellibellen)"/>
    <x v="4"/>
    <x v="2"/>
    <s v="M"/>
    <s v="unbekannt"/>
    <s v="anwesend"/>
    <s v="BRD - NSG Schwalenberger Wald"/>
    <n v="51.905467999999999"/>
    <n v="9.1935380000000002"/>
    <n v="11"/>
    <s v="O"/>
    <s v="True"/>
    <s v="False"/>
    <s v="https://observation.org/observation/249130607/"/>
    <x v="3"/>
  </r>
  <r>
    <n v="191"/>
    <n v="249130607"/>
    <d v="2022-06-28T00:00:00"/>
    <d v="1899-12-30T10:57:00"/>
    <d v="2022-07-15T00:00:00"/>
    <x v="14"/>
    <s v="Libellula depressa"/>
    <s v="Libellulidae (Segellibellen)"/>
    <x v="4"/>
    <x v="0"/>
    <s v="F"/>
    <s v="unbekannt"/>
    <s v="Eiablage"/>
    <s v="BRD - NSG Schwalenberger Wald"/>
    <n v="51.905467999999999"/>
    <n v="9.1935380000000002"/>
    <n v="11"/>
    <s v="O"/>
    <s v="True"/>
    <s v="False"/>
    <s v="https://observation.org/observation/249130607/"/>
    <x v="3"/>
  </r>
  <r>
    <n v="192"/>
    <n v="249130608"/>
    <d v="2022-06-28T00:00:00"/>
    <d v="1899-12-30T10:57:00"/>
    <d v="2022-07-15T00:00:00"/>
    <x v="30"/>
    <s v="Orthetrum cancellatum"/>
    <s v="Libellulidae (Segellibellen)"/>
    <x v="4"/>
    <x v="3"/>
    <s v="M"/>
    <s v="Imago"/>
    <s v="Kopula"/>
    <s v="BRD - NSG Schwalenberger Wald"/>
    <n v="51.905535"/>
    <n v="9.1935059999999993"/>
    <n v="17"/>
    <s v="O"/>
    <s v="True"/>
    <s v="False"/>
    <s v="https://observation.org/observation/249130608/"/>
    <x v="3"/>
  </r>
  <r>
    <n v="193"/>
    <n v="249130608"/>
    <d v="2022-06-28T00:00:00"/>
    <d v="1899-12-30T10:57:00"/>
    <d v="2022-07-15T00:00:00"/>
    <x v="30"/>
    <s v="Orthetrum cancellatum"/>
    <s v="Libellulidae (Segellibellen)"/>
    <x v="4"/>
    <x v="2"/>
    <s v="F"/>
    <s v="unbekannt"/>
    <s v="Eiablage"/>
    <s v="BRD - NSG Schwalenberger Wald"/>
    <n v="51.905535"/>
    <n v="9.1935059999999993"/>
    <n v="17"/>
    <s v="O"/>
    <s v="True"/>
    <s v="False"/>
    <s v="https://observation.org/observation/249130608/"/>
    <x v="3"/>
  </r>
  <r>
    <n v="194"/>
    <n v="249130610"/>
    <d v="2022-06-28T00:00:00"/>
    <d v="1899-12-30T10:58:00"/>
    <d v="2022-07-15T00:00:00"/>
    <x v="27"/>
    <s v="Anax imperator"/>
    <s v="Aeshnidae (Edellibellen)"/>
    <x v="4"/>
    <x v="0"/>
    <s v="M"/>
    <s v="unbekannt"/>
    <s v="anwesend"/>
    <s v="BRD - NSG Schwalenberger Wald"/>
    <n v="51.905512000000002"/>
    <n v="9.1936750000000007"/>
    <n v="24"/>
    <s v="O"/>
    <s v="True"/>
    <s v="False"/>
    <s v="https://observation.org/observation/249130610/"/>
    <x v="3"/>
  </r>
  <r>
    <n v="195"/>
    <n v="249130612"/>
    <d v="2022-06-28T00:00:00"/>
    <d v="1899-12-30T11:04:00"/>
    <d v="2022-07-15T00:00:00"/>
    <x v="18"/>
    <s v="Coenagrion puella"/>
    <s v="Coenagrionidae (Schlanklibellen)"/>
    <x v="4"/>
    <x v="10"/>
    <s v="U"/>
    <s v="Imago"/>
    <s v="Eiablage"/>
    <s v="BRD - NSG Schwalenberger Wald"/>
    <n v="51.905388000000002"/>
    <n v="9.1935310000000001"/>
    <n v="35"/>
    <s v="A"/>
    <s v="True"/>
    <s v="False"/>
    <s v="https://observation.org/observation/249130612/"/>
    <x v="3"/>
  </r>
  <r>
    <n v="196"/>
    <n v="249130615"/>
    <d v="2022-06-28T00:00:00"/>
    <d v="1899-12-30T11:04:00"/>
    <d v="2022-07-15T00:00:00"/>
    <x v="17"/>
    <s v="Ischnura elegans"/>
    <s v="Coenagrionidae (Schlanklibellen)"/>
    <x v="4"/>
    <x v="1"/>
    <s v="M"/>
    <s v="unbekannt"/>
    <s v="anwesend"/>
    <s v="BRD - NSG Schwalenberger Wald"/>
    <n v="51.905434999999997"/>
    <n v="9.1936319999999991"/>
    <n v="10"/>
    <s v="A"/>
    <s v="True"/>
    <s v="False"/>
    <s v="https://observation.org/observation/249130615/"/>
    <x v="3"/>
  </r>
  <r>
    <n v="197"/>
    <n v="249130616"/>
    <d v="2022-06-28T00:00:00"/>
    <d v="1899-12-30T11:10:00"/>
    <d v="2022-07-15T00:00:00"/>
    <x v="34"/>
    <s v="Aeshna cyanea"/>
    <s v="Aeshnidae (Edellibellen)"/>
    <x v="4"/>
    <x v="0"/>
    <s v="M"/>
    <s v="Imago"/>
    <s v="anwesend"/>
    <s v="BRD - NSG Schwalenberger Wald"/>
    <n v="51.905301999999999"/>
    <n v="9.1933140000000009"/>
    <n v="11"/>
    <s v="A"/>
    <s v="True"/>
    <s v="False"/>
    <s v="https://observation.org/observation/249130616/"/>
    <x v="3"/>
  </r>
  <r>
    <n v="198"/>
    <n v="249130616"/>
    <d v="2022-06-28T00:00:00"/>
    <d v="1899-12-30T11:10:00"/>
    <d v="2022-07-15T00:00:00"/>
    <x v="34"/>
    <s v="Aeshna cyanea"/>
    <s v="Aeshnidae (Edellibellen)"/>
    <x v="4"/>
    <x v="0"/>
    <s v="F"/>
    <s v="Imago"/>
    <s v="Eiablage"/>
    <s v="BRD - NSG Schwalenberger Wald"/>
    <n v="51.905301999999999"/>
    <n v="9.1933140000000009"/>
    <n v="11"/>
    <s v="A"/>
    <s v="True"/>
    <s v="False"/>
    <s v="https://observation.org/observation/249130616/"/>
    <x v="3"/>
  </r>
  <r>
    <n v="199"/>
    <n v="249130618"/>
    <d v="2022-06-28T00:00:00"/>
    <d v="1899-12-30T11:10:00"/>
    <d v="2022-07-15T00:00:00"/>
    <x v="4"/>
    <s v="Cordulia aenea"/>
    <s v="Corduliidae (Falkenlibellen)"/>
    <x v="4"/>
    <x v="0"/>
    <s v="U"/>
    <s v="unbekannt"/>
    <s v="anwesend"/>
    <s v="BRD - NSG Schwalenberger Wald"/>
    <n v="51.905306000000003"/>
    <n v="9.1933279999999993"/>
    <n v="4"/>
    <s v="A"/>
    <s v="True"/>
    <s v="False"/>
    <s v="https://observation.org/observation/249130618/"/>
    <x v="3"/>
  </r>
  <r>
    <n v="200"/>
    <n v="249130619"/>
    <d v="2022-06-28T00:00:00"/>
    <d v="1899-12-30T11:23:00"/>
    <d v="2022-07-15T00:00:00"/>
    <x v="27"/>
    <s v="Anax imperator"/>
    <s v="Aeshnidae (Edellibellen)"/>
    <x v="4"/>
    <x v="0"/>
    <s v="F"/>
    <s v="unbekannt"/>
    <s v="anwesend"/>
    <s v="BRD - NSG Schwalenberger Wald"/>
    <n v="51.898271000000001"/>
    <n v="9.193581"/>
    <n v="9"/>
    <s v="O"/>
    <s v="True"/>
    <s v="False"/>
    <s v="https://observation.org/observation/249130619/"/>
    <x v="0"/>
  </r>
  <r>
    <n v="201"/>
    <n v="249130620"/>
    <d v="2022-06-28T00:00:00"/>
    <d v="1899-12-30T11:28:00"/>
    <d v="2022-07-15T00:00:00"/>
    <x v="35"/>
    <s v="Aeshna juncea"/>
    <s v="Aeshnidae (Edellibellen)"/>
    <x v="4"/>
    <x v="2"/>
    <s v="M"/>
    <s v="unbekannt"/>
    <s v="anwesend"/>
    <s v="BRD - NSG Schwalenberger Wald"/>
    <n v="51.898626999999998"/>
    <n v="9.1935020000000005"/>
    <n v="11"/>
    <s v="O"/>
    <s v="True"/>
    <s v="False"/>
    <s v="https://observation.org/observation/249130620/"/>
    <x v="0"/>
  </r>
  <r>
    <n v="202"/>
    <n v="249130620"/>
    <d v="2022-06-28T00:00:00"/>
    <d v="1899-12-30T11:28:00"/>
    <d v="2022-07-15T00:00:00"/>
    <x v="35"/>
    <s v="Aeshna juncea"/>
    <s v="Aeshnidae (Edellibellen)"/>
    <x v="4"/>
    <x v="4"/>
    <s v="U"/>
    <s v="frisch geschlüpfte Imago"/>
    <s v="anwesend"/>
    <s v="BRD - NSG Schwalenberger Wald"/>
    <n v="51.898626999999998"/>
    <n v="9.1935020000000005"/>
    <n v="11"/>
    <s v="O"/>
    <s v="True"/>
    <s v="False"/>
    <s v="https://observation.org/observation/249130620/"/>
    <x v="0"/>
  </r>
  <r>
    <n v="203"/>
    <n v="249130621"/>
    <d v="2022-06-28T00:00:00"/>
    <d v="1899-12-30T11:30:00"/>
    <d v="2022-07-15T00:00:00"/>
    <x v="32"/>
    <s v="Leucorrhinia dubia"/>
    <s v="Libellulidae (Segellibellen)"/>
    <x v="4"/>
    <x v="18"/>
    <s v="U"/>
    <s v="Imago"/>
    <s v="anwesend"/>
    <s v="BRD - NSG Schwalenberger Wald"/>
    <n v="51.898752000000002"/>
    <n v="9.1935970000000005"/>
    <n v="31"/>
    <s v="O"/>
    <s v="True"/>
    <s v="False"/>
    <s v="https://observation.org/observation/249130621/"/>
    <x v="0"/>
  </r>
  <r>
    <n v="204"/>
    <n v="249130622"/>
    <d v="2022-06-28T00:00:00"/>
    <d v="1899-12-30T11:30:00"/>
    <d v="2022-07-15T00:00:00"/>
    <x v="16"/>
    <s v="Libellula quadrimaculata"/>
    <s v="Libellulidae (Segellibellen)"/>
    <x v="4"/>
    <x v="1"/>
    <s v="U"/>
    <s v="unbekannt"/>
    <s v="Eiablage"/>
    <s v="BRD - NSG Schwalenberger Wald"/>
    <n v="51.898741000000001"/>
    <n v="9.1935649999999995"/>
    <n v="14"/>
    <s v="A"/>
    <s v="True"/>
    <s v="False"/>
    <s v="https://observation.org/observation/249130622/"/>
    <x v="0"/>
  </r>
  <r>
    <n v="205"/>
    <n v="249130624"/>
    <d v="2022-06-28T00:00:00"/>
    <d v="1899-12-30T11:30:00"/>
    <d v="2022-07-15T00:00:00"/>
    <x v="6"/>
    <s v="Pyrrhosoma nymphula"/>
    <s v="Coenagrionidae (Schlanklibellen)"/>
    <x v="4"/>
    <x v="10"/>
    <s v="U"/>
    <s v="unbekannt"/>
    <s v="anwesend"/>
    <s v="BRD - NSG Schwalenberger Wald"/>
    <n v="51.898668000000001"/>
    <n v="9.1935129999999994"/>
    <n v="16"/>
    <s v="A"/>
    <s v="True"/>
    <s v="False"/>
    <s v="https://observation.org/observation/249130624/"/>
    <x v="0"/>
  </r>
  <r>
    <n v="206"/>
    <n v="249130625"/>
    <d v="2022-06-28T00:00:00"/>
    <d v="1899-12-30T11:31:00"/>
    <d v="2022-07-15T00:00:00"/>
    <x v="18"/>
    <s v="Coenagrion puella"/>
    <s v="Coenagrionidae (Schlanklibellen)"/>
    <x v="4"/>
    <x v="5"/>
    <s v="U"/>
    <s v="unbekannt"/>
    <s v="Eiablage"/>
    <s v="BRD - NSG Schwalenberger Wald"/>
    <n v="51.898650000000004"/>
    <n v="9.1935760000000002"/>
    <n v="22"/>
    <s v="A"/>
    <s v="True"/>
    <s v="False"/>
    <s v="https://observation.org/observation/249130625/"/>
    <x v="0"/>
  </r>
  <r>
    <n v="207"/>
    <n v="249130626"/>
    <d v="2022-06-28T00:00:00"/>
    <d v="1899-12-30T11:57:00"/>
    <d v="2022-07-15T00:00:00"/>
    <x v="27"/>
    <s v="Anax imperator"/>
    <s v="Aeshnidae (Edellibellen)"/>
    <x v="4"/>
    <x v="0"/>
    <s v="F"/>
    <s v="unbekannt"/>
    <s v="Eiablage"/>
    <s v="BRD - NSG Schwalenberger Wald"/>
    <n v="51.898662000000002"/>
    <n v="9.1934550000000002"/>
    <n v="23"/>
    <s v="O"/>
    <s v="True"/>
    <s v="False"/>
    <s v="https://observation.org/observation/249130626/"/>
    <x v="0"/>
  </r>
  <r>
    <n v="208"/>
    <n v="249130627"/>
    <d v="2022-06-28T00:00:00"/>
    <d v="1899-12-30T12:13:00"/>
    <d v="2022-07-15T00:00:00"/>
    <x v="6"/>
    <s v="Pyrrhosoma nymphula"/>
    <s v="Coenagrionidae (Schlanklibellen)"/>
    <x v="4"/>
    <x v="5"/>
    <s v="U"/>
    <s v="unbekannt"/>
    <s v="Eiablage"/>
    <s v="BRD - NSG Schwalenberger Wald"/>
    <n v="51.899534000000003"/>
    <n v="9.2017690000000005"/>
    <n v="26"/>
    <s v="A"/>
    <s v="True"/>
    <s v="False"/>
    <s v="https://observation.org/observation/249130627/"/>
    <x v="7"/>
  </r>
  <r>
    <n v="209"/>
    <n v="249130628"/>
    <d v="2022-06-28T00:00:00"/>
    <d v="1899-12-30T12:13:00"/>
    <d v="2022-07-15T00:00:00"/>
    <x v="34"/>
    <s v="Aeshna cyanea"/>
    <s v="Aeshnidae (Edellibellen)"/>
    <x v="4"/>
    <x v="1"/>
    <s v="M"/>
    <s v="unbekannt"/>
    <s v="territorial"/>
    <s v="BRD - NSG Schwalenberger Wald"/>
    <n v="51.899621000000003"/>
    <n v="9.2018249999999995"/>
    <n v="8"/>
    <s v="A"/>
    <s v="True"/>
    <s v="False"/>
    <s v="https://observation.org/observation/249130628/"/>
    <x v="7"/>
  </r>
  <r>
    <n v="210"/>
    <n v="249130629"/>
    <d v="2022-06-28T00:00:00"/>
    <d v="1899-12-30T12:13:00"/>
    <d v="2022-07-15T00:00:00"/>
    <x v="27"/>
    <s v="Anax imperator"/>
    <s v="Aeshnidae (Edellibellen)"/>
    <x v="4"/>
    <x v="0"/>
    <s v="M"/>
    <s v="unbekannt"/>
    <s v="anwesend"/>
    <s v="BRD - NSG Schwalenberger Wald"/>
    <n v="51.899569999999997"/>
    <n v="9.2018799999999992"/>
    <n v="9"/>
    <s v="O"/>
    <s v="True"/>
    <s v="False"/>
    <s v="https://observation.org/observation/249130629/"/>
    <x v="7"/>
  </r>
  <r>
    <n v="211"/>
    <n v="249130630"/>
    <d v="2022-06-28T00:00:00"/>
    <d v="1899-12-30T12:14:00"/>
    <d v="2022-07-15T00:00:00"/>
    <x v="4"/>
    <s v="Cordulia aenea"/>
    <s v="Corduliidae (Falkenlibellen)"/>
    <x v="4"/>
    <x v="2"/>
    <s v="U"/>
    <s v="unbekannt"/>
    <s v="anwesend"/>
    <s v="BRD - NSG Schwalenberger Wald"/>
    <n v="51.899549999999998"/>
    <n v="9.2018140000000006"/>
    <n v="10"/>
    <s v="A"/>
    <s v="True"/>
    <s v="False"/>
    <s v="https://observation.org/observation/249130630/"/>
    <x v="7"/>
  </r>
  <r>
    <n v="212"/>
    <n v="249130631"/>
    <d v="2022-06-28T00:00:00"/>
    <d v="1899-12-30T12:15:00"/>
    <d v="2022-07-15T00:00:00"/>
    <x v="30"/>
    <s v="Orthetrum cancellatum"/>
    <s v="Libellulidae (Segellibellen)"/>
    <x v="4"/>
    <x v="3"/>
    <s v="M"/>
    <s v="frisch geschlüpfte Imago"/>
    <s v="anwesend"/>
    <s v="BRD - NSG Schwalenberger Wald"/>
    <n v="51.899579000000003"/>
    <n v="9.201803"/>
    <n v="30"/>
    <s v="O"/>
    <s v="True"/>
    <s v="False"/>
    <s v="https://observation.org/observation/249130631/"/>
    <x v="7"/>
  </r>
  <r>
    <n v="213"/>
    <n v="249130632"/>
    <d v="2022-06-28T00:00:00"/>
    <d v="1899-12-30T12:19:00"/>
    <d v="2022-07-15T00:00:00"/>
    <x v="14"/>
    <s v="Libellula depressa"/>
    <s v="Libellulidae (Segellibellen)"/>
    <x v="4"/>
    <x v="3"/>
    <s v="M"/>
    <s v="unbekannt"/>
    <s v="anwesend"/>
    <s v="BRD - NSG Schwalenberger Wald"/>
    <n v="51.899523000000002"/>
    <n v="9.2018140000000006"/>
    <n v="33"/>
    <s v="O"/>
    <s v="True"/>
    <s v="False"/>
    <s v="https://observation.org/observation/249130632/"/>
    <x v="7"/>
  </r>
  <r>
    <n v="214"/>
    <n v="249130633"/>
    <d v="2022-06-28T00:00:00"/>
    <d v="1899-12-30T12:19:00"/>
    <d v="2022-07-15T00:00:00"/>
    <x v="30"/>
    <s v="Orthetrum cancellatum"/>
    <s v="Libellulidae (Segellibellen)"/>
    <x v="4"/>
    <x v="0"/>
    <s v="F"/>
    <s v="unbekannt"/>
    <s v="Eiablage"/>
    <s v="BRD - NSG Schwalenberger Wald"/>
    <n v="51.899548000000003"/>
    <n v="9.2016790000000004"/>
    <n v="12"/>
    <s v="O"/>
    <s v="True"/>
    <s v="False"/>
    <s v="https://observation.org/observation/249130633/"/>
    <x v="7"/>
  </r>
  <r>
    <n v="215"/>
    <n v="249130634"/>
    <d v="2022-06-28T00:00:00"/>
    <d v="1899-12-30T12:19:00"/>
    <d v="2022-07-15T00:00:00"/>
    <x v="34"/>
    <s v="Aeshna cyanea"/>
    <s v="Aeshnidae (Edellibellen)"/>
    <x v="4"/>
    <x v="0"/>
    <s v="F"/>
    <s v="unbekannt"/>
    <s v="Eiablage"/>
    <s v="BRD - NSG Schwalenberger Wald"/>
    <n v="51.899531000000003"/>
    <n v="9.2016290000000005"/>
    <n v="13"/>
    <s v="A"/>
    <s v="True"/>
    <s v="False"/>
    <s v="https://observation.org/observation/249130634/"/>
    <x v="7"/>
  </r>
  <r>
    <n v="216"/>
    <n v="249130635"/>
    <d v="2022-06-28T00:00:00"/>
    <d v="1899-12-30T12:19:00"/>
    <d v="2022-07-15T00:00:00"/>
    <x v="4"/>
    <s v="Cordulia aenea"/>
    <s v="Corduliidae (Falkenlibellen)"/>
    <x v="4"/>
    <x v="1"/>
    <s v="U"/>
    <s v="unbekannt"/>
    <s v="anwesend"/>
    <s v="BRD - NSG Schwalenberger Wald"/>
    <n v="51.899608000000001"/>
    <n v="9.2016899999999993"/>
    <n v="14"/>
    <s v="A"/>
    <s v="True"/>
    <s v="False"/>
    <s v="https://observation.org/observation/249130635/"/>
    <x v="7"/>
  </r>
  <r>
    <n v="217"/>
    <n v="249130635"/>
    <d v="2022-06-28T00:00:00"/>
    <d v="1899-12-30T12:19:00"/>
    <d v="2022-07-15T00:00:00"/>
    <x v="4"/>
    <s v="Cordulia aenea"/>
    <s v="Corduliidae (Falkenlibellen)"/>
    <x v="4"/>
    <x v="0"/>
    <s v="F"/>
    <s v="unbekannt"/>
    <s v="anwesend"/>
    <s v="BRD - NSG Schwalenberger Wald"/>
    <n v="51.899608000000001"/>
    <n v="9.2016899999999993"/>
    <n v="14"/>
    <s v="A"/>
    <s v="True"/>
    <s v="False"/>
    <s v="https://observation.org/observation/249130635/"/>
    <x v="7"/>
  </r>
  <r>
    <n v="218"/>
    <n v="249130636"/>
    <d v="2022-06-28T00:00:00"/>
    <d v="1899-12-30T12:20:00"/>
    <d v="2022-07-15T00:00:00"/>
    <x v="17"/>
    <s v="Ischnura elegans"/>
    <s v="Coenagrionidae (Schlanklibellen)"/>
    <x v="4"/>
    <x v="19"/>
    <s v="U"/>
    <s v="unbekannt"/>
    <s v="anwesend"/>
    <s v="BRD - NSG Schwalenberger Wald"/>
    <n v="51.899529000000001"/>
    <n v="9.2016200000000001"/>
    <n v="20"/>
    <s v="A"/>
    <s v="True"/>
    <s v="False"/>
    <s v="https://observation.org/observation/249130636/"/>
    <x v="7"/>
  </r>
  <r>
    <n v="219"/>
    <n v="249130637"/>
    <d v="2022-06-28T00:00:00"/>
    <d v="1899-12-30T12:31:00"/>
    <d v="2022-07-15T00:00:00"/>
    <x v="24"/>
    <s v="Enallagma cyathigerum"/>
    <s v="Coenagrionidae (Schlanklibellen)"/>
    <x v="4"/>
    <x v="19"/>
    <s v="U"/>
    <s v="Imago"/>
    <s v="Kopula"/>
    <s v="BRD - NSG Schwalenberger Wald"/>
    <n v="51.899451999999997"/>
    <n v="9.2014859999999992"/>
    <n v="35"/>
    <s v="O"/>
    <s v="True"/>
    <s v="False"/>
    <s v="https://observation.org/observation/249130637/"/>
    <x v="7"/>
  </r>
  <r>
    <n v="220"/>
    <n v="249130638"/>
    <d v="2022-06-28T00:00:00"/>
    <d v="1899-12-30T12:47:00"/>
    <d v="2022-07-15T00:00:00"/>
    <x v="18"/>
    <s v="Coenagrion puella"/>
    <s v="Coenagrionidae (Schlanklibellen)"/>
    <x v="4"/>
    <x v="20"/>
    <s v="U"/>
    <s v="Imago"/>
    <s v="Eiablage"/>
    <s v="BRD - NSG Schwalenberger Wald"/>
    <n v="51.899548000000003"/>
    <n v="9.2017640000000007"/>
    <n v="75"/>
    <s v="O"/>
    <s v="True"/>
    <s v="False"/>
    <s v="https://observation.org/observation/249130638/"/>
    <x v="7"/>
  </r>
  <r>
    <n v="221"/>
    <n v="249130638"/>
    <d v="2022-06-28T00:00:00"/>
    <d v="1899-12-30T12:47:00"/>
    <d v="2022-07-15T00:00:00"/>
    <x v="18"/>
    <s v="Coenagrion puella"/>
    <s v="Coenagrionidae (Schlanklibellen)"/>
    <x v="4"/>
    <x v="5"/>
    <s v="U"/>
    <s v="frisch geschlüpfte Imago"/>
    <s v="anwesend"/>
    <s v="BRD - NSG Schwalenberger Wald"/>
    <n v="51.899548000000003"/>
    <n v="9.2017640000000007"/>
    <n v="75"/>
    <s v="O"/>
    <s v="True"/>
    <s v="False"/>
    <s v="https://observation.org/observation/249130638/"/>
    <x v="7"/>
  </r>
  <r>
    <n v="222"/>
    <n v="249130639"/>
    <d v="2022-06-28T00:00:00"/>
    <d v="1899-12-30T12:55:00"/>
    <d v="2022-07-15T00:00:00"/>
    <x v="30"/>
    <s v="Orthetrum cancellatum"/>
    <s v="Libellulidae (Segellibellen)"/>
    <x v="4"/>
    <x v="2"/>
    <s v="M"/>
    <s v="unbekannt"/>
    <s v="anwesend"/>
    <s v="BRD - NSG Schwalenberger Wald"/>
    <n v="51.899031999999998"/>
    <n v="9.2113870000000002"/>
    <n v="4"/>
    <s v="O"/>
    <s v="True"/>
    <s v="False"/>
    <s v="https://observation.org/observation/249130639/"/>
    <x v="1"/>
  </r>
  <r>
    <n v="223"/>
    <n v="249130640"/>
    <d v="2022-06-28T00:00:00"/>
    <d v="1899-12-30T12:56:00"/>
    <d v="2022-07-15T00:00:00"/>
    <x v="14"/>
    <s v="Libellula depressa"/>
    <s v="Libellulidae (Segellibellen)"/>
    <x v="4"/>
    <x v="2"/>
    <s v="M"/>
    <s v="unbekannt"/>
    <s v="anwesend"/>
    <s v="BRD - NSG Schwalenberger Wald"/>
    <n v="51.89913"/>
    <n v="9.2113659999999999"/>
    <n v="4"/>
    <s v="O"/>
    <s v="True"/>
    <s v="False"/>
    <s v="https://observation.org/observation/249130640/"/>
    <x v="1"/>
  </r>
  <r>
    <n v="224"/>
    <n v="249130641"/>
    <d v="2022-06-28T00:00:00"/>
    <d v="1899-12-30T12:57:00"/>
    <d v="2022-07-15T00:00:00"/>
    <x v="27"/>
    <s v="Anax imperator"/>
    <s v="Aeshnidae (Edellibellen)"/>
    <x v="4"/>
    <x v="2"/>
    <s v="M"/>
    <s v="unbekannt"/>
    <s v="anwesend"/>
    <s v="BRD - NSG Schwalenberger Wald"/>
    <n v="51.899071999999997"/>
    <n v="9.2113019999999999"/>
    <n v="35"/>
    <s v="O"/>
    <s v="True"/>
    <s v="False"/>
    <s v="https://observation.org/observation/249130641/"/>
    <x v="1"/>
  </r>
  <r>
    <n v="225"/>
    <n v="249130642"/>
    <d v="2022-06-28T00:00:00"/>
    <d v="1899-12-30T12:57:00"/>
    <d v="2022-07-15T00:00:00"/>
    <x v="4"/>
    <s v="Cordulia aenea"/>
    <s v="Corduliidae (Falkenlibellen)"/>
    <x v="4"/>
    <x v="2"/>
    <s v="M"/>
    <s v="unbekannt"/>
    <s v="anwesend"/>
    <s v="BRD - NSG Schwalenberger Wald"/>
    <n v="51.899037"/>
    <n v="9.2113370000000003"/>
    <n v="21"/>
    <s v="A"/>
    <s v="True"/>
    <s v="False"/>
    <s v="https://observation.org/observation/249130642/"/>
    <x v="1"/>
  </r>
  <r>
    <n v="226"/>
    <n v="249130642"/>
    <d v="2022-06-28T00:00:00"/>
    <d v="1899-12-30T12:57:00"/>
    <d v="2022-07-15T00:00:00"/>
    <x v="4"/>
    <s v="Cordulia aenea"/>
    <s v="Corduliidae (Falkenlibellen)"/>
    <x v="4"/>
    <x v="0"/>
    <s v="F"/>
    <s v="unbekannt"/>
    <s v="anwesend"/>
    <s v="BRD - NSG Schwalenberger Wald"/>
    <n v="51.899037"/>
    <n v="9.2113370000000003"/>
    <n v="21"/>
    <s v="A"/>
    <s v="True"/>
    <s v="False"/>
    <s v="https://observation.org/observation/249130642/"/>
    <x v="1"/>
  </r>
  <r>
    <n v="227"/>
    <n v="249130643"/>
    <d v="2022-06-28T00:00:00"/>
    <d v="1899-12-30T12:58:00"/>
    <d v="2022-07-15T00:00:00"/>
    <x v="18"/>
    <s v="Coenagrion puella"/>
    <s v="Coenagrionidae (Schlanklibellen)"/>
    <x v="4"/>
    <x v="5"/>
    <s v="U"/>
    <s v="Imago"/>
    <s v="Eiablage"/>
    <s v="BRD - NSG Schwalenberger Wald"/>
    <n v="51.899165000000004"/>
    <n v="9.2113119999999995"/>
    <n v="14"/>
    <s v="A"/>
    <s v="True"/>
    <s v="False"/>
    <s v="https://observation.org/observation/249130643/"/>
    <x v="1"/>
  </r>
  <r>
    <n v="228"/>
    <n v="249130644"/>
    <d v="2022-06-28T00:00:00"/>
    <d v="1899-12-30T12:59:00"/>
    <d v="2022-07-15T00:00:00"/>
    <x v="34"/>
    <s v="Aeshna cyanea"/>
    <s v="Aeshnidae (Edellibellen)"/>
    <x v="4"/>
    <x v="2"/>
    <s v="U"/>
    <s v="frisch geschlüpfte Imago"/>
    <s v="anwesend"/>
    <s v="BRD - NSG Schwalenberger Wald"/>
    <n v="51.899132999999999"/>
    <n v="9.2113510000000005"/>
    <n v="13"/>
    <s v="A"/>
    <s v="True"/>
    <s v="False"/>
    <s v="https://observation.org/observation/249130644/"/>
    <x v="1"/>
  </r>
  <r>
    <n v="229"/>
    <n v="249130645"/>
    <d v="2022-06-28T00:00:00"/>
    <d v="1899-12-30T13:05:00"/>
    <d v="2022-07-15T00:00:00"/>
    <x v="16"/>
    <s v="Libellula quadrimaculata"/>
    <s v="Libellulidae (Segellibellen)"/>
    <x v="4"/>
    <x v="2"/>
    <s v="U"/>
    <s v="unbekannt"/>
    <s v="anwesend"/>
    <s v="BRD - NSG Schwalenberger Wald"/>
    <n v="51.899231999999998"/>
    <n v="9.2114019999999996"/>
    <n v="25"/>
    <s v="A"/>
    <s v="True"/>
    <s v="False"/>
    <s v="https://observation.org/observation/249130645/"/>
    <x v="1"/>
  </r>
  <r>
    <n v="230"/>
    <n v="249130646"/>
    <d v="2022-06-28T00:00:00"/>
    <d v="1899-12-30T13:10:00"/>
    <d v="2022-07-15T00:00:00"/>
    <x v="34"/>
    <s v="Aeshna cyanea"/>
    <s v="Aeshnidae (Edellibellen)"/>
    <x v="4"/>
    <x v="2"/>
    <s v="M"/>
    <s v="Imago"/>
    <s v="anwesend"/>
    <s v="BRD - NSG Schwalenberger Wald"/>
    <n v="51.89893"/>
    <n v="9.2116869999999995"/>
    <n v="45"/>
    <s v="A"/>
    <s v="True"/>
    <s v="False"/>
    <s v="https://observation.org/observation/249130646/"/>
    <x v="1"/>
  </r>
  <r>
    <n v="231"/>
    <n v="249130647"/>
    <d v="2022-06-28T00:00:00"/>
    <d v="1899-12-30T13:12:00"/>
    <d v="2022-07-15T00:00:00"/>
    <x v="6"/>
    <s v="Pyrrhosoma nymphula"/>
    <s v="Coenagrionidae (Schlanklibellen)"/>
    <x v="4"/>
    <x v="6"/>
    <s v="U"/>
    <s v="unbekannt"/>
    <s v="anwesend"/>
    <s v="BRD - NSG Schwalenberger Wald"/>
    <n v="51.899016000000003"/>
    <n v="9.2115559999999999"/>
    <n v="13"/>
    <s v="A"/>
    <s v="True"/>
    <s v="False"/>
    <s v="https://observation.org/observation/249130647/"/>
    <x v="1"/>
  </r>
  <r>
    <n v="232"/>
    <n v="249130648"/>
    <d v="2022-06-28T00:00:00"/>
    <d v="1899-12-30T13:17:00"/>
    <d v="2022-07-15T00:00:00"/>
    <x v="34"/>
    <s v="Aeshna cyanea"/>
    <s v="Aeshnidae (Edellibellen)"/>
    <x v="4"/>
    <x v="0"/>
    <s v="F"/>
    <s v="Imago"/>
    <s v="Eiablage"/>
    <s v="BRD - NSG Schwalenberger Wald"/>
    <n v="51.898992999999997"/>
    <n v="9.2116310000000006"/>
    <n v="25"/>
    <s v="A"/>
    <s v="True"/>
    <s v="False"/>
    <s v="https://observation.org/observation/249130648/"/>
    <x v="1"/>
  </r>
  <r>
    <n v="233"/>
    <n v="249130649"/>
    <d v="2022-06-28T00:00:00"/>
    <d v="1899-12-30T13:29:00"/>
    <d v="2022-07-15T00:00:00"/>
    <x v="34"/>
    <s v="Aeshna cyanea"/>
    <s v="Aeshnidae (Edellibellen)"/>
    <x v="4"/>
    <x v="0"/>
    <s v="F"/>
    <s v="unbekannt"/>
    <s v="Eiablage"/>
    <s v="BRD - NSG Schwalenberger Wald"/>
    <n v="51.898763000000002"/>
    <n v="9.2209749999999993"/>
    <n v="10"/>
    <s v="A"/>
    <s v="True"/>
    <s v="False"/>
    <s v="https://observation.org/observation/249130649/"/>
    <x v="2"/>
  </r>
  <r>
    <n v="234"/>
    <n v="249130650"/>
    <d v="2022-06-28T00:00:00"/>
    <d v="1899-12-30T13:29:00"/>
    <d v="2022-07-15T00:00:00"/>
    <x v="32"/>
    <s v="Leucorrhinia dubia"/>
    <s v="Libellulidae (Segellibellen)"/>
    <x v="4"/>
    <x v="13"/>
    <s v="M"/>
    <s v="unbekannt"/>
    <s v="anwesend"/>
    <s v="BRD - NSG Schwalenberger Wald"/>
    <n v="51.898769000000001"/>
    <n v="9.2209800000000008"/>
    <n v="11"/>
    <s v="O"/>
    <s v="True"/>
    <s v="False"/>
    <s v="https://observation.org/observation/249130650/"/>
    <x v="2"/>
  </r>
  <r>
    <n v="235"/>
    <n v="249130650"/>
    <d v="2022-06-28T00:00:00"/>
    <d v="1899-12-30T13:29:00"/>
    <d v="2022-07-15T00:00:00"/>
    <x v="32"/>
    <s v="Leucorrhinia dubia"/>
    <s v="Libellulidae (Segellibellen)"/>
    <x v="4"/>
    <x v="1"/>
    <s v="F"/>
    <s v="Imago"/>
    <s v="Kopula"/>
    <s v="BRD - NSG Schwalenberger Wald"/>
    <n v="51.898769000000001"/>
    <n v="9.2209800000000008"/>
    <n v="11"/>
    <s v="O"/>
    <s v="True"/>
    <s v="False"/>
    <s v="https://observation.org/observation/249130650/"/>
    <x v="2"/>
  </r>
  <r>
    <n v="236"/>
    <n v="249130651"/>
    <d v="2022-06-28T00:00:00"/>
    <d v="1899-12-30T13:30:00"/>
    <d v="2022-07-15T00:00:00"/>
    <x v="18"/>
    <s v="Coenagrion puella"/>
    <s v="Coenagrionidae (Schlanklibellen)"/>
    <x v="4"/>
    <x v="17"/>
    <s v="U"/>
    <s v="unbekannt"/>
    <s v="Eiablage"/>
    <s v="BRD - NSG Schwalenberger Wald"/>
    <n v="51.898752999999999"/>
    <n v="9.220936"/>
    <n v="13"/>
    <s v="O"/>
    <s v="True"/>
    <s v="False"/>
    <s v="https://observation.org/observation/249130651/"/>
    <x v="2"/>
  </r>
  <r>
    <n v="237"/>
    <n v="249130651"/>
    <d v="2022-06-28T00:00:00"/>
    <d v="1899-12-30T13:30:00"/>
    <d v="2022-07-15T00:00:00"/>
    <x v="18"/>
    <s v="Coenagrion puella"/>
    <s v="Coenagrionidae (Schlanklibellen)"/>
    <x v="4"/>
    <x v="5"/>
    <s v="U"/>
    <s v="frisch geschlüpfte Imago"/>
    <s v="anwesend"/>
    <s v="BRD - NSG Schwalenberger Wald"/>
    <n v="51.898752999999999"/>
    <n v="9.220936"/>
    <n v="13"/>
    <s v="O"/>
    <s v="True"/>
    <s v="False"/>
    <s v="https://observation.org/observation/249130651/"/>
    <x v="2"/>
  </r>
  <r>
    <n v="238"/>
    <n v="249130652"/>
    <d v="2022-06-28T00:00:00"/>
    <d v="1899-12-30T13:30:00"/>
    <d v="2022-07-15T00:00:00"/>
    <x v="6"/>
    <s v="Pyrrhosoma nymphula"/>
    <s v="Coenagrionidae (Schlanklibellen)"/>
    <x v="4"/>
    <x v="5"/>
    <s v="U"/>
    <s v="unbekannt"/>
    <s v="Eiablage"/>
    <s v="BRD - NSG Schwalenberger Wald"/>
    <n v="51.89875"/>
    <n v="9.2209160000000008"/>
    <n v="23"/>
    <s v="A"/>
    <s v="True"/>
    <s v="False"/>
    <s v="https://observation.org/observation/249130652/"/>
    <x v="2"/>
  </r>
  <r>
    <n v="239"/>
    <n v="249130653"/>
    <d v="2022-06-28T00:00:00"/>
    <d v="1899-12-30T13:30:00"/>
    <d v="2022-07-15T00:00:00"/>
    <x v="4"/>
    <s v="Cordulia aenea"/>
    <s v="Corduliidae (Falkenlibellen)"/>
    <x v="4"/>
    <x v="2"/>
    <s v="M"/>
    <s v="unbekannt"/>
    <s v="anwesend"/>
    <s v="BRD - NSG Schwalenberger Wald"/>
    <n v="51.898848999999998"/>
    <n v="9.2209040000000009"/>
    <n v="14"/>
    <s v="A"/>
    <s v="True"/>
    <s v="False"/>
    <s v="https://observation.org/observation/249130653/"/>
    <x v="2"/>
  </r>
  <r>
    <n v="240"/>
    <n v="249130654"/>
    <d v="2022-06-28T00:00:00"/>
    <d v="1899-12-30T13:32:00"/>
    <d v="2022-07-15T00:00:00"/>
    <x v="16"/>
    <s v="Libellula quadrimaculata"/>
    <s v="Libellulidae (Segellibellen)"/>
    <x v="4"/>
    <x v="2"/>
    <s v="U"/>
    <s v="unbekannt"/>
    <s v="anwesend"/>
    <s v="BRD - NSG Schwalenberger Wald"/>
    <n v="51.898769000000001"/>
    <n v="9.220955"/>
    <n v="72"/>
    <s v="A"/>
    <s v="True"/>
    <s v="False"/>
    <s v="https://observation.org/observation/249130654/"/>
    <x v="2"/>
  </r>
  <r>
    <n v="241"/>
    <n v="249130655"/>
    <d v="2022-06-28T00:00:00"/>
    <d v="1899-12-30T13:33:00"/>
    <d v="2022-07-15T00:00:00"/>
    <x v="34"/>
    <s v="Aeshna cyanea"/>
    <s v="Aeshnidae (Edellibellen)"/>
    <x v="4"/>
    <x v="0"/>
    <s v="U"/>
    <s v="frisch geschlüpfte Imago"/>
    <s v="anwesend"/>
    <s v="BRD - NSG Schwalenberger Wald"/>
    <n v="51.898868999999998"/>
    <n v="9.2208079999999999"/>
    <n v="14"/>
    <s v="A"/>
    <s v="True"/>
    <s v="False"/>
    <s v="https://observation.org/observation/249130655/"/>
    <x v="2"/>
  </r>
  <r>
    <n v="242"/>
    <n v="249130656"/>
    <d v="2022-06-28T00:00:00"/>
    <d v="1899-12-30T14:00:00"/>
    <d v="2022-07-15T00:00:00"/>
    <x v="35"/>
    <s v="Aeshna juncea"/>
    <s v="Aeshnidae (Edellibellen)"/>
    <x v="4"/>
    <x v="1"/>
    <s v="M"/>
    <s v="unbekannt"/>
    <s v="anwesend"/>
    <s v="BRD - NSG Schwalenberger Wald"/>
    <n v="51.898896999999998"/>
    <n v="9.2205820000000003"/>
    <n v="34"/>
    <s v="O"/>
    <s v="True"/>
    <s v="False"/>
    <s v="https://observation.org/observation/249130656/"/>
    <x v="2"/>
  </r>
  <r>
    <n v="243"/>
    <n v="249130656"/>
    <d v="2022-06-28T00:00:00"/>
    <d v="1899-12-30T14:00:00"/>
    <d v="2022-07-15T00:00:00"/>
    <x v="35"/>
    <s v="Aeshna juncea"/>
    <s v="Aeshnidae (Edellibellen)"/>
    <x v="4"/>
    <x v="0"/>
    <s v="F"/>
    <s v="unbekannt"/>
    <s v="anwesend"/>
    <s v="BRD - NSG Schwalenberger Wald"/>
    <n v="51.898896999999998"/>
    <n v="9.2205820000000003"/>
    <n v="34"/>
    <s v="O"/>
    <s v="True"/>
    <s v="False"/>
    <s v="https://observation.org/observation/249130656/"/>
    <x v="2"/>
  </r>
  <r>
    <n v="244"/>
    <n v="249130657"/>
    <d v="2022-06-28T00:00:00"/>
    <d v="1899-12-30T14:01:00"/>
    <d v="2022-07-15T00:00:00"/>
    <x v="27"/>
    <s v="Anax imperator"/>
    <s v="Aeshnidae (Edellibellen)"/>
    <x v="4"/>
    <x v="0"/>
    <s v="F"/>
    <s v="unbekannt"/>
    <s v="Eiablage"/>
    <s v="BRD - NSG Schwalenberger Wald"/>
    <n v="51.898941999999998"/>
    <n v="9.2205290000000009"/>
    <n v="13"/>
    <s v="O"/>
    <s v="True"/>
    <s v="False"/>
    <s v="https://observation.org/observation/249130657/"/>
    <x v="2"/>
  </r>
  <r>
    <n v="245"/>
    <n v="249130658"/>
    <d v="2022-06-28T00:00:00"/>
    <d v="1899-12-30T14:12:00"/>
    <d v="2022-07-15T00:00:00"/>
    <x v="16"/>
    <s v="Libellula quadrimaculata"/>
    <s v="Libellulidae (Segellibellen)"/>
    <x v="4"/>
    <x v="0"/>
    <s v="U"/>
    <s v="unbekannt"/>
    <s v="anwesend"/>
    <s v="BRD - NSG Schwalenberger Wald"/>
    <n v="51.899296"/>
    <n v="9.2214840000000002"/>
    <n v="4"/>
    <s v="A"/>
    <s v="True"/>
    <s v="False"/>
    <s v="https://observation.org/observation/249130658/"/>
    <x v="5"/>
  </r>
  <r>
    <n v="246"/>
    <n v="249130659"/>
    <d v="2022-06-28T00:00:00"/>
    <d v="1899-12-30T14:12:00"/>
    <d v="2022-07-15T00:00:00"/>
    <x v="18"/>
    <s v="Coenagrion puella"/>
    <s v="Coenagrionidae (Schlanklibellen)"/>
    <x v="4"/>
    <x v="6"/>
    <s v="U"/>
    <s v="unbekannt"/>
    <s v="Eiablage"/>
    <s v="BRD - NSG Schwalenberger Wald"/>
    <n v="51.899306000000003"/>
    <n v="9.2214740000000006"/>
    <n v="4"/>
    <s v="A"/>
    <s v="True"/>
    <s v="False"/>
    <s v="https://observation.org/observation/249130659/"/>
    <x v="5"/>
  </r>
  <r>
    <n v="247"/>
    <n v="249130660"/>
    <d v="2022-06-28T00:00:00"/>
    <d v="1899-12-30T14:27:00"/>
    <d v="2022-07-15T00:00:00"/>
    <x v="18"/>
    <s v="Coenagrion puella"/>
    <s v="Coenagrionidae (Schlanklibellen)"/>
    <x v="4"/>
    <x v="21"/>
    <s v="U"/>
    <s v="unbekannt"/>
    <s v="Eiablage"/>
    <s v="BRD - NSG Schwalenberger Wald"/>
    <n v="51.897941000000003"/>
    <n v="9.2223880000000005"/>
    <n v="18"/>
    <s v="A"/>
    <s v="True"/>
    <s v="False"/>
    <s v="https://observation.org/observation/249130660/"/>
    <x v="8"/>
  </r>
  <r>
    <n v="248"/>
    <n v="249130661"/>
    <d v="2022-06-28T00:00:00"/>
    <d v="1899-12-30T14:28:00"/>
    <d v="2022-07-15T00:00:00"/>
    <x v="6"/>
    <s v="Pyrrhosoma nymphula"/>
    <s v="Coenagrionidae (Schlanklibellen)"/>
    <x v="4"/>
    <x v="9"/>
    <s v="U"/>
    <s v="unbekannt"/>
    <s v="anwesend"/>
    <s v="BRD - NSG Schwalenberger Wald"/>
    <n v="51.897928"/>
    <n v="9.2223930000000003"/>
    <n v="21"/>
    <s v="A"/>
    <s v="True"/>
    <s v="False"/>
    <s v="https://observation.org/observation/249130661/"/>
    <x v="8"/>
  </r>
  <r>
    <n v="249"/>
    <n v="249130662"/>
    <d v="2022-06-28T00:00:00"/>
    <d v="1899-12-30T14:28:00"/>
    <d v="2022-07-15T00:00:00"/>
    <x v="34"/>
    <s v="Aeshna cyanea"/>
    <s v="Aeshnidae (Edellibellen)"/>
    <x v="4"/>
    <x v="0"/>
    <s v="M"/>
    <s v="unbekannt"/>
    <s v="anwesend"/>
    <s v="BRD - NSG Schwalenberger Wald"/>
    <n v="51.897908999999999"/>
    <n v="9.2223799999999994"/>
    <n v="17"/>
    <s v="A"/>
    <s v="True"/>
    <s v="False"/>
    <s v="https://observation.org/observation/249130662/"/>
    <x v="8"/>
  </r>
  <r>
    <n v="250"/>
    <n v="249130663"/>
    <d v="2022-06-28T00:00:00"/>
    <d v="1899-12-30T14:31:00"/>
    <d v="2022-07-15T00:00:00"/>
    <x v="34"/>
    <s v="Aeshna cyanea"/>
    <s v="Aeshnidae (Edellibellen)"/>
    <x v="4"/>
    <x v="2"/>
    <s v="U"/>
    <s v="Exuvie (Kutikula)"/>
    <s v="anwesend"/>
    <s v="BRD - NSG Schwalenberger Wald"/>
    <n v="51.897938000000003"/>
    <n v="9.2222849999999994"/>
    <n v="74"/>
    <s v="A"/>
    <s v="True"/>
    <s v="False"/>
    <s v="https://observation.org/observation/249130663/"/>
    <x v="8"/>
  </r>
  <r>
    <n v="251"/>
    <n v="249130663"/>
    <d v="2022-06-28T00:00:00"/>
    <d v="1899-12-30T14:31:00"/>
    <d v="2022-07-15T00:00:00"/>
    <x v="34"/>
    <s v="Aeshna cyanea"/>
    <s v="Aeshnidae (Edellibellen)"/>
    <x v="4"/>
    <x v="1"/>
    <s v="U"/>
    <s v="frisch geschlüpfte Imago"/>
    <s v="anwesend"/>
    <s v="BRD - NSG Schwalenberger Wald"/>
    <n v="51.897938000000003"/>
    <n v="9.2222849999999994"/>
    <n v="74"/>
    <s v="A"/>
    <s v="True"/>
    <s v="False"/>
    <s v="https://observation.org/observation/249130663/"/>
    <x v="8"/>
  </r>
  <r>
    <n v="252"/>
    <n v="249130664"/>
    <d v="2022-06-28T00:00:00"/>
    <d v="1899-12-30T14:38:00"/>
    <d v="2022-07-15T00:00:00"/>
    <x v="34"/>
    <s v="Aeshna cyanea"/>
    <s v="Aeshnidae (Edellibellen)"/>
    <x v="4"/>
    <x v="2"/>
    <s v="M"/>
    <s v="unbekannt"/>
    <s v="anwesend"/>
    <s v="BRD - NSG Schwalenberger Wald"/>
    <n v="51.896191000000002"/>
    <n v="9.2216579999999997"/>
    <n v="4"/>
    <s v="A"/>
    <s v="True"/>
    <s v="False"/>
    <s v="https://observation.org/observation/249130664/"/>
    <x v="4"/>
  </r>
  <r>
    <n v="253"/>
    <n v="249669676"/>
    <d v="2022-07-19T00:00:00"/>
    <d v="1899-12-30T11:51:00"/>
    <d v="2022-07-19T00:00:00"/>
    <x v="24"/>
    <s v="Enallagma cyathigerum"/>
    <s v="Coenagrionidae (Schlanklibellen)"/>
    <x v="4"/>
    <x v="9"/>
    <s v="U"/>
    <s v="unbekannt"/>
    <s v="anwesend"/>
    <s v="BRD - NSG Schwalenberger Wald"/>
    <n v="51.905472000000003"/>
    <n v="9.1934900000000006"/>
    <n v="12"/>
    <s v="O"/>
    <s v="True"/>
    <s v="False"/>
    <s v="https://observation.org/observation/249669676/"/>
    <x v="3"/>
  </r>
  <r>
    <n v="254"/>
    <n v="249669677"/>
    <d v="2022-07-19T00:00:00"/>
    <d v="1899-12-30T11:51:00"/>
    <d v="2022-07-19T00:00:00"/>
    <x v="27"/>
    <s v="Anax imperator"/>
    <s v="Aeshnidae (Edellibellen)"/>
    <x v="4"/>
    <x v="0"/>
    <s v="M"/>
    <s v="unbekannt"/>
    <s v="anwesend"/>
    <s v="BRD - NSG Schwalenberger Wald"/>
    <n v="51.905504999999998"/>
    <n v="9.1934590000000007"/>
    <n v="9"/>
    <s v="O"/>
    <s v="True"/>
    <s v="False"/>
    <s v="https://observation.org/observation/249669677/"/>
    <x v="3"/>
  </r>
  <r>
    <n v="255"/>
    <n v="249669678"/>
    <d v="2022-07-19T00:00:00"/>
    <d v="1899-12-30T11:52:00"/>
    <d v="2022-07-19T00:00:00"/>
    <x v="14"/>
    <s v="Libellula depressa"/>
    <s v="Libellulidae (Segellibellen)"/>
    <x v="4"/>
    <x v="4"/>
    <s v="U"/>
    <s v="unbekannt"/>
    <s v="anwesend"/>
    <s v="BRD - NSG Schwalenberger Wald"/>
    <n v="51.905551000000003"/>
    <n v="9.1934319999999996"/>
    <n v="11"/>
    <s v="O"/>
    <s v="True"/>
    <s v="False"/>
    <s v="https://observation.org/observation/249669678/"/>
    <x v="3"/>
  </r>
  <r>
    <n v="256"/>
    <n v="249669679"/>
    <d v="2022-07-19T00:00:00"/>
    <d v="1899-12-30T11:52:00"/>
    <d v="2022-07-19T00:00:00"/>
    <x v="30"/>
    <s v="Orthetrum cancellatum"/>
    <s v="Libellulidae (Segellibellen)"/>
    <x v="4"/>
    <x v="4"/>
    <s v="U"/>
    <s v="unbekannt"/>
    <s v="anwesend"/>
    <s v="BRD - NSG Schwalenberger Wald"/>
    <n v="51.905543000000002"/>
    <n v="9.1934000000000005"/>
    <n v="7"/>
    <s v="O"/>
    <s v="True"/>
    <s v="False"/>
    <s v="https://observation.org/observation/249669679/"/>
    <x v="3"/>
  </r>
  <r>
    <n v="257"/>
    <n v="249669680"/>
    <d v="2022-07-19T00:00:00"/>
    <d v="1899-12-30T11:56:00"/>
    <d v="2022-07-19T00:00:00"/>
    <x v="14"/>
    <s v="Libellula depressa"/>
    <s v="Libellulidae (Segellibellen)"/>
    <x v="4"/>
    <x v="2"/>
    <s v="U"/>
    <s v="Imago"/>
    <s v="Kopula"/>
    <s v="BRD - NSG Schwalenberger Wald"/>
    <n v="51.905461000000003"/>
    <n v="9.1937239999999996"/>
    <n v="14"/>
    <s v="O"/>
    <s v="True"/>
    <s v="False"/>
    <s v="https://observation.org/observation/249669680/"/>
    <x v="3"/>
  </r>
  <r>
    <n v="258"/>
    <n v="249669681"/>
    <d v="2022-07-19T00:00:00"/>
    <d v="1899-12-30T11:56:00"/>
    <d v="2022-07-19T00:00:00"/>
    <x v="14"/>
    <s v="Libellula depressa"/>
    <s v="Libellulidae (Segellibellen)"/>
    <x v="4"/>
    <x v="0"/>
    <s v="F"/>
    <s v="unbekannt"/>
    <s v="Eiablage"/>
    <s v="BRD - NSG Schwalenberger Wald"/>
    <n v="51.905467999999999"/>
    <n v="9.1937300000000004"/>
    <n v="9"/>
    <s v="O"/>
    <s v="True"/>
    <s v="False"/>
    <s v="https://observation.org/observation/249669681/"/>
    <x v="3"/>
  </r>
  <r>
    <n v="259"/>
    <n v="249669682"/>
    <d v="2022-07-19T00:00:00"/>
    <d v="1899-12-30T11:58:00"/>
    <d v="2022-07-19T00:00:00"/>
    <x v="36"/>
    <s v="Lestes barbarus"/>
    <s v="Lestidae (Teichjungfern)"/>
    <x v="4"/>
    <x v="0"/>
    <s v="M"/>
    <s v="Imago"/>
    <s v="anwesend"/>
    <s v="BRD - NSG Schwalenberger Wald"/>
    <n v="51.905465"/>
    <n v="9.1936409999999995"/>
    <n v="4"/>
    <s v="O"/>
    <s v="True"/>
    <s v="False"/>
    <s v="https://observation.org/observation/249669682/"/>
    <x v="3"/>
  </r>
  <r>
    <n v="260"/>
    <n v="249669683"/>
    <d v="2022-07-19T00:00:00"/>
    <d v="1899-12-30T12:10:00"/>
    <d v="2022-07-19T00:00:00"/>
    <x v="37"/>
    <s v="Lestes dryas"/>
    <s v="Lestidae (Teichjungfern)"/>
    <x v="4"/>
    <x v="1"/>
    <s v="M"/>
    <s v="frisch geschlüpfte Imago"/>
    <s v="anwesend"/>
    <s v="BRD - NSG Schwalenberger Wald"/>
    <n v="51.905355"/>
    <n v="9.1933900000000008"/>
    <n v="5"/>
    <s v="O"/>
    <s v="True"/>
    <s v="False"/>
    <s v="https://observation.org/observation/249669683/"/>
    <x v="3"/>
  </r>
  <r>
    <n v="261"/>
    <n v="249669684"/>
    <d v="2022-07-19T00:00:00"/>
    <d v="1899-12-30T12:15:00"/>
    <d v="2022-07-19T00:00:00"/>
    <x v="34"/>
    <s v="Aeshna cyanea"/>
    <s v="Aeshnidae (Edellibellen)"/>
    <x v="4"/>
    <x v="0"/>
    <s v="F"/>
    <s v="Imago"/>
    <s v="Eiablage"/>
    <s v="BRD - NSG Schwalenberger Wald"/>
    <n v="51.905338999999998"/>
    <n v="9.193403"/>
    <n v="67"/>
    <s v="A"/>
    <s v="True"/>
    <s v="False"/>
    <s v="https://observation.org/observation/249669684/"/>
    <x v="3"/>
  </r>
  <r>
    <n v="262"/>
    <n v="249669685"/>
    <d v="2022-07-19T00:00:00"/>
    <d v="1899-12-30T12:16:00"/>
    <d v="2022-07-19T00:00:00"/>
    <x v="34"/>
    <s v="Aeshna cyanea"/>
    <s v="Aeshnidae (Edellibellen)"/>
    <x v="4"/>
    <x v="0"/>
    <s v="F"/>
    <s v="frisch geschlüpfte Imago"/>
    <s v="anwesend"/>
    <s v="BRD - NSG Schwalenberger Wald"/>
    <n v="51.905349000000001"/>
    <n v="9.1933900000000008"/>
    <n v="11"/>
    <s v="A"/>
    <s v="True"/>
    <s v="False"/>
    <s v="https://observation.org/observation/249669685/"/>
    <x v="3"/>
  </r>
  <r>
    <n v="263"/>
    <n v="249669686"/>
    <d v="2022-07-19T00:00:00"/>
    <d v="1899-12-30T12:16:00"/>
    <d v="2022-07-19T00:00:00"/>
    <x v="18"/>
    <s v="Coenagrion puella"/>
    <s v="Coenagrionidae (Schlanklibellen)"/>
    <x v="4"/>
    <x v="5"/>
    <s v="U"/>
    <s v="unbekannt"/>
    <s v="Eiablage"/>
    <s v="BRD - NSG Schwalenberger Wald"/>
    <n v="51.905338999999998"/>
    <n v="9.1933430000000005"/>
    <n v="20"/>
    <s v="A"/>
    <s v="True"/>
    <s v="False"/>
    <s v="https://observation.org/observation/249669686/"/>
    <x v="3"/>
  </r>
  <r>
    <n v="264"/>
    <n v="249669687"/>
    <d v="2022-07-19T00:00:00"/>
    <d v="1899-12-30T12:19:00"/>
    <d v="2022-07-19T00:00:00"/>
    <x v="27"/>
    <s v="Anax imperator"/>
    <s v="Aeshnidae (Edellibellen)"/>
    <x v="4"/>
    <x v="0"/>
    <s v="F"/>
    <s v="unbekannt"/>
    <s v="Eiablage"/>
    <s v="BRD - NSG Schwalenberger Wald"/>
    <n v="51.905459"/>
    <n v="9.1932259999999992"/>
    <n v="77"/>
    <s v="O"/>
    <s v="True"/>
    <s v="False"/>
    <s v="https://observation.org/observation/249669687/"/>
    <x v="3"/>
  </r>
  <r>
    <n v="265"/>
    <n v="249669688"/>
    <d v="2022-07-19T00:00:00"/>
    <d v="1899-12-30T12:41:00"/>
    <d v="2022-07-19T00:00:00"/>
    <x v="38"/>
    <s v="Sympetrum sanguineum"/>
    <s v="Libellulidae (Segellibellen)"/>
    <x v="4"/>
    <x v="6"/>
    <s v="U"/>
    <s v="unbekannt"/>
    <s v="anwesend"/>
    <s v="BRD - NSG Schwalenberger Wald"/>
    <n v="51.898727999999998"/>
    <n v="9.1936049999999998"/>
    <n v="40"/>
    <s v="O"/>
    <s v="True"/>
    <s v="False"/>
    <s v="https://observation.org/observation/249669688/"/>
    <x v="0"/>
  </r>
  <r>
    <n v="266"/>
    <n v="249669689"/>
    <d v="2022-07-19T00:00:00"/>
    <d v="1899-12-30T12:42:00"/>
    <d v="2022-07-19T00:00:00"/>
    <x v="39"/>
    <s v="Aeshna mixta"/>
    <s v="Aeshnidae (Edellibellen)"/>
    <x v="4"/>
    <x v="1"/>
    <s v="M"/>
    <s v="unbekannt"/>
    <s v="anwesend"/>
    <s v="BRD - NSG Schwalenberger Wald"/>
    <n v="51.898719999999997"/>
    <n v="9.1935900000000004"/>
    <n v="13"/>
    <s v="O"/>
    <s v="True"/>
    <s v="False"/>
    <s v="https://observation.org/observation/249669689/"/>
    <x v="0"/>
  </r>
  <r>
    <n v="267"/>
    <n v="249669689"/>
    <d v="2022-07-19T00:00:00"/>
    <d v="1899-12-30T12:42:00"/>
    <d v="2022-07-19T00:00:00"/>
    <x v="39"/>
    <s v="Aeshna mixta"/>
    <s v="Aeshnidae (Edellibellen)"/>
    <x v="4"/>
    <x v="2"/>
    <s v="F"/>
    <s v="unbekannt"/>
    <s v="Eiablage"/>
    <s v="BRD - NSG Schwalenberger Wald"/>
    <n v="51.898719999999997"/>
    <n v="9.1935900000000004"/>
    <n v="13"/>
    <s v="O"/>
    <s v="True"/>
    <s v="False"/>
    <s v="https://observation.org/observation/249669689/"/>
    <x v="0"/>
  </r>
  <r>
    <n v="268"/>
    <n v="249669690"/>
    <d v="2022-07-19T00:00:00"/>
    <d v="1899-12-30T12:42:00"/>
    <d v="2022-07-19T00:00:00"/>
    <x v="27"/>
    <s v="Anax imperator"/>
    <s v="Aeshnidae (Edellibellen)"/>
    <x v="4"/>
    <x v="0"/>
    <s v="M"/>
    <s v="unbekannt"/>
    <s v="anwesend"/>
    <s v="BRD - NSG Schwalenberger Wald"/>
    <n v="51.898719999999997"/>
    <n v="9.1935870000000008"/>
    <n v="13"/>
    <s v="O"/>
    <s v="True"/>
    <s v="False"/>
    <s v="https://observation.org/observation/249669690/"/>
    <x v="0"/>
  </r>
  <r>
    <n v="269"/>
    <n v="249669691"/>
    <d v="2022-07-19T00:00:00"/>
    <d v="1899-12-30T12:42:00"/>
    <d v="2022-07-19T00:00:00"/>
    <x v="40"/>
    <s v="Aeshna affinis"/>
    <s v="Aeshnidae (Edellibellen)"/>
    <x v="4"/>
    <x v="0"/>
    <s v="M"/>
    <s v="unbekannt"/>
    <s v="anwesend"/>
    <s v="BRD - NSG Schwalenberger Wald"/>
    <n v="51.898757000000003"/>
    <n v="9.1935900000000004"/>
    <n v="11"/>
    <s v="O"/>
    <s v="True"/>
    <s v="False"/>
    <s v="https://observation.org/observation/249669691/"/>
    <x v="0"/>
  </r>
  <r>
    <n v="270"/>
    <n v="249669692"/>
    <d v="2022-07-19T00:00:00"/>
    <d v="1899-12-30T12:42:00"/>
    <d v="2022-07-19T00:00:00"/>
    <x v="41"/>
    <s v="Chalcolestes viridis"/>
    <s v="Lestidae (Teichjungfern)"/>
    <x v="4"/>
    <x v="6"/>
    <s v="U"/>
    <s v="unbekannt"/>
    <s v="anwesend"/>
    <s v="BRD - NSG Schwalenberger Wald"/>
    <n v="51.898750999999997"/>
    <n v="9.1935909999999996"/>
    <n v="12"/>
    <s v="A"/>
    <s v="True"/>
    <s v="False"/>
    <s v="https://observation.org/observation/249669692/"/>
    <x v="0"/>
  </r>
  <r>
    <n v="271"/>
    <n v="249669693"/>
    <d v="2022-07-19T00:00:00"/>
    <d v="1899-12-30T12:42:00"/>
    <d v="2022-07-19T00:00:00"/>
    <x v="18"/>
    <s v="Coenagrion puella"/>
    <s v="Coenagrionidae (Schlanklibellen)"/>
    <x v="4"/>
    <x v="6"/>
    <s v="U"/>
    <s v="unbekannt"/>
    <s v="anwesend"/>
    <s v="BRD - NSG Schwalenberger Wald"/>
    <n v="51.898732000000003"/>
    <n v="9.1936239999999998"/>
    <n v="17"/>
    <s v="A"/>
    <s v="True"/>
    <s v="False"/>
    <s v="https://observation.org/observation/249669693/"/>
    <x v="0"/>
  </r>
  <r>
    <n v="272"/>
    <n v="249669694"/>
    <d v="2022-07-19T00:00:00"/>
    <d v="1899-12-30T12:50:00"/>
    <d v="2022-07-19T00:00:00"/>
    <x v="6"/>
    <s v="Pyrrhosoma nymphula"/>
    <s v="Coenagrionidae (Schlanklibellen)"/>
    <x v="4"/>
    <x v="0"/>
    <s v="U"/>
    <s v="unbekannt"/>
    <s v="anwesend"/>
    <s v="BRD - NSG Schwalenberger Wald"/>
    <n v="51.898761999999998"/>
    <n v="9.1933670000000003"/>
    <n v="38"/>
    <s v="A"/>
    <s v="True"/>
    <s v="False"/>
    <s v="https://observation.org/observation/249669694/"/>
    <x v="0"/>
  </r>
  <r>
    <n v="273"/>
    <n v="249669695"/>
    <d v="2022-07-19T00:00:00"/>
    <d v="1899-12-30T12:50:00"/>
    <d v="2022-07-19T00:00:00"/>
    <x v="18"/>
    <s v="Coenagrion puella"/>
    <s v="Coenagrionidae (Schlanklibellen)"/>
    <x v="4"/>
    <x v="21"/>
    <s v="U"/>
    <s v="unbekannt"/>
    <s v="anwesend"/>
    <s v="BRD - NSG Schwalenberger Wald"/>
    <n v="51.898767999999997"/>
    <n v="9.1935660000000006"/>
    <n v="14"/>
    <s v="A"/>
    <s v="True"/>
    <s v="False"/>
    <s v="https://observation.org/observation/249669695/"/>
    <x v="0"/>
  </r>
  <r>
    <n v="274"/>
    <n v="249669696"/>
    <d v="2022-07-19T00:00:00"/>
    <d v="1899-12-30T12:57:00"/>
    <d v="2022-07-19T00:00:00"/>
    <x v="34"/>
    <s v="Aeshna cyanea"/>
    <s v="Aeshnidae (Edellibellen)"/>
    <x v="4"/>
    <x v="0"/>
    <s v="M"/>
    <s v="unbekannt"/>
    <s v="anwesend"/>
    <s v="BRD - NSG Schwalenberger Wald"/>
    <n v="51.898660999999997"/>
    <n v="9.1934299999999993"/>
    <n v="12"/>
    <s v="A"/>
    <s v="True"/>
    <s v="False"/>
    <s v="https://observation.org/observation/249669696/"/>
    <x v="0"/>
  </r>
  <r>
    <n v="275"/>
    <n v="249669696"/>
    <d v="2022-07-19T00:00:00"/>
    <d v="1899-12-30T12:57:00"/>
    <d v="2022-07-19T00:00:00"/>
    <x v="34"/>
    <s v="Aeshna cyanea"/>
    <s v="Aeshnidae (Edellibellen)"/>
    <x v="4"/>
    <x v="0"/>
    <s v="F"/>
    <s v="unbekannt"/>
    <s v="Eiablage"/>
    <s v="BRD - NSG Schwalenberger Wald"/>
    <n v="51.898660999999997"/>
    <n v="9.1934299999999993"/>
    <n v="12"/>
    <s v="A"/>
    <s v="True"/>
    <s v="False"/>
    <s v="https://observation.org/observation/249669696/"/>
    <x v="0"/>
  </r>
  <r>
    <n v="276"/>
    <n v="249669697"/>
    <d v="2022-07-19T00:00:00"/>
    <d v="1899-12-30T13:08:00"/>
    <d v="2022-07-19T00:00:00"/>
    <x v="42"/>
    <s v="Lestes virens"/>
    <s v="Lestidae (Teichjungfern)"/>
    <x v="4"/>
    <x v="0"/>
    <s v="F"/>
    <s v="unbekannt"/>
    <s v="anwesend"/>
    <s v="BRD - NSG Schwalenberger Wald"/>
    <n v="51.898645000000002"/>
    <n v="9.1934649999999998"/>
    <n v="18"/>
    <s v="O"/>
    <s v="True"/>
    <s v="False"/>
    <s v="https://observation.org/observation/249669697/"/>
    <x v="0"/>
  </r>
  <r>
    <n v="277"/>
    <n v="249669698"/>
    <d v="2022-07-19T00:00:00"/>
    <d v="1899-12-30T13:32:00"/>
    <d v="2022-07-19T00:00:00"/>
    <x v="24"/>
    <s v="Enallagma cyathigerum"/>
    <s v="Coenagrionidae (Schlanklibellen)"/>
    <x v="4"/>
    <x v="5"/>
    <s v="U"/>
    <s v="unbekannt"/>
    <s v="Eiablage"/>
    <s v="BRD - NSG Schwalenberger Wald"/>
    <n v="51.899481000000002"/>
    <n v="9.2016249999999999"/>
    <n v="16"/>
    <s v="O"/>
    <s v="True"/>
    <s v="False"/>
    <s v="https://observation.org/observation/249669698/"/>
    <x v="7"/>
  </r>
  <r>
    <n v="278"/>
    <n v="249669699"/>
    <d v="2022-07-19T00:00:00"/>
    <d v="1899-12-30T13:32:00"/>
    <d v="2022-07-19T00:00:00"/>
    <x v="30"/>
    <s v="Orthetrum cancellatum"/>
    <s v="Libellulidae (Segellibellen)"/>
    <x v="4"/>
    <x v="1"/>
    <s v="U"/>
    <s v="unbekannt"/>
    <s v="anwesend"/>
    <s v="BRD - NSG Schwalenberger Wald"/>
    <n v="51.899554999999999"/>
    <n v="9.2016109999999998"/>
    <n v="10"/>
    <s v="O"/>
    <s v="True"/>
    <s v="False"/>
    <s v="https://observation.org/observation/249669699/"/>
    <x v="7"/>
  </r>
  <r>
    <n v="279"/>
    <n v="249669700"/>
    <d v="2022-07-19T00:00:00"/>
    <d v="1899-12-30T13:32:00"/>
    <d v="2022-07-19T00:00:00"/>
    <x v="34"/>
    <s v="Aeshna cyanea"/>
    <s v="Aeshnidae (Edellibellen)"/>
    <x v="4"/>
    <x v="0"/>
    <s v="M"/>
    <s v="unbekannt"/>
    <s v="anwesend"/>
    <s v="BRD - NSG Schwalenberger Wald"/>
    <n v="51.899529999999999"/>
    <n v="9.2016609999999996"/>
    <n v="12"/>
    <s v="A"/>
    <s v="True"/>
    <s v="False"/>
    <s v="https://observation.org/observation/249669700/"/>
    <x v="7"/>
  </r>
  <r>
    <n v="280"/>
    <n v="249669701"/>
    <d v="2022-07-19T00:00:00"/>
    <d v="1899-12-30T13:32:00"/>
    <d v="2022-07-19T00:00:00"/>
    <x v="27"/>
    <s v="Anax imperator"/>
    <s v="Aeshnidae (Edellibellen)"/>
    <x v="4"/>
    <x v="0"/>
    <s v="M"/>
    <s v="unbekannt"/>
    <s v="anwesend"/>
    <s v="BRD - NSG Schwalenberger Wald"/>
    <n v="51.899554999999999"/>
    <n v="9.2016550000000006"/>
    <n v="16"/>
    <s v="O"/>
    <s v="True"/>
    <s v="False"/>
    <s v="https://observation.org/observation/249669701/"/>
    <x v="7"/>
  </r>
  <r>
    <n v="281"/>
    <n v="249669702"/>
    <d v="2022-07-19T00:00:00"/>
    <d v="1899-12-30T13:33:00"/>
    <d v="2022-07-19T00:00:00"/>
    <x v="14"/>
    <s v="Libellula depressa"/>
    <s v="Libellulidae (Segellibellen)"/>
    <x v="4"/>
    <x v="1"/>
    <s v="M"/>
    <s v="unbekannt"/>
    <s v="anwesend"/>
    <s v="BRD - NSG Schwalenberger Wald"/>
    <n v="51.899579000000003"/>
    <n v="9.2016670000000005"/>
    <n v="7"/>
    <s v="O"/>
    <s v="True"/>
    <s v="False"/>
    <s v="https://observation.org/observation/249669702/"/>
    <x v="7"/>
  </r>
  <r>
    <n v="282"/>
    <n v="249669703"/>
    <d v="2022-07-19T00:00:00"/>
    <d v="1899-12-30T13:33:00"/>
    <d v="2022-07-19T00:00:00"/>
    <x v="18"/>
    <s v="Coenagrion puella"/>
    <s v="Coenagrionidae (Schlanklibellen)"/>
    <x v="4"/>
    <x v="5"/>
    <s v="U"/>
    <s v="unbekannt"/>
    <s v="Eiablage"/>
    <s v="BRD - NSG Schwalenberger Wald"/>
    <n v="51.899549999999998"/>
    <n v="9.2016570000000009"/>
    <n v="10"/>
    <s v="A"/>
    <s v="True"/>
    <s v="False"/>
    <s v="https://observation.org/observation/249669703/"/>
    <x v="7"/>
  </r>
  <r>
    <n v="283"/>
    <n v="249669704"/>
    <d v="2022-07-19T00:00:00"/>
    <d v="1899-12-30T13:33:00"/>
    <d v="2022-07-19T00:00:00"/>
    <x v="17"/>
    <s v="Ischnura elegans"/>
    <s v="Coenagrionidae (Schlanklibellen)"/>
    <x v="4"/>
    <x v="9"/>
    <s v="U"/>
    <s v="unbekannt"/>
    <s v="anwesend"/>
    <s v="BRD - NSG Schwalenberger Wald"/>
    <n v="51.899568000000002"/>
    <n v="9.2016080000000002"/>
    <n v="8"/>
    <s v="A"/>
    <s v="True"/>
    <s v="False"/>
    <s v="https://observation.org/observation/249669704/"/>
    <x v="7"/>
  </r>
  <r>
    <n v="284"/>
    <n v="249669705"/>
    <d v="2022-07-19T00:00:00"/>
    <d v="1899-12-30T13:43:00"/>
    <d v="2022-07-19T00:00:00"/>
    <x v="35"/>
    <s v="Aeshna juncea"/>
    <s v="Aeshnidae (Edellibellen)"/>
    <x v="4"/>
    <x v="0"/>
    <s v="F"/>
    <s v="unbekannt"/>
    <s v="Eiablage"/>
    <s v="BRD - NSG Schwalenberger Wald"/>
    <n v="51.899515000000001"/>
    <n v="9.2009469999999993"/>
    <n v="4"/>
    <s v="O"/>
    <s v="True"/>
    <s v="False"/>
    <s v="https://observation.org/observation/249669705/"/>
    <x v="7"/>
  </r>
  <r>
    <n v="285"/>
    <n v="249669705"/>
    <d v="2022-07-19T00:00:00"/>
    <d v="1899-12-30T13:43:00"/>
    <d v="2022-07-19T00:00:00"/>
    <x v="35"/>
    <s v="Aeshna juncea"/>
    <s v="Aeshnidae (Edellibellen)"/>
    <x v="4"/>
    <x v="2"/>
    <s v="M"/>
    <s v="Imago"/>
    <s v="anwesend"/>
    <s v="BRD - NSG Schwalenberger Wald"/>
    <n v="51.899515000000001"/>
    <n v="9.2009469999999993"/>
    <n v="4"/>
    <s v="O"/>
    <s v="True"/>
    <s v="False"/>
    <s v="https://observation.org/observation/249669705/"/>
    <x v="7"/>
  </r>
  <r>
    <n v="286"/>
    <n v="249669706"/>
    <d v="2022-07-19T00:00:00"/>
    <d v="1899-12-30T13:54:00"/>
    <d v="2022-07-19T00:00:00"/>
    <x v="34"/>
    <s v="Aeshna cyanea"/>
    <s v="Aeshnidae (Edellibellen)"/>
    <x v="4"/>
    <x v="0"/>
    <s v="M"/>
    <s v="unbekannt"/>
    <s v="anwesend"/>
    <s v="BRD - NSG Schwalenberger Wald"/>
    <n v="51.899365000000003"/>
    <n v="9.201174"/>
    <n v="38"/>
    <s v="A"/>
    <s v="True"/>
    <s v="False"/>
    <s v="https://observation.org/observation/249669706/"/>
    <x v="7"/>
  </r>
  <r>
    <n v="287"/>
    <n v="249669707"/>
    <d v="2022-07-19T00:00:00"/>
    <d v="1899-12-30T13:56:00"/>
    <d v="2022-07-19T00:00:00"/>
    <x v="17"/>
    <s v="Ischnura elegans"/>
    <s v="Coenagrionidae (Schlanklibellen)"/>
    <x v="4"/>
    <x v="13"/>
    <s v="M"/>
    <s v="unbekannt"/>
    <s v="anwesend"/>
    <s v="BRD - NSG Schwalenberger Wald"/>
    <n v="51.899363999999998"/>
    <n v="9.2013700000000007"/>
    <n v="9"/>
    <s v="A"/>
    <s v="True"/>
    <s v="False"/>
    <s v="https://observation.org/observation/249669707/"/>
    <x v="7"/>
  </r>
  <r>
    <n v="288"/>
    <n v="249669708"/>
    <d v="2022-07-19T00:00:00"/>
    <d v="1899-12-30T14:27:00"/>
    <d v="2022-07-19T00:00:00"/>
    <x v="27"/>
    <s v="Anax imperator"/>
    <s v="Aeshnidae (Edellibellen)"/>
    <x v="4"/>
    <x v="0"/>
    <s v="M"/>
    <s v="Imago"/>
    <s v="anwesend"/>
    <s v="BRD - NSG Schwalenberger Wald"/>
    <n v="51.899096999999998"/>
    <n v="9.2117529999999999"/>
    <n v="40"/>
    <s v="O"/>
    <s v="True"/>
    <s v="False"/>
    <s v="https://observation.org/observation/249669708/"/>
    <x v="1"/>
  </r>
  <r>
    <n v="289"/>
    <n v="249669709"/>
    <d v="2022-07-19T00:00:00"/>
    <d v="1899-12-30T14:28:00"/>
    <d v="2022-07-19T00:00:00"/>
    <x v="18"/>
    <s v="Coenagrion puella"/>
    <s v="Coenagrionidae (Schlanklibellen)"/>
    <x v="4"/>
    <x v="9"/>
    <s v="U"/>
    <s v="unbekannt"/>
    <s v="Eiablage"/>
    <s v="BRD - NSG Schwalenberger Wald"/>
    <n v="51.899123000000003"/>
    <n v="9.2117100000000001"/>
    <n v="8"/>
    <s v="A"/>
    <s v="True"/>
    <s v="False"/>
    <s v="https://observation.org/observation/249669709/"/>
    <x v="1"/>
  </r>
  <r>
    <n v="290"/>
    <n v="249669710"/>
    <d v="2022-07-19T00:00:00"/>
    <d v="1899-12-30T14:28:00"/>
    <d v="2022-07-19T00:00:00"/>
    <x v="17"/>
    <s v="Ischnura elegans"/>
    <s v="Coenagrionidae (Schlanklibellen)"/>
    <x v="4"/>
    <x v="6"/>
    <s v="U"/>
    <s v="unbekannt"/>
    <s v="anwesend"/>
    <s v="BRD - NSG Schwalenberger Wald"/>
    <n v="51.899152999999998"/>
    <n v="9.2116810000000005"/>
    <n v="12"/>
    <s v="A"/>
    <s v="True"/>
    <s v="False"/>
    <s v="https://observation.org/observation/249669710/"/>
    <x v="1"/>
  </r>
  <r>
    <n v="291"/>
    <n v="249669711"/>
    <d v="2022-07-19T00:00:00"/>
    <d v="1899-12-30T14:39:00"/>
    <d v="2022-07-19T00:00:00"/>
    <x v="35"/>
    <s v="Aeshna juncea"/>
    <s v="Aeshnidae (Edellibellen)"/>
    <x v="4"/>
    <x v="2"/>
    <s v="M"/>
    <s v="unbekannt"/>
    <s v="anwesend"/>
    <s v="BRD - NSG Schwalenberger Wald"/>
    <n v="51.898978"/>
    <n v="9.2114720000000005"/>
    <n v="9"/>
    <s v="O"/>
    <s v="True"/>
    <s v="False"/>
    <s v="https://observation.org/observation/249669711/"/>
    <x v="1"/>
  </r>
  <r>
    <n v="292"/>
    <n v="249669712"/>
    <d v="2022-07-19T00:00:00"/>
    <d v="1899-12-30T14:40:00"/>
    <d v="2022-07-19T00:00:00"/>
    <x v="24"/>
    <s v="Enallagma cyathigerum"/>
    <s v="Coenagrionidae (Schlanklibellen)"/>
    <x v="4"/>
    <x v="19"/>
    <s v="U"/>
    <s v="unbekannt"/>
    <s v="anwesend"/>
    <s v="BRD - NSG Schwalenberger Wald"/>
    <n v="51.899002000000003"/>
    <n v="9.2116769999999999"/>
    <n v="14"/>
    <s v="O"/>
    <s v="True"/>
    <s v="False"/>
    <s v="https://observation.org/observation/249669712/"/>
    <x v="1"/>
  </r>
  <r>
    <n v="293"/>
    <n v="249669713"/>
    <d v="2022-07-19T00:00:00"/>
    <d v="1899-12-30T14:50:00"/>
    <d v="2022-07-19T00:00:00"/>
    <x v="27"/>
    <s v="Anax imperator"/>
    <s v="Aeshnidae (Edellibellen)"/>
    <x v="4"/>
    <x v="0"/>
    <s v="M"/>
    <s v="unbekannt"/>
    <s v="anwesend"/>
    <s v="BRD - NSG Schwalenberger Wald"/>
    <n v="51.898786000000001"/>
    <n v="9.2209579999999995"/>
    <n v="4"/>
    <s v="O"/>
    <s v="True"/>
    <s v="False"/>
    <s v="https://observation.org/observation/249669713/"/>
    <x v="2"/>
  </r>
  <r>
    <n v="294"/>
    <n v="249669714"/>
    <d v="2022-07-19T00:00:00"/>
    <d v="1899-12-30T14:57:00"/>
    <d v="2022-07-19T00:00:00"/>
    <x v="32"/>
    <s v="Leucorrhinia dubia"/>
    <s v="Libellulidae (Segellibellen)"/>
    <x v="4"/>
    <x v="22"/>
    <s v="U"/>
    <s v="unbekannt"/>
    <s v="anwesend"/>
    <s v="BRD - NSG Schwalenberger Wald"/>
    <n v="51.898822000000003"/>
    <n v="9.2210009999999993"/>
    <n v="4"/>
    <s v="O"/>
    <s v="True"/>
    <s v="False"/>
    <s v="https://observation.org/observation/249669714/"/>
    <x v="2"/>
  </r>
  <r>
    <n v="295"/>
    <n v="249669715"/>
    <d v="2022-07-19T00:00:00"/>
    <d v="1899-12-30T15:05:00"/>
    <d v="2022-07-19T00:00:00"/>
    <x v="35"/>
    <s v="Aeshna juncea"/>
    <s v="Aeshnidae (Edellibellen)"/>
    <x v="4"/>
    <x v="0"/>
    <s v="F"/>
    <s v="unbekannt"/>
    <s v="anwesend"/>
    <s v="BRD - NSG Schwalenberger Wald"/>
    <n v="51.898929000000003"/>
    <n v="9.2209140000000005"/>
    <n v="13"/>
    <s v="O"/>
    <s v="True"/>
    <s v="False"/>
    <s v="https://observation.org/observation/249669715/"/>
    <x v="2"/>
  </r>
  <r>
    <n v="296"/>
    <n v="249669715"/>
    <d v="2022-07-19T00:00:00"/>
    <d v="1899-12-30T15:05:00"/>
    <d v="2022-07-19T00:00:00"/>
    <x v="35"/>
    <s v="Aeshna juncea"/>
    <s v="Aeshnidae (Edellibellen)"/>
    <x v="4"/>
    <x v="0"/>
    <s v="F"/>
    <s v="unbekannt"/>
    <s v="Eiablage"/>
    <s v="BRD - NSG Schwalenberger Wald"/>
    <n v="51.898929000000003"/>
    <n v="9.2209140000000005"/>
    <n v="13"/>
    <s v="O"/>
    <s v="True"/>
    <s v="False"/>
    <s v="https://observation.org/observation/249669715/"/>
    <x v="2"/>
  </r>
  <r>
    <n v="297"/>
    <n v="249669716"/>
    <d v="2022-07-19T00:00:00"/>
    <d v="1899-12-30T15:06:00"/>
    <d v="2022-07-19T00:00:00"/>
    <x v="24"/>
    <s v="Enallagma cyathigerum"/>
    <s v="Coenagrionidae (Schlanklibellen)"/>
    <x v="4"/>
    <x v="9"/>
    <s v="U"/>
    <s v="unbekannt"/>
    <s v="Eiablage"/>
    <s v="BRD - NSG Schwalenberger Wald"/>
    <n v="51.89893"/>
    <n v="9.2214259999999992"/>
    <n v="66"/>
    <s v="O"/>
    <s v="True"/>
    <s v="False"/>
    <s v="https://observation.org/observation/249669716/"/>
    <x v="2"/>
  </r>
  <r>
    <n v="298"/>
    <n v="249669717"/>
    <d v="2022-07-19T00:00:00"/>
    <d v="1899-12-30T15:07:00"/>
    <d v="2022-07-19T00:00:00"/>
    <x v="18"/>
    <s v="Coenagrion puella"/>
    <s v="Coenagrionidae (Schlanklibellen)"/>
    <x v="4"/>
    <x v="9"/>
    <s v="U"/>
    <s v="unbekannt"/>
    <s v="anwesend"/>
    <s v="BRD - NSG Schwalenberger Wald"/>
    <n v="51.898842000000002"/>
    <n v="9.2209620000000001"/>
    <n v="12"/>
    <s v="A"/>
    <s v="True"/>
    <s v="False"/>
    <s v="https://observation.org/observation/249669717/"/>
    <x v="2"/>
  </r>
  <r>
    <n v="299"/>
    <n v="249669719"/>
    <d v="2022-07-19T00:00:00"/>
    <d v="1899-12-30T15:08:00"/>
    <d v="2022-07-19T00:00:00"/>
    <x v="41"/>
    <s v="Chalcolestes viridis"/>
    <s v="Lestidae (Teichjungfern)"/>
    <x v="4"/>
    <x v="1"/>
    <s v="M"/>
    <s v="frisch geschlüpfte Imago"/>
    <s v="anwesend"/>
    <s v="BRD - NSG Schwalenberger Wald"/>
    <n v="51.898812999999997"/>
    <n v="9.2211890000000007"/>
    <n v="34"/>
    <s v="A"/>
    <s v="True"/>
    <s v="False"/>
    <s v="https://observation.org/observation/249669719/"/>
    <x v="2"/>
  </r>
  <r>
    <n v="300"/>
    <n v="249669721"/>
    <d v="2022-07-19T00:00:00"/>
    <d v="1899-12-30T15:35:00"/>
    <d v="2022-07-19T00:00:00"/>
    <x v="35"/>
    <s v="Aeshna juncea"/>
    <s v="Aeshnidae (Edellibellen)"/>
    <x v="4"/>
    <x v="0"/>
    <s v="M"/>
    <s v="unbekannt"/>
    <s v="anwesend"/>
    <s v="BRD - NSG Schwalenberger Wald"/>
    <n v="51.897789000000003"/>
    <n v="9.2225529999999996"/>
    <n v="18"/>
    <s v="O"/>
    <s v="True"/>
    <s v="False"/>
    <s v="https://observation.org/observation/249669721/"/>
    <x v="8"/>
  </r>
  <r>
    <n v="301"/>
    <n v="249669722"/>
    <d v="2022-07-19T00:00:00"/>
    <d v="1899-12-30T15:36:00"/>
    <d v="2022-07-19T00:00:00"/>
    <x v="18"/>
    <s v="Coenagrion puella"/>
    <s v="Coenagrionidae (Schlanklibellen)"/>
    <x v="4"/>
    <x v="5"/>
    <s v="M"/>
    <s v="unbekannt"/>
    <s v="anwesend"/>
    <s v="BRD - NSG Schwalenberger Wald"/>
    <n v="51.897939999999998"/>
    <n v="9.2224079999999997"/>
    <n v="33"/>
    <s v="A"/>
    <s v="True"/>
    <s v="False"/>
    <s v="https://observation.org/observation/249669722/"/>
    <x v="8"/>
  </r>
  <r>
    <n v="302"/>
    <n v="249858855"/>
    <d v="2022-07-19T00:00:00"/>
    <d v="1899-12-30T14:57:00"/>
    <d v="2022-07-21T00:00:00"/>
    <x v="42"/>
    <s v="Lestes virens"/>
    <s v="Lestidae (Teichjungfern)"/>
    <x v="4"/>
    <x v="0"/>
    <s v="F"/>
    <s v="unbekannt"/>
    <s v="anwesend"/>
    <s v="BRD - NSG Schwalenberger Wald"/>
    <n v="51.898822000000003"/>
    <n v="9.2210009999999993"/>
    <n v="25"/>
    <s v="O"/>
    <s v="True"/>
    <s v="False"/>
    <s v="https://observation.org/observation/249858855/"/>
    <x v="2"/>
  </r>
  <r>
    <n v="303"/>
    <n v="251929119"/>
    <d v="2022-08-08T00:00:00"/>
    <d v="1899-12-30T12:18:00"/>
    <d v="2022-08-10T00:00:00"/>
    <x v="30"/>
    <s v="Orthetrum cancellatum"/>
    <s v="Libellulidae (Segellibellen)"/>
    <x v="4"/>
    <x v="2"/>
    <s v="M"/>
    <s v="unbekannt"/>
    <s v="territorial"/>
    <s v="BRD - NSG Schwalenberger Wald"/>
    <n v="51.905597"/>
    <n v="9.193638"/>
    <n v="9"/>
    <s v="A"/>
    <s v="True"/>
    <s v="False"/>
    <s v="https://observation.org/observation/251929119/"/>
    <x v="3"/>
  </r>
  <r>
    <n v="304"/>
    <n v="251929120"/>
    <d v="2022-08-08T00:00:00"/>
    <d v="1899-12-30T12:18:00"/>
    <d v="2022-08-10T00:00:00"/>
    <x v="34"/>
    <s v="Aeshna cyanea"/>
    <s v="Aeshnidae (Edellibellen)"/>
    <x v="4"/>
    <x v="2"/>
    <s v="M"/>
    <s v="unbekannt"/>
    <s v="Kopula"/>
    <s v="BRD - NSG Schwalenberger Wald"/>
    <n v="51.905585000000002"/>
    <n v="9.1936359999999997"/>
    <n v="8"/>
    <s v="A"/>
    <s v="True"/>
    <s v="False"/>
    <s v="https://observation.org/observation/251929120/"/>
    <x v="3"/>
  </r>
  <r>
    <n v="305"/>
    <n v="251929120"/>
    <d v="2022-08-08T00:00:00"/>
    <d v="1899-12-30T12:18:00"/>
    <d v="2022-08-10T00:00:00"/>
    <x v="34"/>
    <s v="Aeshna cyanea"/>
    <s v="Aeshnidae (Edellibellen)"/>
    <x v="4"/>
    <x v="0"/>
    <s v="F"/>
    <s v="unbekannt"/>
    <s v="Eiablage"/>
    <s v="BRD - NSG Schwalenberger Wald"/>
    <n v="51.905585000000002"/>
    <n v="9.1936359999999997"/>
    <n v="8"/>
    <s v="A"/>
    <s v="True"/>
    <s v="False"/>
    <s v="https://observation.org/observation/251929120/"/>
    <x v="3"/>
  </r>
  <r>
    <n v="306"/>
    <n v="251929121"/>
    <d v="2022-08-08T00:00:00"/>
    <d v="1899-12-30T12:19:00"/>
    <d v="2022-08-10T00:00:00"/>
    <x v="24"/>
    <s v="Enallagma cyathigerum"/>
    <s v="Coenagrionidae (Schlanklibellen)"/>
    <x v="4"/>
    <x v="9"/>
    <s v="U"/>
    <s v="unbekannt"/>
    <s v="anwesend"/>
    <s v="BRD - NSG Schwalenberger Wald"/>
    <n v="51.905571000000002"/>
    <n v="9.1936660000000003"/>
    <n v="9"/>
    <s v="O"/>
    <s v="True"/>
    <s v="False"/>
    <s v="https://observation.org/observation/251929121/"/>
    <x v="3"/>
  </r>
  <r>
    <n v="307"/>
    <n v="251929122"/>
    <d v="2022-08-08T00:00:00"/>
    <d v="1899-12-30T12:19:00"/>
    <d v="2022-08-10T00:00:00"/>
    <x v="18"/>
    <s v="Coenagrion puella"/>
    <s v="Coenagrionidae (Schlanklibellen)"/>
    <x v="4"/>
    <x v="6"/>
    <s v="U"/>
    <s v="unbekannt"/>
    <s v="anwesend"/>
    <s v="BRD - NSG Schwalenberger Wald"/>
    <n v="51.905620999999996"/>
    <n v="9.1936370000000007"/>
    <n v="23"/>
    <s v="A"/>
    <s v="True"/>
    <s v="False"/>
    <s v="https://observation.org/observation/251929122/"/>
    <x v="3"/>
  </r>
  <r>
    <n v="308"/>
    <n v="251929123"/>
    <d v="2022-08-08T00:00:00"/>
    <d v="1899-12-30T12:19:00"/>
    <d v="2022-08-10T00:00:00"/>
    <x v="17"/>
    <s v="Ischnura elegans"/>
    <s v="Coenagrionidae (Schlanklibellen)"/>
    <x v="4"/>
    <x v="0"/>
    <s v="M"/>
    <s v="unbekannt"/>
    <s v="anwesend"/>
    <s v="BRD - NSG Schwalenberger Wald"/>
    <n v="51.905591999999999"/>
    <n v="9.1935629999999993"/>
    <n v="14"/>
    <s v="A"/>
    <s v="True"/>
    <s v="False"/>
    <s v="https://observation.org/observation/251929123/"/>
    <x v="3"/>
  </r>
  <r>
    <n v="309"/>
    <n v="251929124"/>
    <d v="2022-08-08T00:00:00"/>
    <d v="1899-12-30T12:22:00"/>
    <d v="2022-08-10T00:00:00"/>
    <x v="39"/>
    <s v="Aeshna mixta"/>
    <s v="Aeshnidae (Edellibellen)"/>
    <x v="4"/>
    <x v="0"/>
    <s v="U"/>
    <s v="unbekannt"/>
    <s v="anwesend"/>
    <s v="BRD - NSG Schwalenberger Wald"/>
    <n v="51.905679999999997"/>
    <n v="9.1931440000000002"/>
    <n v="55"/>
    <s v="O"/>
    <s v="True"/>
    <s v="False"/>
    <s v="https://observation.org/observation/251929124/"/>
    <x v="3"/>
  </r>
  <r>
    <n v="310"/>
    <n v="251929125"/>
    <d v="2022-08-08T00:00:00"/>
    <d v="1899-12-30T13:12:00"/>
    <d v="2022-08-10T00:00:00"/>
    <x v="35"/>
    <s v="Aeshna juncea"/>
    <s v="Aeshnidae (Edellibellen)"/>
    <x v="4"/>
    <x v="4"/>
    <s v="M"/>
    <s v="unbekannt"/>
    <s v="anwesend"/>
    <s v="BRD - NSG Schwalenberger Wald"/>
    <n v="51.898578999999998"/>
    <n v="9.1934979999999999"/>
    <n v="13"/>
    <s v="O"/>
    <s v="True"/>
    <s v="False"/>
    <s v="https://observation.org/observation/251929125/"/>
    <x v="0"/>
  </r>
  <r>
    <n v="311"/>
    <n v="251929125"/>
    <d v="2022-08-08T00:00:00"/>
    <d v="1899-12-30T13:12:00"/>
    <d v="2022-08-10T00:00:00"/>
    <x v="35"/>
    <s v="Aeshna juncea"/>
    <s v="Aeshnidae (Edellibellen)"/>
    <x v="4"/>
    <x v="2"/>
    <s v="F"/>
    <s v="unbekannt"/>
    <s v="anwesend"/>
    <s v="BRD - NSG Schwalenberger Wald"/>
    <n v="51.898578999999998"/>
    <n v="9.1934979999999999"/>
    <n v="13"/>
    <s v="O"/>
    <s v="True"/>
    <s v="False"/>
    <s v="https://observation.org/observation/251929125/"/>
    <x v="0"/>
  </r>
  <r>
    <n v="312"/>
    <n v="251929126"/>
    <d v="2022-08-08T00:00:00"/>
    <d v="1899-12-30T13:13:00"/>
    <d v="2022-08-10T00:00:00"/>
    <x v="39"/>
    <s v="Aeshna mixta"/>
    <s v="Aeshnidae (Edellibellen)"/>
    <x v="4"/>
    <x v="2"/>
    <s v="M"/>
    <s v="unbekannt"/>
    <s v="anwesend"/>
    <s v="BRD - NSG Schwalenberger Wald"/>
    <n v="51.898600999999999"/>
    <n v="9.1934699999999996"/>
    <n v="16"/>
    <s v="O"/>
    <s v="True"/>
    <s v="False"/>
    <s v="https://observation.org/observation/251929126/"/>
    <x v="0"/>
  </r>
  <r>
    <n v="313"/>
    <n v="251929127"/>
    <d v="2022-08-08T00:00:00"/>
    <d v="1899-12-30T13:13:00"/>
    <d v="2022-08-10T00:00:00"/>
    <x v="24"/>
    <s v="Enallagma cyathigerum"/>
    <s v="Coenagrionidae (Schlanklibellen)"/>
    <x v="4"/>
    <x v="6"/>
    <s v="U"/>
    <s v="unbekannt"/>
    <s v="anwesend"/>
    <s v="BRD - NSG Schwalenberger Wald"/>
    <n v="51.898603000000001"/>
    <n v="9.1934339999999999"/>
    <n v="13"/>
    <s v="O"/>
    <s v="True"/>
    <s v="False"/>
    <s v="https://observation.org/observation/251929127/"/>
    <x v="0"/>
  </r>
  <r>
    <n v="314"/>
    <n v="251929128"/>
    <d v="2022-08-08T00:00:00"/>
    <d v="1899-12-30T13:13:00"/>
    <d v="2022-08-10T00:00:00"/>
    <x v="18"/>
    <s v="Coenagrion puella"/>
    <s v="Coenagrionidae (Schlanklibellen)"/>
    <x v="4"/>
    <x v="6"/>
    <s v="U"/>
    <s v="unbekannt"/>
    <s v="anwesend"/>
    <s v="BRD - NSG Schwalenberger Wald"/>
    <n v="51.898674"/>
    <n v="9.1934339999999999"/>
    <n v="9"/>
    <s v="A"/>
    <s v="True"/>
    <s v="False"/>
    <s v="https://observation.org/observation/251929128/"/>
    <x v="0"/>
  </r>
  <r>
    <n v="315"/>
    <n v="251929129"/>
    <d v="2022-08-08T00:00:00"/>
    <d v="1899-12-30T13:13:00"/>
    <d v="2022-08-10T00:00:00"/>
    <x v="38"/>
    <s v="Sympetrum sanguineum"/>
    <s v="Libellulidae (Segellibellen)"/>
    <x v="4"/>
    <x v="2"/>
    <s v="U"/>
    <s v="unbekannt"/>
    <s v="anwesend"/>
    <s v="BRD - NSG Schwalenberger Wald"/>
    <n v="51.898668000000001"/>
    <n v="9.1934459999999998"/>
    <n v="11"/>
    <s v="O"/>
    <s v="True"/>
    <s v="False"/>
    <s v="https://observation.org/observation/251929129/"/>
    <x v="0"/>
  </r>
  <r>
    <n v="316"/>
    <n v="251929130"/>
    <d v="2022-08-08T00:00:00"/>
    <d v="1899-12-30T13:19:00"/>
    <d v="2022-08-10T00:00:00"/>
    <x v="42"/>
    <s v="Lestes virens"/>
    <s v="Lestidae (Teichjungfern)"/>
    <x v="4"/>
    <x v="11"/>
    <s v="U"/>
    <s v="unbekannt"/>
    <s v="Kopula"/>
    <s v="BRD - NSG Schwalenberger Wald"/>
    <n v="51.898549000000003"/>
    <n v="9.1935289999999998"/>
    <n v="30"/>
    <s v="O"/>
    <s v="True"/>
    <s v="False"/>
    <s v="https://observation.org/observation/251929130/"/>
    <x v="0"/>
  </r>
  <r>
    <n v="317"/>
    <n v="251929131"/>
    <d v="2022-08-08T00:00:00"/>
    <d v="1899-12-30T13:47:00"/>
    <d v="2022-08-10T00:00:00"/>
    <x v="24"/>
    <s v="Enallagma cyathigerum"/>
    <s v="Coenagrionidae (Schlanklibellen)"/>
    <x v="4"/>
    <x v="21"/>
    <s v="U"/>
    <s v="Imago"/>
    <s v="Kopula"/>
    <s v="BRD - NSG Schwalenberger Wald"/>
    <n v="51.899621000000003"/>
    <n v="9.2020490000000006"/>
    <n v="39"/>
    <s v="O"/>
    <s v="True"/>
    <s v="False"/>
    <s v="https://observation.org/observation/251929131/"/>
    <x v="7"/>
  </r>
  <r>
    <n v="318"/>
    <n v="251929131"/>
    <d v="2022-08-08T00:00:00"/>
    <d v="1899-12-30T13:47:00"/>
    <d v="2022-08-10T00:00:00"/>
    <x v="24"/>
    <s v="Enallagma cyathigerum"/>
    <s v="Coenagrionidae (Schlanklibellen)"/>
    <x v="4"/>
    <x v="6"/>
    <s v="U"/>
    <s v="frisch geschlüpfte Imago"/>
    <s v="anwesend"/>
    <s v="BRD - NSG Schwalenberger Wald"/>
    <n v="51.899621000000003"/>
    <n v="9.2020490000000006"/>
    <n v="39"/>
    <s v="O"/>
    <s v="True"/>
    <s v="False"/>
    <s v="https://observation.org/observation/251929131/"/>
    <x v="7"/>
  </r>
  <r>
    <n v="319"/>
    <n v="251929132"/>
    <d v="2022-08-08T00:00:00"/>
    <d v="1899-12-30T13:47:00"/>
    <d v="2022-08-10T00:00:00"/>
    <x v="34"/>
    <s v="Aeshna cyanea"/>
    <s v="Aeshnidae (Edellibellen)"/>
    <x v="4"/>
    <x v="4"/>
    <s v="M"/>
    <s v="unbekannt"/>
    <s v="anwesend"/>
    <s v="BRD - NSG Schwalenberger Wald"/>
    <n v="51.899751000000002"/>
    <n v="9.2019009999999994"/>
    <n v="22"/>
    <s v="A"/>
    <s v="True"/>
    <s v="False"/>
    <s v="https://observation.org/observation/251929132/"/>
    <x v="7"/>
  </r>
  <r>
    <n v="320"/>
    <n v="251929132"/>
    <d v="2022-08-08T00:00:00"/>
    <d v="1899-12-30T13:47:00"/>
    <d v="2022-08-10T00:00:00"/>
    <x v="34"/>
    <s v="Aeshna cyanea"/>
    <s v="Aeshnidae (Edellibellen)"/>
    <x v="4"/>
    <x v="0"/>
    <s v="F"/>
    <s v="unbekannt"/>
    <s v="Eiablage"/>
    <s v="BRD - NSG Schwalenberger Wald"/>
    <n v="51.899751000000002"/>
    <n v="9.2019009999999994"/>
    <n v="22"/>
    <s v="A"/>
    <s v="True"/>
    <s v="False"/>
    <s v="https://observation.org/observation/251929132/"/>
    <x v="7"/>
  </r>
  <r>
    <n v="321"/>
    <n v="251929133"/>
    <d v="2022-08-08T00:00:00"/>
    <d v="1899-12-30T13:48:00"/>
    <d v="2022-08-10T00:00:00"/>
    <x v="30"/>
    <s v="Orthetrum cancellatum"/>
    <s v="Libellulidae (Segellibellen)"/>
    <x v="4"/>
    <x v="0"/>
    <s v="U"/>
    <s v="unbekannt"/>
    <s v="anwesend"/>
    <s v="BRD - NSG Schwalenberger Wald"/>
    <n v="51.899835000000003"/>
    <n v="9.2019769999999994"/>
    <n v="35"/>
    <s v="A"/>
    <s v="True"/>
    <s v="False"/>
    <s v="https://observation.org/observation/251929133/"/>
    <x v="7"/>
  </r>
  <r>
    <n v="322"/>
    <n v="251929134"/>
    <d v="2022-08-08T00:00:00"/>
    <d v="1899-12-30T13:48:00"/>
    <d v="2022-08-10T00:00:00"/>
    <x v="18"/>
    <s v="Coenagrion puella"/>
    <s v="Coenagrionidae (Schlanklibellen)"/>
    <x v="4"/>
    <x v="9"/>
    <s v="U"/>
    <s v="unbekannt"/>
    <s v="anwesend"/>
    <s v="BRD - NSG Schwalenberger Wald"/>
    <n v="51.899835000000003"/>
    <n v="9.2019769999999994"/>
    <n v="35"/>
    <s v="A"/>
    <s v="True"/>
    <s v="False"/>
    <s v="https://observation.org/observation/251929134/"/>
    <x v="7"/>
  </r>
  <r>
    <n v="323"/>
    <n v="251929135"/>
    <d v="2022-08-08T00:00:00"/>
    <d v="1899-12-30T13:48:00"/>
    <d v="2022-08-10T00:00:00"/>
    <x v="27"/>
    <s v="Anax imperator"/>
    <s v="Aeshnidae (Edellibellen)"/>
    <x v="4"/>
    <x v="0"/>
    <s v="M"/>
    <s v="unbekannt"/>
    <s v="anwesend"/>
    <s v="BRD - NSG Schwalenberger Wald"/>
    <n v="51.899607000000003"/>
    <n v="9.2019690000000001"/>
    <n v="57"/>
    <s v="O"/>
    <s v="True"/>
    <s v="False"/>
    <s v="https://observation.org/observation/251929135/"/>
    <x v="7"/>
  </r>
  <r>
    <n v="324"/>
    <n v="251929136"/>
    <d v="2022-08-08T00:00:00"/>
    <d v="1899-12-30T14:16:00"/>
    <d v="2022-08-10T00:00:00"/>
    <x v="35"/>
    <s v="Aeshna juncea"/>
    <s v="Aeshnidae (Edellibellen)"/>
    <x v="4"/>
    <x v="0"/>
    <s v="M"/>
    <s v="unbekannt"/>
    <s v="anwesend"/>
    <s v="BRD - NSG Schwalenberger Wald"/>
    <n v="51.899037999999997"/>
    <n v="9.2114390000000004"/>
    <n v="4"/>
    <s v="O"/>
    <s v="True"/>
    <s v="False"/>
    <s v="https://observation.org/observation/251929136/"/>
    <x v="1"/>
  </r>
  <r>
    <n v="325"/>
    <n v="251929137"/>
    <d v="2022-08-08T00:00:00"/>
    <d v="1899-12-30T14:16:00"/>
    <d v="2022-08-10T00:00:00"/>
    <x v="34"/>
    <s v="Aeshna cyanea"/>
    <s v="Aeshnidae (Edellibellen)"/>
    <x v="4"/>
    <x v="0"/>
    <s v="M"/>
    <s v="unbekannt"/>
    <s v="anwesend"/>
    <s v="BRD - NSG Schwalenberger Wald"/>
    <n v="51.899044000000004"/>
    <n v="9.2114209999999996"/>
    <n v="4"/>
    <s v="A"/>
    <s v="True"/>
    <s v="False"/>
    <s v="https://observation.org/observation/251929137/"/>
    <x v="1"/>
  </r>
  <r>
    <n v="326"/>
    <n v="251929138"/>
    <d v="2022-08-08T00:00:00"/>
    <d v="1899-12-30T14:16:00"/>
    <d v="2022-08-10T00:00:00"/>
    <x v="24"/>
    <s v="Enallagma cyathigerum"/>
    <s v="Coenagrionidae (Schlanklibellen)"/>
    <x v="4"/>
    <x v="5"/>
    <s v="U"/>
    <s v="unbekannt"/>
    <s v="Kopula"/>
    <s v="BRD - NSG Schwalenberger Wald"/>
    <n v="51.899047000000003"/>
    <n v="9.2114049999999992"/>
    <n v="4"/>
    <s v="O"/>
    <s v="True"/>
    <s v="False"/>
    <s v="https://observation.org/observation/251929138/"/>
    <x v="1"/>
  </r>
  <r>
    <n v="327"/>
    <n v="251929139"/>
    <d v="2022-08-08T00:00:00"/>
    <d v="1899-12-30T14:22:00"/>
    <d v="2022-08-10T00:00:00"/>
    <x v="17"/>
    <s v="Ischnura elegans"/>
    <s v="Coenagrionidae (Schlanklibellen)"/>
    <x v="4"/>
    <x v="1"/>
    <s v="U"/>
    <s v="unbekannt"/>
    <s v="anwesend"/>
    <s v="BRD - NSG Schwalenberger Wald"/>
    <n v="51.899228999999998"/>
    <n v="9.2116480000000003"/>
    <n v="27"/>
    <s v="A"/>
    <s v="True"/>
    <s v="False"/>
    <s v="https://observation.org/observation/251929139/"/>
    <x v="1"/>
  </r>
  <r>
    <n v="328"/>
    <n v="251929140"/>
    <d v="2022-08-08T00:00:00"/>
    <d v="1899-12-30T14:49:00"/>
    <d v="2022-08-10T00:00:00"/>
    <x v="34"/>
    <s v="Aeshna cyanea"/>
    <s v="Aeshnidae (Edellibellen)"/>
    <x v="4"/>
    <x v="1"/>
    <s v="M"/>
    <s v="unbekannt"/>
    <s v="anwesend"/>
    <s v="BRD - NSG Schwalenberger Wald"/>
    <n v="51.898826999999997"/>
    <n v="9.2209249999999994"/>
    <n v="4"/>
    <s v="A"/>
    <s v="True"/>
    <s v="False"/>
    <s v="https://observation.org/observation/251929140/"/>
    <x v="2"/>
  </r>
  <r>
    <n v="329"/>
    <n v="251929140"/>
    <d v="2022-08-08T00:00:00"/>
    <d v="1899-12-30T14:49:00"/>
    <d v="2022-08-10T00:00:00"/>
    <x v="34"/>
    <s v="Aeshna cyanea"/>
    <s v="Aeshnidae (Edellibellen)"/>
    <x v="4"/>
    <x v="0"/>
    <s v="F"/>
    <s v="unbekannt"/>
    <s v="Eiablage"/>
    <s v="BRD - NSG Schwalenberger Wald"/>
    <n v="51.898826999999997"/>
    <n v="9.2209249999999994"/>
    <n v="4"/>
    <s v="A"/>
    <s v="True"/>
    <s v="False"/>
    <s v="https://observation.org/observation/251929140/"/>
    <x v="2"/>
  </r>
  <r>
    <n v="330"/>
    <n v="251929141"/>
    <d v="2022-08-08T00:00:00"/>
    <d v="1899-12-30T14:49:00"/>
    <d v="2022-08-10T00:00:00"/>
    <x v="35"/>
    <s v="Aeshna juncea"/>
    <s v="Aeshnidae (Edellibellen)"/>
    <x v="4"/>
    <x v="2"/>
    <s v="M"/>
    <s v="unbekannt"/>
    <s v="anwesend"/>
    <s v="BRD - NSG Schwalenberger Wald"/>
    <n v="51.898822000000003"/>
    <n v="9.2209269999999997"/>
    <n v="4"/>
    <s v="O"/>
    <s v="True"/>
    <s v="False"/>
    <s v="https://observation.org/observation/251929141/"/>
    <x v="2"/>
  </r>
  <r>
    <n v="331"/>
    <n v="251929142"/>
    <d v="2022-08-08T00:00:00"/>
    <d v="1899-12-30T14:49:00"/>
    <d v="2022-08-10T00:00:00"/>
    <x v="24"/>
    <s v="Enallagma cyathigerum"/>
    <s v="Coenagrionidae (Schlanklibellen)"/>
    <x v="4"/>
    <x v="9"/>
    <s v="U"/>
    <s v="unbekannt"/>
    <s v="Kopula"/>
    <s v="BRD - NSG Schwalenberger Wald"/>
    <n v="51.898823999999998"/>
    <n v="9.2209210000000006"/>
    <n v="4"/>
    <s v="O"/>
    <s v="True"/>
    <s v="False"/>
    <s v="https://observation.org/observation/251929142/"/>
    <x v="2"/>
  </r>
  <r>
    <n v="332"/>
    <n v="251929143"/>
    <d v="2022-08-08T00:00:00"/>
    <d v="1899-12-30T14:53:00"/>
    <d v="2022-08-10T00:00:00"/>
    <x v="38"/>
    <s v="Sympetrum sanguineum"/>
    <s v="Libellulidae (Segellibellen)"/>
    <x v="4"/>
    <x v="0"/>
    <s v="U"/>
    <s v="unbekannt"/>
    <s v="anwesend"/>
    <s v="BRD - NSG Schwalenberger Wald"/>
    <n v="51.898952999999999"/>
    <n v="9.2209459999999996"/>
    <n v="31"/>
    <s v="O"/>
    <s v="True"/>
    <s v="False"/>
    <s v="https://observation.org/observation/251929143/"/>
    <x v="2"/>
  </r>
  <r>
    <n v="333"/>
    <n v="251929144"/>
    <d v="2022-08-08T00:00:00"/>
    <d v="1899-12-30T14:54:00"/>
    <d v="2022-08-10T00:00:00"/>
    <x v="39"/>
    <s v="Aeshna mixta"/>
    <s v="Aeshnidae (Edellibellen)"/>
    <x v="4"/>
    <x v="2"/>
    <s v="M"/>
    <s v="unbekannt"/>
    <s v="anwesend"/>
    <s v="BRD - NSG Schwalenberger Wald"/>
    <n v="51.898943000000003"/>
    <n v="9.2210190000000001"/>
    <n v="11"/>
    <s v="O"/>
    <s v="True"/>
    <s v="False"/>
    <s v="https://observation.org/observation/251929144/"/>
    <x v="2"/>
  </r>
  <r>
    <n v="334"/>
    <n v="251929145"/>
    <d v="2022-08-08T00:00:00"/>
    <d v="1899-12-30T15:16:00"/>
    <d v="2022-08-10T00:00:00"/>
    <x v="38"/>
    <s v="Sympetrum sanguineum"/>
    <s v="Libellulidae (Segellibellen)"/>
    <x v="4"/>
    <x v="0"/>
    <s v="U"/>
    <s v="unbekannt"/>
    <s v="anwesend"/>
    <s v="BRD - NSG Schwalenberger Wald"/>
    <n v="51.899330999999997"/>
    <n v="9.2214810000000007"/>
    <n v="13"/>
    <s v="O"/>
    <s v="True"/>
    <s v="False"/>
    <s v="https://observation.org/observation/251929145/"/>
    <x v="5"/>
  </r>
  <r>
    <n v="335"/>
    <n v="251929146"/>
    <d v="2022-08-08T00:00:00"/>
    <d v="1899-12-30T15:27:00"/>
    <d v="2022-08-10T00:00:00"/>
    <x v="24"/>
    <s v="Enallagma cyathigerum"/>
    <s v="Coenagrionidae (Schlanklibellen)"/>
    <x v="4"/>
    <x v="6"/>
    <s v="U"/>
    <s v="unbekannt"/>
    <s v="anwesend"/>
    <s v="BRD - NSG Schwalenberger Wald"/>
    <n v="51.897871000000002"/>
    <n v="9.2224749999999993"/>
    <n v="53"/>
    <s v="O"/>
    <s v="True"/>
    <s v="False"/>
    <s v="https://observation.org/observation/251929146/"/>
    <x v="8"/>
  </r>
  <r>
    <n v="336"/>
    <n v="251929147"/>
    <d v="2022-08-08T00:00:00"/>
    <d v="1899-12-30T15:27:00"/>
    <d v="2022-08-10T00:00:00"/>
    <x v="35"/>
    <s v="Aeshna juncea"/>
    <s v="Aeshnidae (Edellibellen)"/>
    <x v="4"/>
    <x v="2"/>
    <s v="M"/>
    <s v="unbekannt"/>
    <s v="anwesend"/>
    <s v="BRD - NSG Schwalenberger Wald"/>
    <n v="51.897897999999998"/>
    <n v="9.2225070000000002"/>
    <n v="14"/>
    <s v="O"/>
    <s v="True"/>
    <s v="False"/>
    <s v="https://observation.org/observation/251929147/"/>
    <x v="8"/>
  </r>
  <r>
    <n v="337"/>
    <n v="251929148"/>
    <d v="2022-08-08T00:00:00"/>
    <d v="1899-12-30T15:27:00"/>
    <d v="2022-08-10T00:00:00"/>
    <x v="39"/>
    <s v="Aeshna mixta"/>
    <s v="Aeshnidae (Edellibellen)"/>
    <x v="4"/>
    <x v="0"/>
    <s v="U"/>
    <s v="unbekannt"/>
    <s v="anwesend"/>
    <s v="BRD - NSG Schwalenberger Wald"/>
    <n v="51.897697000000001"/>
    <n v="9.2225110000000008"/>
    <n v="38"/>
    <s v="O"/>
    <s v="True"/>
    <s v="False"/>
    <s v="https://observation.org/observation/251929148/"/>
    <x v="8"/>
  </r>
  <r>
    <n v="338"/>
    <n v="251929149"/>
    <d v="2022-08-08T00:00:00"/>
    <d v="1899-12-30T15:27:00"/>
    <d v="2022-08-10T00:00:00"/>
    <x v="18"/>
    <s v="Coenagrion puella"/>
    <s v="Coenagrionidae (Schlanklibellen)"/>
    <x v="4"/>
    <x v="6"/>
    <s v="U"/>
    <s v="unbekannt"/>
    <s v="Eiablage"/>
    <s v="BRD - NSG Schwalenberger Wald"/>
    <n v="51.897697000000001"/>
    <n v="9.2225110000000008"/>
    <n v="38"/>
    <s v="A"/>
    <s v="True"/>
    <s v="False"/>
    <s v="https://observation.org/observation/251929149/"/>
    <x v="8"/>
  </r>
  <r>
    <n v="339"/>
    <n v="251929150"/>
    <d v="2022-08-08T00:00:00"/>
    <d v="1899-12-30T15:27:00"/>
    <d v="2022-08-10T00:00:00"/>
    <x v="34"/>
    <s v="Aeshna cyanea"/>
    <s v="Aeshnidae (Edellibellen)"/>
    <x v="4"/>
    <x v="0"/>
    <s v="U"/>
    <s v="unbekannt"/>
    <s v="anwesend"/>
    <s v="BRD - NSG Schwalenberger Wald"/>
    <n v="51.897778000000002"/>
    <n v="9.2223620000000004"/>
    <n v="20"/>
    <s v="A"/>
    <s v="True"/>
    <s v="False"/>
    <s v="https://observation.org/observation/251929150/"/>
    <x v="8"/>
  </r>
  <r>
    <n v="340"/>
    <n v="251929151"/>
    <d v="2022-08-08T00:00:00"/>
    <d v="1899-12-30T15:37:00"/>
    <d v="2022-08-10T00:00:00"/>
    <x v="34"/>
    <s v="Aeshna cyanea"/>
    <s v="Aeshnidae (Edellibellen)"/>
    <x v="4"/>
    <x v="1"/>
    <s v="M"/>
    <s v="unbekannt"/>
    <s v="anwesend"/>
    <s v="BRD - NSG Schwalenberger Wald"/>
    <n v="51.896199000000003"/>
    <n v="9.2216020000000007"/>
    <n v="25"/>
    <s v="A"/>
    <s v="True"/>
    <s v="False"/>
    <s v="https://observation.org/observation/251929151/"/>
    <x v="4"/>
  </r>
  <r>
    <n v="341"/>
    <n v="251929152"/>
    <d v="2022-08-08T00:00:00"/>
    <d v="1899-12-30T15:37:00"/>
    <d v="2022-08-10T00:00:00"/>
    <x v="34"/>
    <s v="Aeshna cyanea"/>
    <s v="Aeshnidae (Edellibellen)"/>
    <x v="4"/>
    <x v="0"/>
    <s v="F"/>
    <s v="Imago"/>
    <s v="Eiablage"/>
    <s v="BRD - NSG Schwalenberger Wald"/>
    <n v="51.896225999999999"/>
    <n v="9.2216640000000005"/>
    <n v="16"/>
    <s v="A"/>
    <s v="True"/>
    <s v="False"/>
    <s v="https://observation.org/observation/251929152/"/>
    <x v="4"/>
  </r>
  <r>
    <n v="342"/>
    <n v="251929153"/>
    <d v="2022-08-08T00:00:00"/>
    <d v="1899-12-30T15:37:00"/>
    <d v="2022-08-10T00:00:00"/>
    <x v="38"/>
    <s v="Sympetrum sanguineum"/>
    <s v="Libellulidae (Segellibellen)"/>
    <x v="4"/>
    <x v="2"/>
    <s v="U"/>
    <s v="unbekannt"/>
    <s v="anwesend"/>
    <s v="BRD - NSG Schwalenberger Wald"/>
    <n v="51.896231999999998"/>
    <n v="9.2216550000000002"/>
    <n v="25"/>
    <s v="O"/>
    <s v="True"/>
    <s v="False"/>
    <s v="https://observation.org/observation/251929153/"/>
    <x v="4"/>
  </r>
  <r>
    <n v="343"/>
    <n v="251929154"/>
    <d v="2022-08-08T00:00:00"/>
    <d v="1899-12-30T15:37:00"/>
    <d v="2022-08-10T00:00:00"/>
    <x v="24"/>
    <s v="Enallagma cyathigerum"/>
    <s v="Coenagrionidae (Schlanklibellen)"/>
    <x v="4"/>
    <x v="5"/>
    <s v="U"/>
    <s v="unbekannt"/>
    <s v="anwesend"/>
    <s v="BRD - NSG Schwalenberger Wald"/>
    <n v="51.896231999999998"/>
    <n v="9.2216550000000002"/>
    <n v="25"/>
    <s v="O"/>
    <s v="True"/>
    <s v="False"/>
    <s v="https://observation.org/observation/251929154/"/>
    <x v="4"/>
  </r>
  <r>
    <n v="344"/>
    <n v="251929155"/>
    <d v="2022-08-08T00:00:00"/>
    <d v="1899-12-30T15:38:00"/>
    <d v="2022-08-10T00:00:00"/>
    <x v="18"/>
    <s v="Coenagrion puella"/>
    <s v="Coenagrionidae (Schlanklibellen)"/>
    <x v="4"/>
    <x v="0"/>
    <s v="U"/>
    <s v="unbekannt"/>
    <s v="anwesend"/>
    <s v="BRD - NSG Schwalenberger Wald"/>
    <n v="51.896242000000001"/>
    <n v="9.2217199999999995"/>
    <n v="30"/>
    <s v="A"/>
    <s v="True"/>
    <s v="False"/>
    <s v="https://observation.org/observation/251929155/"/>
    <x v="4"/>
  </r>
  <r>
    <n v="345"/>
    <n v="253239334"/>
    <d v="2022-08-25T00:00:00"/>
    <d v="1899-12-30T11:05:00"/>
    <d v="2022-08-25T00:00:00"/>
    <x v="43"/>
    <s v="Molinia caerulea"/>
    <s v="Poaceae"/>
    <x v="2"/>
    <x v="0"/>
    <s v="U"/>
    <s v="unbekannt"/>
    <s v="anwesend"/>
    <s v="BRD - NSG Schwalenberger Wald"/>
    <n v="51.905568000000002"/>
    <n v="9.1935529999999996"/>
    <n v="14"/>
    <s v="O"/>
    <s v="False"/>
    <s v="True"/>
    <s v="https://observation.org/observation/253239334/"/>
    <x v="3"/>
  </r>
  <r>
    <n v="346"/>
    <n v="253239396"/>
    <d v="2022-08-25T00:00:00"/>
    <d v="1899-12-30T11:07:00"/>
    <d v="2022-08-25T00:00:00"/>
    <x v="43"/>
    <s v="Molinia caerulea"/>
    <s v="Poaceae"/>
    <x v="2"/>
    <x v="0"/>
    <s v="U"/>
    <s v="unbekannt"/>
    <s v="anwesend"/>
    <s v="BRD - NSG Schwalenberger Wald"/>
    <n v="51.905540999999999"/>
    <n v="9.1935020000000005"/>
    <n v="12"/>
    <s v="O"/>
    <s v="False"/>
    <s v="True"/>
    <s v="https://observation.org/observation/253239396/"/>
    <x v="3"/>
  </r>
  <r>
    <n v="347"/>
    <n v="253239496"/>
    <d v="2022-08-25T00:00:00"/>
    <d v="1899-12-30T11:09:00"/>
    <d v="2022-08-25T00:00:00"/>
    <x v="44"/>
    <s v="Juncus effusus"/>
    <s v="Juncaceae"/>
    <x v="2"/>
    <x v="0"/>
    <s v="U"/>
    <s v="unbekannt"/>
    <s v="anwesend"/>
    <s v="BRD - NSG Schwalenberger Wald"/>
    <n v="51.905544999999996"/>
    <n v="9.1936859999999996"/>
    <n v="8"/>
    <s v="O"/>
    <s v="False"/>
    <s v="True"/>
    <s v="https://observation.org/observation/253239496/"/>
    <x v="3"/>
  </r>
  <r>
    <n v="348"/>
    <n v="253239629"/>
    <d v="2022-08-25T00:00:00"/>
    <d v="1899-12-30T11:12:00"/>
    <d v="2022-08-25T00:00:00"/>
    <x v="45"/>
    <s v="Corynephorus canescens"/>
    <s v="Poaceae"/>
    <x v="2"/>
    <x v="0"/>
    <s v="U"/>
    <s v="unbekannt"/>
    <s v="anwesend"/>
    <s v="BRD - NSG Schwalenberger Wald"/>
    <n v="51.905462"/>
    <n v="9.193759"/>
    <n v="7"/>
    <s v="O"/>
    <s v="False"/>
    <s v="True"/>
    <s v="https://observation.org/observation/253239629/"/>
    <x v="3"/>
  </r>
  <r>
    <n v="349"/>
    <n v="253239697"/>
    <d v="2022-08-25T00:00:00"/>
    <d v="1899-12-30T11:13:00"/>
    <d v="2022-08-25T00:00:00"/>
    <x v="44"/>
    <s v="Juncus effusus"/>
    <s v="Juncaceae"/>
    <x v="2"/>
    <x v="0"/>
    <s v="U"/>
    <s v="unbekannt"/>
    <s v="anwesend"/>
    <s v="BRD - NSG Schwalenberger Wald"/>
    <n v="51.905447000000002"/>
    <n v="9.1937139999999999"/>
    <n v="5"/>
    <s v="O"/>
    <s v="True"/>
    <s v="True"/>
    <s v="https://observation.org/observation/253239697/"/>
    <x v="3"/>
  </r>
  <r>
    <n v="350"/>
    <n v="253240165"/>
    <d v="2022-08-25T00:00:00"/>
    <d v="1899-12-30T11:16:00"/>
    <d v="2022-08-25T00:00:00"/>
    <x v="46"/>
    <s v="Polytrichum spec."/>
    <s v="Polytrichaceae"/>
    <x v="8"/>
    <x v="0"/>
    <s v="U"/>
    <s v="unbekannt"/>
    <s v="anwesend"/>
    <s v="BRD - NSG Schwalenberger Wald"/>
    <n v="51.905313999999997"/>
    <n v="9.1934979999999999"/>
    <n v="7"/>
    <s v="O"/>
    <s v="False"/>
    <s v="True"/>
    <s v="https://observation.org/observation/253240165/"/>
    <x v="3"/>
  </r>
  <r>
    <n v="351"/>
    <n v="253244788"/>
    <d v="2022-08-25T00:00:00"/>
    <d v="1899-12-30T12:03:00"/>
    <d v="2022-08-25T00:00:00"/>
    <x v="44"/>
    <s v="Juncus effusus"/>
    <s v="Juncaceae"/>
    <x v="2"/>
    <x v="0"/>
    <s v="U"/>
    <s v="unbekannt"/>
    <s v="anwesend"/>
    <s v="BRD - NSG Schwalenberger Wald"/>
    <n v="51.898713999999998"/>
    <n v="9.1935789999999997"/>
    <n v="5"/>
    <s v="O"/>
    <s v="True"/>
    <s v="True"/>
    <s v="https://observation.org/observation/253244788/"/>
    <x v="0"/>
  </r>
  <r>
    <n v="352"/>
    <n v="253244894"/>
    <d v="2022-08-25T00:00:00"/>
    <d v="1899-12-30T12:06:00"/>
    <d v="2022-08-25T00:00:00"/>
    <x v="47"/>
    <s v="Sphagnum denticulatum"/>
    <s v="Sphagnaceae Torfmoose"/>
    <x v="8"/>
    <x v="0"/>
    <s v="U"/>
    <s v="unbekannt"/>
    <s v="anwesend"/>
    <s v="BRD - NSG Schwalenberger Wald"/>
    <n v="51.898696999999999"/>
    <n v="9.1934989999999992"/>
    <n v="6"/>
    <s v="O"/>
    <s v="True"/>
    <s v="True"/>
    <s v="https://observation.org/observation/253244894/"/>
    <x v="0"/>
  </r>
  <r>
    <n v="353"/>
    <n v="253244956"/>
    <d v="2022-08-25T00:00:00"/>
    <d v="1899-12-30T12:07:00"/>
    <d v="2022-08-25T00:00:00"/>
    <x v="48"/>
    <s v="Juncus bulbosus"/>
    <s v="Juncaceae"/>
    <x v="2"/>
    <x v="0"/>
    <s v="U"/>
    <s v="unbekannt"/>
    <s v="anwesend"/>
    <s v="BRD - NSG Schwalenberger Wald"/>
    <n v="51.898741999999999"/>
    <n v="9.193581"/>
    <n v="5"/>
    <s v="O"/>
    <s v="True"/>
    <s v="True"/>
    <s v="https://observation.org/observation/253244956/"/>
    <x v="0"/>
  </r>
  <r>
    <n v="354"/>
    <n v="253245198"/>
    <d v="2022-08-25T00:00:00"/>
    <d v="1899-12-30T12:12:00"/>
    <d v="2022-08-25T00:00:00"/>
    <x v="49"/>
    <s v="Sparganium erectum"/>
    <s v="Typhaceae"/>
    <x v="2"/>
    <x v="0"/>
    <s v="U"/>
    <s v="unbekannt"/>
    <s v="anwesend"/>
    <s v="BRD - NSG Schwalenberger Wald"/>
    <n v="51.898660999999997"/>
    <n v="9.1934690000000003"/>
    <n v="5"/>
    <s v="O"/>
    <s v="False"/>
    <s v="True"/>
    <s v="https://observation.org/observation/253245198/"/>
    <x v="0"/>
  </r>
  <r>
    <n v="355"/>
    <n v="253249030"/>
    <d v="2022-08-25T00:00:00"/>
    <d v="1899-12-30T12:52:00"/>
    <d v="2022-08-25T00:00:00"/>
    <x v="50"/>
    <s v="Potamogeton natans"/>
    <s v="Potamogetonaceae"/>
    <x v="2"/>
    <x v="0"/>
    <s v="U"/>
    <s v="unbekannt"/>
    <s v="anwesend"/>
    <s v="BRD - NSG Schwalenberger Wald"/>
    <n v="51.899501999999998"/>
    <n v="9.2017620000000004"/>
    <n v="13"/>
    <s v="O"/>
    <s v="True"/>
    <s v="True"/>
    <s v="https://observation.org/observation/253249030/"/>
    <x v="7"/>
  </r>
  <r>
    <n v="356"/>
    <n v="253249229"/>
    <d v="2022-08-25T00:00:00"/>
    <d v="1899-12-30T12:56:00"/>
    <d v="2022-08-25T00:00:00"/>
    <x v="44"/>
    <s v="Juncus effusus"/>
    <s v="Juncaceae"/>
    <x v="2"/>
    <x v="0"/>
    <s v="U"/>
    <s v="unbekannt"/>
    <s v="anwesend"/>
    <s v="BRD - NSG Schwalenberger Wald"/>
    <n v="51.899523000000002"/>
    <n v="9.2016989999999996"/>
    <n v="10"/>
    <s v="O"/>
    <s v="True"/>
    <s v="True"/>
    <s v="https://observation.org/observation/253249229/"/>
    <x v="7"/>
  </r>
  <r>
    <n v="357"/>
    <n v="253249301"/>
    <d v="2022-08-25T00:00:00"/>
    <d v="1899-12-30T12:58:00"/>
    <d v="2022-08-25T00:00:00"/>
    <x v="51"/>
    <s v="Nymphaea marliacea"/>
    <s v="Nymphaeaceae"/>
    <x v="2"/>
    <x v="0"/>
    <s v="U"/>
    <s v="unbekannt"/>
    <s v="anwesend"/>
    <s v="BRD - NSG Schwalenberger Wald"/>
    <n v="51.899529999999999"/>
    <n v="9.2015689999999992"/>
    <n v="12"/>
    <s v="O"/>
    <s v="True"/>
    <s v="True"/>
    <s v="https://observation.org/observation/253249301/"/>
    <x v="7"/>
  </r>
  <r>
    <n v="358"/>
    <n v="253249578"/>
    <d v="2022-08-25T00:00:00"/>
    <d v="1899-12-30T12:59:00"/>
    <d v="2022-08-25T00:00:00"/>
    <x v="52"/>
    <s v="Nymphaea alba"/>
    <s v="Nymphaeaceae"/>
    <x v="2"/>
    <x v="0"/>
    <s v="U"/>
    <s v="unbekannt"/>
    <s v="anwesend"/>
    <s v="BRD - NSG Schwalenberger Wald"/>
    <n v="51.899616000000002"/>
    <n v="9.2015410000000006"/>
    <n v="5"/>
    <s v="O"/>
    <s v="False"/>
    <s v="True"/>
    <s v="https://observation.org/observation/253249578/"/>
    <x v="7"/>
  </r>
  <r>
    <n v="359"/>
    <n v="253249780"/>
    <d v="2022-08-25T00:00:00"/>
    <d v="1899-12-30T13:00:00"/>
    <d v="2022-08-25T00:00:00"/>
    <x v="53"/>
    <s v="Dactylis glomerata"/>
    <s v="Poaceae"/>
    <x v="2"/>
    <x v="0"/>
    <s v="U"/>
    <s v="unbekannt"/>
    <s v="anwesend"/>
    <s v="BRD - NSG Schwalenberger Wald"/>
    <n v="51.899586999999997"/>
    <n v="9.2015170000000008"/>
    <n v="5"/>
    <s v="J"/>
    <s v="True"/>
    <s v="True"/>
    <s v="https://observation.org/observation/253249780/"/>
    <x v="7"/>
  </r>
  <r>
    <n v="360"/>
    <n v="253249877"/>
    <d v="2022-08-25T00:00:00"/>
    <d v="1899-12-30T13:04:00"/>
    <d v="2022-08-25T00:00:00"/>
    <x v="54"/>
    <s v="Utricularia australis"/>
    <s v="Lentibulariaceae"/>
    <x v="2"/>
    <x v="0"/>
    <s v="U"/>
    <s v="unbekannt"/>
    <s v="anwesend"/>
    <s v="BRD - NSG Schwalenberger Wald"/>
    <n v="51.899577999999998"/>
    <n v="9.2013700000000007"/>
    <n v="26"/>
    <s v="O"/>
    <s v="False"/>
    <s v="True"/>
    <s v="https://observation.org/observation/253249877/"/>
    <x v="7"/>
  </r>
  <r>
    <n v="361"/>
    <n v="253250068"/>
    <d v="2022-08-25T00:00:00"/>
    <d v="1899-12-30T13:07:00"/>
    <d v="2022-08-25T00:00:00"/>
    <x v="55"/>
    <s v="Typha latifolia"/>
    <s v="Typhaceae"/>
    <x v="2"/>
    <x v="0"/>
    <s v="U"/>
    <s v="unbekannt"/>
    <s v="anwesend"/>
    <s v="BRD - NSG Schwalenberger Wald"/>
    <n v="51.899537000000002"/>
    <n v="9.2010090000000009"/>
    <n v="9"/>
    <s v="O"/>
    <s v="True"/>
    <s v="True"/>
    <s v="https://observation.org/observation/253250068/"/>
    <x v="7"/>
  </r>
  <r>
    <n v="362"/>
    <n v="253250183"/>
    <d v="2022-08-25T00:00:00"/>
    <d v="1899-12-30T13:11:00"/>
    <d v="2022-08-25T00:00:00"/>
    <x v="56"/>
    <s v="Lycopus europaeus"/>
    <s v="Lamiaceae"/>
    <x v="2"/>
    <x v="0"/>
    <s v="U"/>
    <s v="unbekannt"/>
    <s v="anwesend"/>
    <s v="BRD - NSG Schwalenberger Wald"/>
    <n v="51.899372"/>
    <n v="9.2010579999999997"/>
    <n v="9"/>
    <s v="J"/>
    <s v="True"/>
    <s v="True"/>
    <s v="https://observation.org/observation/253250183/"/>
    <x v="7"/>
  </r>
  <r>
    <n v="363"/>
    <n v="253250220"/>
    <d v="2022-08-25T00:00:00"/>
    <d v="1899-12-30T13:12:00"/>
    <d v="2022-08-25T00:00:00"/>
    <x v="57"/>
    <s v="Cirsium arvense"/>
    <s v="Asteraceae"/>
    <x v="2"/>
    <x v="0"/>
    <s v="U"/>
    <s v="unbekannt"/>
    <s v="anwesend"/>
    <s v="BRD - NSG Schwalenberger Wald"/>
    <n v="51.899400999999997"/>
    <n v="9.2012509999999992"/>
    <n v="5"/>
    <s v="O"/>
    <s v="True"/>
    <s v="True"/>
    <s v="https://observation.org/observation/253250220/"/>
    <x v="7"/>
  </r>
  <r>
    <n v="364"/>
    <n v="253250245"/>
    <d v="2022-08-25T00:00:00"/>
    <d v="1899-12-30T13:12:00"/>
    <d v="2022-08-25T00:00:00"/>
    <x v="58"/>
    <s v="Senecio ovatus"/>
    <s v="Asteraceae"/>
    <x v="2"/>
    <x v="0"/>
    <s v="U"/>
    <s v="unbekannt"/>
    <s v="anwesend"/>
    <s v="BRD - NSG Schwalenberger Wald"/>
    <n v="51.899405000000002"/>
    <n v="9.2013069999999999"/>
    <n v="5"/>
    <s v="O"/>
    <s v="False"/>
    <s v="True"/>
    <s v="https://observation.org/observation/253250245/"/>
    <x v="7"/>
  </r>
  <r>
    <n v="365"/>
    <n v="253250275"/>
    <d v="2022-08-25T00:00:00"/>
    <d v="1899-12-30T13:13:00"/>
    <d v="2022-08-25T00:00:00"/>
    <x v="59"/>
    <s v="Calamagrostis epigejos"/>
    <s v="Poaceae"/>
    <x v="2"/>
    <x v="0"/>
    <s v="U"/>
    <s v="unbekannt"/>
    <s v="anwesend"/>
    <s v="BRD - NSG Schwalenberger Wald"/>
    <n v="51.899368000000003"/>
    <n v="9.2015899999999995"/>
    <n v="5"/>
    <s v="O"/>
    <s v="False"/>
    <s v="True"/>
    <s v="https://observation.org/observation/253250275/"/>
    <x v="7"/>
  </r>
  <r>
    <n v="366"/>
    <n v="253250312"/>
    <d v="2022-08-25T00:00:00"/>
    <d v="1899-12-30T13:14:00"/>
    <d v="2022-08-25T00:00:00"/>
    <x v="60"/>
    <s v="Phasia aurigera"/>
    <s v="Tachinidae (Raupenfliegen)"/>
    <x v="9"/>
    <x v="0"/>
    <s v="M"/>
    <s v="Imago"/>
    <s v="anwesend"/>
    <s v="BRD - NSG Schwalenberger Wald"/>
    <n v="51.899405000000002"/>
    <n v="9.2017570000000006"/>
    <n v="5"/>
    <s v="J"/>
    <s v="True"/>
    <s v="True"/>
    <s v="https://observation.org/observation/253250312/"/>
    <x v="7"/>
  </r>
  <r>
    <n v="367"/>
    <n v="253250992"/>
    <d v="2022-08-25T00:00:00"/>
    <d v="1899-12-30T13:18:00"/>
    <d v="2022-08-25T00:00:00"/>
    <x v="61"/>
    <s v="Populus tremula"/>
    <s v="Salicaceae"/>
    <x v="2"/>
    <x v="0"/>
    <s v="U"/>
    <s v="unbekannt"/>
    <s v="anwesend"/>
    <s v="BRD - NSG Schwalenberger Wald"/>
    <n v="51.899486000000003"/>
    <n v="9.2019009999999994"/>
    <n v="12"/>
    <s v="O"/>
    <s v="True"/>
    <s v="True"/>
    <s v="https://observation.org/observation/253250992/"/>
    <x v="7"/>
  </r>
  <r>
    <n v="368"/>
    <n v="253251030"/>
    <d v="2022-08-25T00:00:00"/>
    <d v="1899-12-30T13:18:00"/>
    <d v="2022-08-25T00:00:00"/>
    <x v="62"/>
    <s v="Fagus sylvatica"/>
    <s v="Fagaceae"/>
    <x v="2"/>
    <x v="0"/>
    <s v="U"/>
    <s v="unbekannt"/>
    <s v="anwesend"/>
    <s v="BRD - NSG Schwalenberger Wald"/>
    <n v="51.899377000000001"/>
    <n v="9.2018389999999997"/>
    <n v="5"/>
    <s v="J"/>
    <s v="True"/>
    <s v="True"/>
    <s v="https://observation.org/observation/253251030/"/>
    <x v="7"/>
  </r>
  <r>
    <n v="369"/>
    <n v="253252574"/>
    <d v="2022-08-25T00:00:00"/>
    <d v="1899-12-30T13:37:00"/>
    <d v="2022-08-25T00:00:00"/>
    <x v="63"/>
    <s v="Araneus diadematus"/>
    <s v="Araneidae (Echten Radnetzspinnen)"/>
    <x v="10"/>
    <x v="0"/>
    <s v="U"/>
    <s v="unbekannt"/>
    <s v="anwesend"/>
    <s v="BRD - NSG Schwalenberger Wald"/>
    <n v="51.899144999999997"/>
    <n v="9.2114689999999992"/>
    <n v="9"/>
    <s v="O"/>
    <s v="True"/>
    <s v="True"/>
    <s v="https://observation.org/observation/253252574/"/>
    <x v="1"/>
  </r>
  <r>
    <n v="370"/>
    <n v="253255989"/>
    <d v="2022-08-25T00:00:00"/>
    <d v="1899-12-30T14:28:00"/>
    <d v="2022-08-25T00:00:00"/>
    <x v="56"/>
    <s v="Lycopus europaeus"/>
    <s v="Lamiaceae"/>
    <x v="2"/>
    <x v="0"/>
    <s v="U"/>
    <s v="unbekannt"/>
    <s v="anwesend"/>
    <s v="BRD - NSG Schwalenberger Wald"/>
    <n v="51.898837"/>
    <n v="9.2210439999999991"/>
    <n v="9"/>
    <s v="J"/>
    <s v="True"/>
    <s v="True"/>
    <s v="https://observation.org/observation/253255989/"/>
    <x v="2"/>
  </r>
  <r>
    <n v="371"/>
    <n v="253255998"/>
    <d v="2022-08-25T00:00:00"/>
    <d v="1899-12-30T14:28:00"/>
    <d v="2022-08-25T00:00:00"/>
    <x v="64"/>
    <s v="Frangula alnus"/>
    <s v="Rhamnaceae"/>
    <x v="2"/>
    <x v="0"/>
    <s v="U"/>
    <s v="unbekannt"/>
    <s v="anwesend"/>
    <s v="BRD - NSG Schwalenberger Wald"/>
    <n v="51.898859000000002"/>
    <n v="9.2210149999999995"/>
    <n v="9"/>
    <s v="O"/>
    <s v="True"/>
    <s v="True"/>
    <s v="https://observation.org/observation/253255998/"/>
    <x v="2"/>
  </r>
  <r>
    <n v="372"/>
    <n v="253256005"/>
    <d v="2022-08-25T00:00:00"/>
    <d v="1899-12-30T14:28:00"/>
    <d v="2022-08-25T00:00:00"/>
    <x v="65"/>
    <s v="Betula spec."/>
    <s v="Betulaceae"/>
    <x v="2"/>
    <x v="0"/>
    <s v="U"/>
    <s v="unbekannt"/>
    <s v="anwesend"/>
    <s v="BRD - NSG Schwalenberger Wald"/>
    <n v="51.898860999999997"/>
    <n v="9.2210199999999993"/>
    <n v="5"/>
    <s v="O"/>
    <s v="False"/>
    <s v="True"/>
    <s v="https://observation.org/observation/253256005/"/>
    <x v="2"/>
  </r>
  <r>
    <n v="373"/>
    <n v="253256025"/>
    <d v="2022-08-25T00:00:00"/>
    <d v="1899-12-30T14:29:00"/>
    <d v="2022-08-25T00:00:00"/>
    <x v="66"/>
    <s v="Mentha aquatica"/>
    <s v="Lamiaceae"/>
    <x v="2"/>
    <x v="0"/>
    <s v="U"/>
    <s v="unbekannt"/>
    <s v="anwesend"/>
    <s v="BRD - NSG Schwalenberger Wald"/>
    <n v="51.898860999999997"/>
    <n v="9.2210180000000008"/>
    <n v="4"/>
    <s v="O"/>
    <s v="True"/>
    <s v="True"/>
    <s v="https://observation.org/observation/253256025/"/>
    <x v="2"/>
  </r>
  <r>
    <n v="374"/>
    <n v="253256047"/>
    <d v="2022-08-25T00:00:00"/>
    <d v="1899-12-30T14:29:00"/>
    <d v="2022-08-25T00:00:00"/>
    <x v="44"/>
    <s v="Juncus effusus"/>
    <s v="Juncaceae"/>
    <x v="2"/>
    <x v="0"/>
    <s v="U"/>
    <s v="unbekannt"/>
    <s v="anwesend"/>
    <s v="BRD - NSG Schwalenberger Wald"/>
    <n v="51.898857999999997"/>
    <n v="9.2209950000000003"/>
    <n v="5"/>
    <s v="O"/>
    <s v="True"/>
    <s v="True"/>
    <s v="https://observation.org/observation/253256047/"/>
    <x v="2"/>
  </r>
  <r>
    <n v="375"/>
    <n v="253257471"/>
    <d v="2022-08-25T00:00:00"/>
    <d v="1899-12-30T14:40:00"/>
    <d v="2022-08-25T00:00:00"/>
    <x v="59"/>
    <s v="Calamagrostis epigejos"/>
    <s v="Poaceae"/>
    <x v="2"/>
    <x v="0"/>
    <s v="U"/>
    <s v="unbekannt"/>
    <s v="anwesend"/>
    <s v="BRD - NSG Schwalenberger Wald"/>
    <n v="51.898975"/>
    <n v="9.2208240000000004"/>
    <n v="22"/>
    <s v="O"/>
    <s v="True"/>
    <s v="True"/>
    <s v="https://observation.org/observation/253257471/"/>
    <x v="2"/>
  </r>
  <r>
    <n v="376"/>
    <n v="253257844"/>
    <d v="2022-08-25T00:00:00"/>
    <d v="1899-12-30T14:46:00"/>
    <d v="2022-08-25T00:00:00"/>
    <x v="41"/>
    <s v="Chalcolestes viridis"/>
    <s v="Lestidae (Teichjungfern)"/>
    <x v="4"/>
    <x v="0"/>
    <s v="U"/>
    <s v="Imago"/>
    <s v="anwesend"/>
    <s v="BRD - NSG Schwalenberger Wald"/>
    <n v="51.899079999999998"/>
    <n v="9.2207000000000008"/>
    <n v="13"/>
    <s v="A"/>
    <s v="True"/>
    <s v="True"/>
    <s v="https://observation.org/observation/253257844/"/>
    <x v="2"/>
  </r>
  <r>
    <n v="377"/>
    <n v="253260432"/>
    <d v="2022-08-25T00:00:00"/>
    <d v="1899-12-30T15:20:00"/>
    <d v="2022-08-25T00:00:00"/>
    <x v="67"/>
    <s v="Lemna minor"/>
    <s v="Araceae"/>
    <x v="2"/>
    <x v="0"/>
    <s v="U"/>
    <s v="unbekannt"/>
    <s v="anwesend"/>
    <s v="BRD - NSG Schwalenberger Wald"/>
    <n v="51.897848000000003"/>
    <n v="9.2225199999999994"/>
    <n v="19"/>
    <s v="O"/>
    <s v="False"/>
    <s v="True"/>
    <s v="https://observation.org/observation/253260432/"/>
    <x v="8"/>
  </r>
  <r>
    <n v="378"/>
    <n v="253607570"/>
    <d v="2022-08-25T00:00:00"/>
    <d v="1899-12-30T11:08:00"/>
    <d v="2022-08-29T00:00:00"/>
    <x v="34"/>
    <s v="Aeshna cyanea"/>
    <s v="Aeshnidae (Edellibellen)"/>
    <x v="4"/>
    <x v="0"/>
    <s v="M"/>
    <s v="unbekannt"/>
    <s v="anwesend"/>
    <s v="BRD - NSG Schwalenberger Wald"/>
    <n v="51.905389999999997"/>
    <n v="9.1933299999999996"/>
    <n v="14"/>
    <s v="A"/>
    <s v="True"/>
    <s v="False"/>
    <s v="https://observation.org/observation/253607570/"/>
    <x v="3"/>
  </r>
  <r>
    <n v="379"/>
    <n v="253607571"/>
    <d v="2022-08-25T00:00:00"/>
    <d v="1899-12-30T11:21:00"/>
    <d v="2022-08-29T00:00:00"/>
    <x v="35"/>
    <s v="Aeshna juncea"/>
    <s v="Aeshnidae (Edellibellen)"/>
    <x v="4"/>
    <x v="0"/>
    <s v="M"/>
    <s v="unbekannt"/>
    <s v="fressend"/>
    <s v="BRD - NSG Schwalenberger Wald"/>
    <n v="51.905500000000004"/>
    <n v="9.1934660000000008"/>
    <n v="9"/>
    <s v="O"/>
    <s v="True"/>
    <s v="False"/>
    <s v="https://observation.org/observation/253607571/"/>
    <x v="3"/>
  </r>
  <r>
    <n v="380"/>
    <n v="253607572"/>
    <d v="2022-08-25T00:00:00"/>
    <d v="1899-12-30T11:54:00"/>
    <d v="2022-08-29T00:00:00"/>
    <x v="35"/>
    <s v="Aeshna juncea"/>
    <s v="Aeshnidae (Edellibellen)"/>
    <x v="4"/>
    <x v="2"/>
    <s v="M"/>
    <s v="unbekannt"/>
    <s v="anwesend"/>
    <s v="BRD - NSG Schwalenberger Wald"/>
    <n v="51.898693999999999"/>
    <n v="9.1935380000000002"/>
    <n v="4"/>
    <s v="O"/>
    <s v="True"/>
    <s v="False"/>
    <s v="https://observation.org/observation/253607572/"/>
    <x v="0"/>
  </r>
  <r>
    <n v="381"/>
    <n v="253607572"/>
    <d v="2022-08-25T00:00:00"/>
    <d v="1899-12-30T11:54:00"/>
    <d v="2022-08-29T00:00:00"/>
    <x v="35"/>
    <s v="Aeshna juncea"/>
    <s v="Aeshnidae (Edellibellen)"/>
    <x v="4"/>
    <x v="0"/>
    <s v="F"/>
    <s v="unbekannt"/>
    <s v="Eiablage"/>
    <s v="BRD - NSG Schwalenberger Wald"/>
    <n v="51.898693999999999"/>
    <n v="9.1935380000000002"/>
    <n v="4"/>
    <s v="O"/>
    <s v="True"/>
    <s v="False"/>
    <s v="https://observation.org/observation/253607572/"/>
    <x v="0"/>
  </r>
  <r>
    <n v="382"/>
    <n v="253607573"/>
    <d v="2022-08-25T00:00:00"/>
    <d v="1899-12-30T11:59:00"/>
    <d v="2022-08-29T00:00:00"/>
    <x v="34"/>
    <s v="Aeshna cyanea"/>
    <s v="Aeshnidae (Edellibellen)"/>
    <x v="4"/>
    <x v="0"/>
    <s v="M"/>
    <s v="unbekannt"/>
    <s v="anwesend"/>
    <s v="BRD - NSG Schwalenberger Wald"/>
    <n v="51.898631000000002"/>
    <n v="9.1935099999999998"/>
    <n v="71"/>
    <s v="A"/>
    <s v="True"/>
    <s v="False"/>
    <s v="https://observation.org/observation/253607573/"/>
    <x v="0"/>
  </r>
  <r>
    <n v="383"/>
    <n v="253607573"/>
    <d v="2022-08-25T00:00:00"/>
    <d v="1899-12-30T11:59:00"/>
    <d v="2022-08-29T00:00:00"/>
    <x v="34"/>
    <s v="Aeshna cyanea"/>
    <s v="Aeshnidae (Edellibellen)"/>
    <x v="4"/>
    <x v="0"/>
    <s v="F"/>
    <s v="unbekannt"/>
    <s v="Eiablage"/>
    <s v="BRD - NSG Schwalenberger Wald"/>
    <n v="51.898631000000002"/>
    <n v="9.1935099999999998"/>
    <n v="71"/>
    <s v="A"/>
    <s v="True"/>
    <s v="False"/>
    <s v="https://observation.org/observation/253607573/"/>
    <x v="0"/>
  </r>
  <r>
    <n v="384"/>
    <n v="253607574"/>
    <d v="2022-08-25T00:00:00"/>
    <d v="1899-12-30T12:11:00"/>
    <d v="2022-08-29T00:00:00"/>
    <x v="24"/>
    <s v="Enallagma cyathigerum"/>
    <s v="Coenagrionidae (Schlanklibellen)"/>
    <x v="4"/>
    <x v="1"/>
    <s v="U"/>
    <s v="unbekannt"/>
    <s v="anwesend"/>
    <s v="BRD - NSG Schwalenberger Wald"/>
    <n v="51.898685999999998"/>
    <n v="9.1935369999999992"/>
    <n v="48"/>
    <s v="O"/>
    <s v="True"/>
    <s v="False"/>
    <s v="https://observation.org/observation/253607574/"/>
    <x v="0"/>
  </r>
  <r>
    <n v="385"/>
    <n v="253607575"/>
    <d v="2022-08-25T00:00:00"/>
    <d v="1899-12-30T12:20:00"/>
    <d v="2022-08-29T00:00:00"/>
    <x v="42"/>
    <s v="Lestes virens"/>
    <s v="Lestidae (Teichjungfern)"/>
    <x v="4"/>
    <x v="6"/>
    <s v="U"/>
    <s v="unbekannt"/>
    <s v="Kopula"/>
    <s v="BRD - NSG Schwalenberger Wald"/>
    <n v="51.898578999999998"/>
    <n v="9.1933930000000004"/>
    <n v="5"/>
    <s v="O"/>
    <s v="True"/>
    <s v="False"/>
    <s v="https://observation.org/observation/253607575/"/>
    <x v="0"/>
  </r>
  <r>
    <n v="386"/>
    <n v="253607576"/>
    <d v="2022-08-25T00:00:00"/>
    <d v="1899-12-30T12:29:00"/>
    <d v="2022-08-29T00:00:00"/>
    <x v="38"/>
    <s v="Sympetrum sanguineum"/>
    <s v="Libellulidae (Segellibellen)"/>
    <x v="4"/>
    <x v="0"/>
    <s v="M"/>
    <s v="Imago"/>
    <s v="Kopula"/>
    <s v="BRD - NSG Schwalenberger Wald"/>
    <n v="51.898665000000001"/>
    <n v="9.1935660000000006"/>
    <n v="14"/>
    <s v="O"/>
    <s v="True"/>
    <s v="False"/>
    <s v="https://observation.org/observation/253607576/"/>
    <x v="0"/>
  </r>
  <r>
    <n v="387"/>
    <n v="253607576"/>
    <d v="2022-08-25T00:00:00"/>
    <d v="1899-12-30T12:29:00"/>
    <d v="2022-08-29T00:00:00"/>
    <x v="38"/>
    <s v="Sympetrum sanguineum"/>
    <s v="Libellulidae (Segellibellen)"/>
    <x v="4"/>
    <x v="0"/>
    <s v="F"/>
    <s v="unbekannt"/>
    <s v="Kopula"/>
    <s v="BRD - NSG Schwalenberger Wald"/>
    <n v="51.898665000000001"/>
    <n v="9.1935660000000006"/>
    <n v="14"/>
    <s v="O"/>
    <s v="True"/>
    <s v="False"/>
    <s v="https://observation.org/observation/253607576/"/>
    <x v="0"/>
  </r>
  <r>
    <n v="388"/>
    <n v="253607576"/>
    <d v="2022-08-25T00:00:00"/>
    <d v="1899-12-30T12:29:00"/>
    <d v="2022-08-29T00:00:00"/>
    <x v="38"/>
    <s v="Sympetrum sanguineum"/>
    <s v="Libellulidae (Segellibellen)"/>
    <x v="4"/>
    <x v="2"/>
    <s v="M"/>
    <s v="unbekannt"/>
    <s v="anwesend"/>
    <s v="BRD - NSG Schwalenberger Wald"/>
    <n v="51.898665000000001"/>
    <n v="9.1935660000000006"/>
    <n v="14"/>
    <s v="O"/>
    <s v="True"/>
    <s v="False"/>
    <s v="https://observation.org/observation/253607576/"/>
    <x v="0"/>
  </r>
  <r>
    <n v="389"/>
    <n v="253607577"/>
    <d v="2022-08-25T00:00:00"/>
    <d v="1899-12-30T12:55:00"/>
    <d v="2022-08-29T00:00:00"/>
    <x v="24"/>
    <s v="Enallagma cyathigerum"/>
    <s v="Coenagrionidae (Schlanklibellen)"/>
    <x v="4"/>
    <x v="9"/>
    <s v="U"/>
    <s v="unbekannt"/>
    <s v="anwesend"/>
    <s v="BRD - NSG Schwalenberger Wald"/>
    <n v="51.899554000000002"/>
    <n v="9.2017179999999996"/>
    <n v="34"/>
    <s v="O"/>
    <s v="True"/>
    <s v="False"/>
    <s v="https://observation.org/observation/253607577/"/>
    <x v="7"/>
  </r>
  <r>
    <n v="390"/>
    <n v="253607578"/>
    <d v="2022-08-25T00:00:00"/>
    <d v="1899-12-30T12:55:00"/>
    <d v="2022-08-29T00:00:00"/>
    <x v="34"/>
    <s v="Aeshna cyanea"/>
    <s v="Aeshnidae (Edellibellen)"/>
    <x v="4"/>
    <x v="2"/>
    <s v="M"/>
    <s v="unbekannt"/>
    <s v="anwesend"/>
    <s v="BRD - NSG Schwalenberger Wald"/>
    <n v="51.899565000000003"/>
    <n v="9.2017389999999999"/>
    <n v="14"/>
    <s v="A"/>
    <s v="True"/>
    <s v="False"/>
    <s v="https://observation.org/observation/253607578/"/>
    <x v="7"/>
  </r>
  <r>
    <n v="391"/>
    <n v="253607578"/>
    <d v="2022-08-25T00:00:00"/>
    <d v="1899-12-30T12:55:00"/>
    <d v="2022-08-29T00:00:00"/>
    <x v="34"/>
    <s v="Aeshna cyanea"/>
    <s v="Aeshnidae (Edellibellen)"/>
    <x v="4"/>
    <x v="0"/>
    <s v="F"/>
    <s v="unbekannt"/>
    <s v="anwesend"/>
    <s v="BRD - NSG Schwalenberger Wald"/>
    <n v="51.899565000000003"/>
    <n v="9.2017389999999999"/>
    <n v="14"/>
    <s v="A"/>
    <s v="True"/>
    <s v="False"/>
    <s v="https://observation.org/observation/253607578/"/>
    <x v="7"/>
  </r>
  <r>
    <n v="392"/>
    <n v="253607579"/>
    <d v="2022-08-25T00:00:00"/>
    <d v="1899-12-30T13:02:00"/>
    <d v="2022-08-29T00:00:00"/>
    <x v="68"/>
    <s v="Genista pilosa"/>
    <s v="Fabaceae"/>
    <x v="2"/>
    <x v="0"/>
    <s v="U"/>
    <s v="unbekannt"/>
    <s v="anwesend"/>
    <s v="BRD - NSG Schwalenberger Wald"/>
    <n v="51.899538"/>
    <n v="9.2014499999999995"/>
    <n v="4"/>
    <s v="O"/>
    <s v="True"/>
    <s v="False"/>
    <s v="https://observation.org/observation/253607579/"/>
    <x v="7"/>
  </r>
  <r>
    <n v="393"/>
    <n v="253607580"/>
    <d v="2022-08-25T00:00:00"/>
    <d v="1899-12-30T13:03:00"/>
    <d v="2022-08-29T00:00:00"/>
    <x v="17"/>
    <s v="Ischnura elegans"/>
    <s v="Coenagrionidae (Schlanklibellen)"/>
    <x v="4"/>
    <x v="1"/>
    <s v="M"/>
    <s v="unbekannt"/>
    <s v="anwesend"/>
    <s v="BRD - NSG Schwalenberger Wald"/>
    <n v="51.89949"/>
    <n v="9.2013189999999998"/>
    <n v="20"/>
    <s v="A"/>
    <s v="True"/>
    <s v="False"/>
    <s v="https://observation.org/observation/253607580/"/>
    <x v="7"/>
  </r>
  <r>
    <n v="394"/>
    <n v="253607581"/>
    <d v="2022-08-25T00:00:00"/>
    <d v="1899-12-30T13:09:00"/>
    <d v="2022-08-29T00:00:00"/>
    <x v="35"/>
    <s v="Aeshna juncea"/>
    <s v="Aeshnidae (Edellibellen)"/>
    <x v="4"/>
    <x v="2"/>
    <s v="M"/>
    <s v="unbekannt"/>
    <s v="anwesend"/>
    <s v="BRD - NSG Schwalenberger Wald"/>
    <n v="51.899510999999997"/>
    <n v="9.2010249999999996"/>
    <n v="4"/>
    <s v="O"/>
    <s v="True"/>
    <s v="False"/>
    <s v="https://observation.org/observation/253607581/"/>
    <x v="7"/>
  </r>
  <r>
    <n v="395"/>
    <n v="253607582"/>
    <d v="2022-08-25T00:00:00"/>
    <d v="1899-12-30T13:10:00"/>
    <d v="2022-08-29T00:00:00"/>
    <x v="34"/>
    <s v="Aeshna cyanea"/>
    <s v="Aeshnidae (Edellibellen)"/>
    <x v="4"/>
    <x v="0"/>
    <s v="F"/>
    <s v="unbekannt"/>
    <s v="Eiablage"/>
    <s v="BRD - NSG Schwalenberger Wald"/>
    <n v="51.899470999999998"/>
    <n v="9.2010360000000002"/>
    <n v="43"/>
    <s v="A"/>
    <s v="True"/>
    <s v="False"/>
    <s v="https://observation.org/observation/253607582/"/>
    <x v="7"/>
  </r>
  <r>
    <n v="396"/>
    <n v="253607583"/>
    <d v="2022-08-25T00:00:00"/>
    <d v="1899-12-30T13:19:00"/>
    <d v="2022-08-29T00:00:00"/>
    <x v="69"/>
    <s v="Betula pendula"/>
    <s v="Betulaceae"/>
    <x v="2"/>
    <x v="0"/>
    <s v="U"/>
    <s v="unbekannt"/>
    <s v="anwesend"/>
    <s v="BRD - NSG Schwalenberger Wald"/>
    <n v="51.899464000000002"/>
    <n v="9.2018799999999992"/>
    <n v="4"/>
    <s v="O"/>
    <s v="True"/>
    <s v="False"/>
    <s v="https://observation.org/observation/253607583/"/>
    <x v="7"/>
  </r>
  <r>
    <n v="397"/>
    <n v="253607584"/>
    <d v="2022-08-25T00:00:00"/>
    <d v="1899-12-30T13:32:00"/>
    <d v="2022-08-29T00:00:00"/>
    <x v="24"/>
    <s v="Enallagma cyathigerum"/>
    <s v="Coenagrionidae (Schlanklibellen)"/>
    <x v="4"/>
    <x v="4"/>
    <s v="M"/>
    <s v="unbekannt"/>
    <s v="anwesend"/>
    <s v="BRD - NSG Schwalenberger Wald"/>
    <n v="51.899079"/>
    <n v="9.2114259999999994"/>
    <n v="19"/>
    <s v="O"/>
    <s v="True"/>
    <s v="False"/>
    <s v="https://observation.org/observation/253607584/"/>
    <x v="1"/>
  </r>
  <r>
    <n v="398"/>
    <n v="253607584"/>
    <d v="2022-08-25T00:00:00"/>
    <d v="1899-12-30T13:32:00"/>
    <d v="2022-08-29T00:00:00"/>
    <x v="24"/>
    <s v="Enallagma cyathigerum"/>
    <s v="Coenagrionidae (Schlanklibellen)"/>
    <x v="4"/>
    <x v="0"/>
    <s v="F"/>
    <s v="unbekannt"/>
    <s v="Kopula"/>
    <s v="BRD - NSG Schwalenberger Wald"/>
    <n v="51.899079"/>
    <n v="9.2114259999999994"/>
    <n v="19"/>
    <s v="O"/>
    <s v="True"/>
    <s v="False"/>
    <s v="https://observation.org/observation/253607584/"/>
    <x v="1"/>
  </r>
  <r>
    <n v="399"/>
    <n v="253607585"/>
    <d v="2022-08-25T00:00:00"/>
    <d v="1899-12-30T13:44:00"/>
    <d v="2022-08-29T00:00:00"/>
    <x v="70"/>
    <s v="Sympetrum danae"/>
    <s v="Libellulidae (Segellibellen)"/>
    <x v="4"/>
    <x v="3"/>
    <s v="M"/>
    <s v="unbekannt"/>
    <s v="anwesend"/>
    <s v="BRD - NSG Schwalenberger Wald"/>
    <n v="51.899203"/>
    <n v="9.2115240000000007"/>
    <n v="17"/>
    <s v="O"/>
    <s v="True"/>
    <s v="False"/>
    <s v="https://observation.org/observation/253607585/"/>
    <x v="1"/>
  </r>
  <r>
    <n v="400"/>
    <n v="253607585"/>
    <d v="2022-08-25T00:00:00"/>
    <d v="1899-12-30T13:44:00"/>
    <d v="2022-08-29T00:00:00"/>
    <x v="70"/>
    <s v="Sympetrum danae"/>
    <s v="Libellulidae (Segellibellen)"/>
    <x v="4"/>
    <x v="2"/>
    <s v="F"/>
    <s v="unbekannt"/>
    <s v="anwesend"/>
    <s v="BRD - NSG Schwalenberger Wald"/>
    <n v="51.899203"/>
    <n v="9.2115240000000007"/>
    <n v="17"/>
    <s v="O"/>
    <s v="True"/>
    <s v="False"/>
    <s v="https://observation.org/observation/253607585/"/>
    <x v="1"/>
  </r>
  <r>
    <n v="401"/>
    <n v="253607586"/>
    <d v="2022-08-25T00:00:00"/>
    <d v="1899-12-30T13:45:00"/>
    <d v="2022-08-29T00:00:00"/>
    <x v="34"/>
    <s v="Aeshna cyanea"/>
    <s v="Aeshnidae (Edellibellen)"/>
    <x v="4"/>
    <x v="2"/>
    <s v="M"/>
    <s v="unbekannt"/>
    <s v="anwesend"/>
    <s v="BRD - NSG Schwalenberger Wald"/>
    <n v="51.899203999999997"/>
    <n v="9.2116360000000004"/>
    <n v="10"/>
    <s v="A"/>
    <s v="True"/>
    <s v="False"/>
    <s v="https://observation.org/observation/253607586/"/>
    <x v="1"/>
  </r>
  <r>
    <n v="402"/>
    <n v="253607586"/>
    <d v="2022-08-25T00:00:00"/>
    <d v="1899-12-30T13:45:00"/>
    <d v="2022-08-29T00:00:00"/>
    <x v="34"/>
    <s v="Aeshna cyanea"/>
    <s v="Aeshnidae (Edellibellen)"/>
    <x v="4"/>
    <x v="0"/>
    <s v="F"/>
    <s v="unbekannt"/>
    <s v="anwesend"/>
    <s v="BRD - NSG Schwalenberger Wald"/>
    <n v="51.899203999999997"/>
    <n v="9.2116360000000004"/>
    <n v="10"/>
    <s v="A"/>
    <s v="True"/>
    <s v="False"/>
    <s v="https://observation.org/observation/253607586/"/>
    <x v="1"/>
  </r>
  <r>
    <n v="403"/>
    <n v="253607587"/>
    <d v="2022-08-25T00:00:00"/>
    <d v="1899-12-30T13:46:00"/>
    <d v="2022-08-29T00:00:00"/>
    <x v="54"/>
    <s v="Utricularia australis"/>
    <s v="Lentibulariaceae"/>
    <x v="2"/>
    <x v="0"/>
    <s v="U"/>
    <s v="unbekannt"/>
    <s v="anwesend"/>
    <s v="BRD - NSG Schwalenberger Wald"/>
    <n v="51.899197000000001"/>
    <n v="9.2116629999999997"/>
    <n v="16"/>
    <s v="O"/>
    <s v="True"/>
    <s v="False"/>
    <s v="https://observation.org/observation/253607587/"/>
    <x v="1"/>
  </r>
  <r>
    <n v="404"/>
    <n v="253607588"/>
    <d v="2022-08-25T00:00:00"/>
    <d v="1899-12-30T13:47:00"/>
    <d v="2022-08-29T00:00:00"/>
    <x v="35"/>
    <s v="Aeshna juncea"/>
    <s v="Aeshnidae (Edellibellen)"/>
    <x v="4"/>
    <x v="2"/>
    <s v="M"/>
    <s v="unbekannt"/>
    <s v="anwesend"/>
    <s v="BRD - NSG Schwalenberger Wald"/>
    <n v="51.899158"/>
    <n v="9.2117249999999995"/>
    <n v="21"/>
    <s v="O"/>
    <s v="True"/>
    <s v="False"/>
    <s v="https://observation.org/observation/253607588/"/>
    <x v="1"/>
  </r>
  <r>
    <n v="405"/>
    <n v="253607589"/>
    <d v="2022-08-25T00:00:00"/>
    <d v="1899-12-30T13:56:00"/>
    <d v="2022-08-29T00:00:00"/>
    <x v="54"/>
    <s v="Utricularia australis"/>
    <s v="Lentibulariaceae"/>
    <x v="2"/>
    <x v="0"/>
    <s v="U"/>
    <s v="unbekannt"/>
    <s v="anwesend"/>
    <s v="BRD - NSG Schwalenberger Wald"/>
    <n v="51.899158999999997"/>
    <n v="9.2118210000000005"/>
    <n v="4"/>
    <s v="O"/>
    <s v="True"/>
    <s v="False"/>
    <s v="https://observation.org/observation/253607589/"/>
    <x v="1"/>
  </r>
  <r>
    <n v="406"/>
    <n v="253607590"/>
    <d v="2022-08-25T00:00:00"/>
    <d v="1899-12-30T13:56:00"/>
    <d v="2022-08-29T00:00:00"/>
    <x v="71"/>
    <s v="Calluna vulgaris"/>
    <s v="Ericaceae"/>
    <x v="2"/>
    <x v="5"/>
    <s v="U"/>
    <s v="unbekannt"/>
    <s v="anwesend"/>
    <s v="BRD - NSG Schwalenberger Wald"/>
    <n v="51.899166000000001"/>
    <n v="9.2118350000000007"/>
    <n v="6"/>
    <s v="O"/>
    <s v="True"/>
    <s v="False"/>
    <s v="https://observation.org/observation/253607590/"/>
    <x v="1"/>
  </r>
  <r>
    <n v="407"/>
    <n v="253607591"/>
    <d v="2022-08-25T00:00:00"/>
    <d v="1899-12-30T14:24:00"/>
    <d v="2022-08-29T00:00:00"/>
    <x v="54"/>
    <s v="Utricularia australis"/>
    <s v="Lentibulariaceae"/>
    <x v="2"/>
    <x v="0"/>
    <s v="U"/>
    <s v="unbekannt"/>
    <s v="anwesend"/>
    <s v="BRD - NSG Schwalenberger Wald"/>
    <n v="51.898792999999998"/>
    <n v="9.2209710000000005"/>
    <n v="7"/>
    <s v="O"/>
    <s v="True"/>
    <s v="False"/>
    <s v="https://observation.org/observation/253607591/"/>
    <x v="2"/>
  </r>
  <r>
    <n v="408"/>
    <n v="253607592"/>
    <d v="2022-08-25T00:00:00"/>
    <d v="1899-12-30T14:24:00"/>
    <d v="2022-08-29T00:00:00"/>
    <x v="50"/>
    <s v="Potamogeton natans"/>
    <s v="Potamogetonaceae"/>
    <x v="2"/>
    <x v="0"/>
    <s v="U"/>
    <s v="unbekannt"/>
    <s v="anwesend"/>
    <s v="BRD - NSG Schwalenberger Wald"/>
    <n v="51.898777000000003"/>
    <n v="9.2209610000000009"/>
    <n v="7"/>
    <s v="O"/>
    <s v="True"/>
    <s v="False"/>
    <s v="https://observation.org/observation/253607592/"/>
    <x v="2"/>
  </r>
  <r>
    <n v="409"/>
    <n v="253607593"/>
    <d v="2022-08-25T00:00:00"/>
    <d v="1899-12-30T14:26:00"/>
    <d v="2022-08-29T00:00:00"/>
    <x v="34"/>
    <s v="Aeshna cyanea"/>
    <s v="Aeshnidae (Edellibellen)"/>
    <x v="4"/>
    <x v="1"/>
    <s v="M"/>
    <s v="unbekannt"/>
    <s v="anwesend"/>
    <s v="BRD - NSG Schwalenberger Wald"/>
    <n v="51.898842999999999"/>
    <n v="9.2210339999999995"/>
    <n v="13"/>
    <s v="A"/>
    <s v="True"/>
    <s v="False"/>
    <s v="https://observation.org/observation/253607593/"/>
    <x v="2"/>
  </r>
  <r>
    <n v="410"/>
    <n v="253607593"/>
    <d v="2022-08-25T00:00:00"/>
    <d v="1899-12-30T14:26:00"/>
    <d v="2022-08-29T00:00:00"/>
    <x v="34"/>
    <s v="Aeshna cyanea"/>
    <s v="Aeshnidae (Edellibellen)"/>
    <x v="4"/>
    <x v="0"/>
    <s v="F"/>
    <s v="unbekannt"/>
    <s v="anwesend"/>
    <s v="BRD - NSG Schwalenberger Wald"/>
    <n v="51.898842999999999"/>
    <n v="9.2210339999999995"/>
    <n v="13"/>
    <s v="A"/>
    <s v="True"/>
    <s v="False"/>
    <s v="https://observation.org/observation/253607593/"/>
    <x v="2"/>
  </r>
  <r>
    <n v="411"/>
    <n v="253607594"/>
    <d v="2022-08-25T00:00:00"/>
    <d v="1899-12-30T14:26:00"/>
    <d v="2022-08-29T00:00:00"/>
    <x v="35"/>
    <s v="Aeshna juncea"/>
    <s v="Aeshnidae (Edellibellen)"/>
    <x v="4"/>
    <x v="11"/>
    <s v="M"/>
    <s v="unbekannt"/>
    <s v="anwesend"/>
    <s v="BRD - NSG Schwalenberger Wald"/>
    <n v="51.898850000000003"/>
    <n v="9.2210370000000008"/>
    <n v="12"/>
    <s v="O"/>
    <s v="True"/>
    <s v="False"/>
    <s v="https://observation.org/observation/253607594/"/>
    <x v="2"/>
  </r>
  <r>
    <n v="412"/>
    <n v="253607594"/>
    <d v="2022-08-25T00:00:00"/>
    <d v="1899-12-30T14:26:00"/>
    <d v="2022-08-29T00:00:00"/>
    <x v="35"/>
    <s v="Aeshna juncea"/>
    <s v="Aeshnidae (Edellibellen)"/>
    <x v="4"/>
    <x v="2"/>
    <s v="F"/>
    <s v="unbekannt"/>
    <s v="anwesend"/>
    <s v="BRD - NSG Schwalenberger Wald"/>
    <n v="51.898850000000003"/>
    <n v="9.2210370000000008"/>
    <n v="12"/>
    <s v="O"/>
    <s v="True"/>
    <s v="False"/>
    <s v="https://observation.org/observation/253607594/"/>
    <x v="2"/>
  </r>
  <r>
    <n v="413"/>
    <n v="253607595"/>
    <d v="2022-08-25T00:00:00"/>
    <d v="1899-12-30T14:27:00"/>
    <d v="2022-08-29T00:00:00"/>
    <x v="55"/>
    <s v="Typha latifolia"/>
    <s v="Typhaceae"/>
    <x v="2"/>
    <x v="21"/>
    <s v="U"/>
    <s v="unbekannt"/>
    <s v="anwesend"/>
    <s v="BRD - NSG Schwalenberger Wald"/>
    <n v="51.89884"/>
    <n v="9.2210859999999997"/>
    <n v="27"/>
    <s v="O"/>
    <s v="True"/>
    <s v="False"/>
    <s v="https://observation.org/observation/253607595/"/>
    <x v="2"/>
  </r>
  <r>
    <n v="414"/>
    <n v="253607596"/>
    <d v="2022-08-25T00:00:00"/>
    <d v="1899-12-30T14:48:00"/>
    <d v="2022-08-29T00:00:00"/>
    <x v="41"/>
    <s v="Chalcolestes viridis"/>
    <s v="Lestidae (Teichjungfern)"/>
    <x v="4"/>
    <x v="9"/>
    <s v="U"/>
    <s v="unbekannt"/>
    <s v="anwesend"/>
    <s v="BRD - NSG Schwalenberger Wald"/>
    <n v="51.899068"/>
    <n v="9.2206949999999992"/>
    <n v="14"/>
    <s v="A"/>
    <s v="True"/>
    <s v="False"/>
    <s v="https://observation.org/observation/253607596/"/>
    <x v="2"/>
  </r>
  <r>
    <n v="415"/>
    <n v="253607597"/>
    <d v="2022-08-25T00:00:00"/>
    <d v="1899-12-30T14:48:00"/>
    <d v="2022-08-29T00:00:00"/>
    <x v="38"/>
    <s v="Sympetrum sanguineum"/>
    <s v="Libellulidae (Segellibellen)"/>
    <x v="4"/>
    <x v="4"/>
    <s v="U"/>
    <s v="unbekannt"/>
    <s v="anwesend"/>
    <s v="BRD - NSG Schwalenberger Wald"/>
    <n v="51.899034"/>
    <n v="9.2206969999999995"/>
    <n v="9"/>
    <s v="O"/>
    <s v="True"/>
    <s v="False"/>
    <s v="https://observation.org/observation/253607597/"/>
    <x v="2"/>
  </r>
  <r>
    <n v="416"/>
    <n v="253607598"/>
    <d v="2022-08-25T00:00:00"/>
    <d v="1899-12-30T14:52:00"/>
    <d v="2022-08-29T00:00:00"/>
    <x v="42"/>
    <s v="Lestes virens"/>
    <s v="Lestidae (Teichjungfern)"/>
    <x v="4"/>
    <x v="4"/>
    <s v="U"/>
    <s v="unbekannt"/>
    <s v="anwesend"/>
    <s v="BRD - NSG Schwalenberger Wald"/>
    <n v="51.899076999999998"/>
    <n v="9.2205209999999997"/>
    <n v="10"/>
    <s v="O"/>
    <s v="True"/>
    <s v="False"/>
    <s v="https://observation.org/observation/253607598/"/>
    <x v="2"/>
  </r>
  <r>
    <n v="417"/>
    <n v="253607599"/>
    <d v="2022-08-25T00:00:00"/>
    <d v="1899-12-30T15:04:00"/>
    <d v="2022-08-29T00:00:00"/>
    <x v="24"/>
    <s v="Enallagma cyathigerum"/>
    <s v="Coenagrionidae (Schlanklibellen)"/>
    <x v="4"/>
    <x v="9"/>
    <s v="U"/>
    <s v="unbekannt"/>
    <s v="anwesend"/>
    <s v="BRD - NSG Schwalenberger Wald"/>
    <n v="51.898921000000001"/>
    <n v="9.2206589999999995"/>
    <n v="19"/>
    <s v="O"/>
    <s v="True"/>
    <s v="False"/>
    <s v="https://observation.org/observation/253607599/"/>
    <x v="2"/>
  </r>
  <r>
    <n v="418"/>
    <n v="253607600"/>
    <d v="2022-08-25T00:00:00"/>
    <d v="1899-12-30T15:19:00"/>
    <d v="2022-08-29T00:00:00"/>
    <x v="34"/>
    <s v="Aeshna cyanea"/>
    <s v="Aeshnidae (Edellibellen)"/>
    <x v="4"/>
    <x v="0"/>
    <s v="M"/>
    <s v="unbekannt"/>
    <s v="anwesend"/>
    <s v="BRD - NSG Schwalenberger Wald"/>
    <n v="51.897854000000002"/>
    <n v="9.2226420000000005"/>
    <n v="37"/>
    <s v="A"/>
    <s v="True"/>
    <s v="False"/>
    <s v="https://observation.org/observation/253607600/"/>
    <x v="8"/>
  </r>
  <r>
    <n v="419"/>
    <n v="253607600"/>
    <d v="2022-08-25T00:00:00"/>
    <d v="1899-12-30T15:19:00"/>
    <d v="2022-08-29T00:00:00"/>
    <x v="34"/>
    <s v="Aeshna cyanea"/>
    <s v="Aeshnidae (Edellibellen)"/>
    <x v="4"/>
    <x v="0"/>
    <s v="F"/>
    <s v="unbekannt"/>
    <s v="Eiablage"/>
    <s v="BRD - NSG Schwalenberger Wald"/>
    <n v="51.897854000000002"/>
    <n v="9.2226420000000005"/>
    <n v="37"/>
    <s v="A"/>
    <s v="True"/>
    <s v="False"/>
    <s v="https://observation.org/observation/253607600/"/>
    <x v="8"/>
  </r>
  <r>
    <n v="420"/>
    <n v="253607601"/>
    <d v="2022-08-25T00:00:00"/>
    <d v="1899-12-30T15:20:00"/>
    <d v="2022-08-29T00:00:00"/>
    <x v="50"/>
    <s v="Potamogeton natans"/>
    <s v="Potamogetonaceae"/>
    <x v="2"/>
    <x v="0"/>
    <s v="U"/>
    <s v="unbekannt"/>
    <s v="anwesend"/>
    <s v="BRD - NSG Schwalenberger Wald"/>
    <n v="51.897818000000001"/>
    <n v="9.2225660000000005"/>
    <n v="15"/>
    <s v="O"/>
    <s v="True"/>
    <s v="False"/>
    <s v="https://observation.org/observation/253607601/"/>
    <x v="8"/>
  </r>
  <r>
    <n v="421"/>
    <n v="253607602"/>
    <d v="2022-08-25T00:00:00"/>
    <d v="1899-12-30T15:27:00"/>
    <d v="2022-08-29T00:00:00"/>
    <x v="35"/>
    <s v="Aeshna juncea"/>
    <s v="Aeshnidae (Edellibellen)"/>
    <x v="4"/>
    <x v="0"/>
    <s v="M"/>
    <s v="unbekannt"/>
    <s v="anwesend"/>
    <s v="BRD - NSG Schwalenberger Wald"/>
    <n v="51.897905000000002"/>
    <n v="9.2221539999999997"/>
    <n v="72"/>
    <s v="O"/>
    <s v="True"/>
    <s v="False"/>
    <s v="https://observation.org/observation/253607602/"/>
    <x v="8"/>
  </r>
  <r>
    <n v="422"/>
    <n v="253607603"/>
    <d v="2022-08-25T00:00:00"/>
    <d v="1899-12-30T15:37:00"/>
    <d v="2022-08-29T00:00:00"/>
    <x v="34"/>
    <s v="Aeshna cyanea"/>
    <s v="Aeshnidae (Edellibellen)"/>
    <x v="4"/>
    <x v="1"/>
    <s v="M"/>
    <s v="unbekannt"/>
    <s v="anwesend"/>
    <s v="BRD - NSG Schwalenberger Wald"/>
    <n v="51.896185000000003"/>
    <n v="9.2219800000000003"/>
    <n v="14"/>
    <s v="A"/>
    <s v="True"/>
    <s v="False"/>
    <s v="https://observation.org/observation/253607603/"/>
    <x v="4"/>
  </r>
  <r>
    <n v="423"/>
    <n v="253607604"/>
    <d v="2022-08-25T00:00:00"/>
    <d v="1899-12-30T15:43:00"/>
    <d v="2022-08-29T00:00:00"/>
    <x v="38"/>
    <s v="Sympetrum sanguineum"/>
    <s v="Libellulidae (Segellibellen)"/>
    <x v="4"/>
    <x v="0"/>
    <s v="U"/>
    <s v="unbekannt"/>
    <s v="anwesend"/>
    <s v="BRD - NSG Schwalenberger Wald"/>
    <n v="51.896251999999997"/>
    <n v="9.2218400000000003"/>
    <n v="14"/>
    <s v="O"/>
    <s v="True"/>
    <s v="False"/>
    <s v="https://observation.org/observation/25360760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8DAECC-2A7C-3340-A4E3-BB237EEB7E45}" name="PivotTable1" cacheId="4"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K52" firstHeaderRow="1" firstDataRow="2" firstDataCol="1" rowPageCount="1" colPageCount="1"/>
  <pivotFields count="22">
    <pivotField showAll="0"/>
    <pivotField showAll="0"/>
    <pivotField numFmtId="168" showAll="0"/>
    <pivotField numFmtId="21" showAll="0"/>
    <pivotField numFmtId="14" showAll="0"/>
    <pivotField axis="axisRow" showAll="0">
      <items count="73">
        <item x="57"/>
        <item x="12"/>
        <item x="49"/>
        <item x="7"/>
        <item x="66"/>
        <item x="29"/>
        <item x="24"/>
        <item x="68"/>
        <item x="65"/>
        <item x="34"/>
        <item x="38"/>
        <item x="55"/>
        <item x="9"/>
        <item x="61"/>
        <item x="4"/>
        <item x="64"/>
        <item x="1"/>
        <item x="19"/>
        <item x="44"/>
        <item x="6"/>
        <item x="15"/>
        <item x="63"/>
        <item x="31"/>
        <item x="3"/>
        <item x="5"/>
        <item x="41"/>
        <item x="56"/>
        <item x="45"/>
        <item x="37"/>
        <item x="28"/>
        <item x="60"/>
        <item x="27"/>
        <item x="33"/>
        <item x="17"/>
        <item x="30"/>
        <item x="58"/>
        <item x="69"/>
        <item x="71"/>
        <item x="39"/>
        <item x="18"/>
        <item x="42"/>
        <item x="32"/>
        <item x="67"/>
        <item x="53"/>
        <item x="48"/>
        <item x="59"/>
        <item x="23"/>
        <item x="51"/>
        <item x="22"/>
        <item x="43"/>
        <item x="14"/>
        <item x="46"/>
        <item x="62"/>
        <item x="10"/>
        <item x="26"/>
        <item x="70"/>
        <item x="0"/>
        <item x="50"/>
        <item x="11"/>
        <item x="21"/>
        <item x="47"/>
        <item x="36"/>
        <item x="40"/>
        <item x="54"/>
        <item x="8"/>
        <item x="35"/>
        <item x="16"/>
        <item x="20"/>
        <item x="52"/>
        <item x="25"/>
        <item x="2"/>
        <item x="13"/>
        <item t="default"/>
      </items>
    </pivotField>
    <pivotField showAll="0"/>
    <pivotField showAll="0"/>
    <pivotField axis="axisPage" multipleItemSelectionAllowed="1" showAll="0">
      <items count="12">
        <item x="9"/>
        <item x="2"/>
        <item x="3"/>
        <item x="5"/>
        <item x="1"/>
        <item h="1" x="4"/>
        <item x="8"/>
        <item x="7"/>
        <item x="10"/>
        <item x="6"/>
        <item x="0"/>
        <item t="default"/>
      </items>
    </pivotField>
    <pivotField dataField="1" showAll="0">
      <items count="24">
        <item x="0"/>
        <item x="2"/>
        <item x="1"/>
        <item x="4"/>
        <item x="3"/>
        <item x="11"/>
        <item x="18"/>
        <item x="13"/>
        <item x="22"/>
        <item x="6"/>
        <item x="12"/>
        <item x="14"/>
        <item x="9"/>
        <item x="19"/>
        <item x="10"/>
        <item x="8"/>
        <item x="7"/>
        <item x="5"/>
        <item x="15"/>
        <item x="21"/>
        <item x="16"/>
        <item x="20"/>
        <item x="17"/>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11">
        <item x="5"/>
        <item x="2"/>
        <item x="8"/>
        <item x="4"/>
        <item x="0"/>
        <item x="1"/>
        <item x="7"/>
        <item x="3"/>
        <item x="6"/>
        <item x="9"/>
        <item t="default"/>
      </items>
    </pivotField>
  </pivotFields>
  <rowFields count="1">
    <field x="5"/>
  </rowFields>
  <rowItems count="48">
    <i>
      <x/>
    </i>
    <i>
      <x v="1"/>
    </i>
    <i>
      <x v="2"/>
    </i>
    <i>
      <x v="3"/>
    </i>
    <i>
      <x v="4"/>
    </i>
    <i>
      <x v="5"/>
    </i>
    <i>
      <x v="7"/>
    </i>
    <i>
      <x v="8"/>
    </i>
    <i>
      <x v="11"/>
    </i>
    <i>
      <x v="12"/>
    </i>
    <i>
      <x v="13"/>
    </i>
    <i>
      <x v="15"/>
    </i>
    <i>
      <x v="16"/>
    </i>
    <i>
      <x v="17"/>
    </i>
    <i>
      <x v="18"/>
    </i>
    <i>
      <x v="21"/>
    </i>
    <i>
      <x v="22"/>
    </i>
    <i>
      <x v="23"/>
    </i>
    <i>
      <x v="24"/>
    </i>
    <i>
      <x v="26"/>
    </i>
    <i>
      <x v="27"/>
    </i>
    <i>
      <x v="30"/>
    </i>
    <i>
      <x v="35"/>
    </i>
    <i>
      <x v="36"/>
    </i>
    <i>
      <x v="37"/>
    </i>
    <i>
      <x v="42"/>
    </i>
    <i>
      <x v="43"/>
    </i>
    <i>
      <x v="44"/>
    </i>
    <i>
      <x v="45"/>
    </i>
    <i>
      <x v="46"/>
    </i>
    <i>
      <x v="47"/>
    </i>
    <i>
      <x v="48"/>
    </i>
    <i>
      <x v="49"/>
    </i>
    <i>
      <x v="51"/>
    </i>
    <i>
      <x v="52"/>
    </i>
    <i>
      <x v="53"/>
    </i>
    <i>
      <x v="54"/>
    </i>
    <i>
      <x v="56"/>
    </i>
    <i>
      <x v="57"/>
    </i>
    <i>
      <x v="58"/>
    </i>
    <i>
      <x v="60"/>
    </i>
    <i>
      <x v="63"/>
    </i>
    <i>
      <x v="64"/>
    </i>
    <i>
      <x v="67"/>
    </i>
    <i>
      <x v="68"/>
    </i>
    <i>
      <x v="70"/>
    </i>
    <i>
      <x v="71"/>
    </i>
    <i t="grand">
      <x/>
    </i>
  </rowItems>
  <colFields count="1">
    <field x="21"/>
  </colFields>
  <colItems count="10">
    <i>
      <x v="1"/>
    </i>
    <i>
      <x v="2"/>
    </i>
    <i>
      <x v="3"/>
    </i>
    <i>
      <x v="4"/>
    </i>
    <i>
      <x v="5"/>
    </i>
    <i>
      <x v="6"/>
    </i>
    <i>
      <x v="7"/>
    </i>
    <i>
      <x v="8"/>
    </i>
    <i>
      <x v="9"/>
    </i>
    <i t="grand">
      <x/>
    </i>
  </colItems>
  <pageFields count="1">
    <pageField fld="8" hier="-1"/>
  </pageFields>
  <dataFields count="1">
    <dataField name="Summe von number"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9F011E3-305C-DD46-97EA-F1DC7ED59ECC}">
  <we:reference id="wa104099688" version="1.3.0.0" store="de-DE" storeType="OMEX"/>
  <we:alternateReferences>
    <we:reference id="wa104099688" version="1.3.0.0" store="wa104099688"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wetterkontor.de/de/wetter/deutschland/monatswerte-station.asp" TargetMode="External"/><Relationship Id="rId3" Type="http://schemas.openxmlformats.org/officeDocument/2006/relationships/hyperlink" Target="https://www.wetterkontor.de/de/wetter/deutschland/monatswerte-station.asp" TargetMode="External"/><Relationship Id="rId7" Type="http://schemas.openxmlformats.org/officeDocument/2006/relationships/hyperlink" Target="https://www.wetterkontor.de/de/wetter/deutschland/monatswerte-station.asp" TargetMode="External"/><Relationship Id="rId2" Type="http://schemas.openxmlformats.org/officeDocument/2006/relationships/hyperlink" Target="https://www.wetterkontor.de/de/wetter/deutschland/monatswerte-station.asp" TargetMode="External"/><Relationship Id="rId1" Type="http://schemas.openxmlformats.org/officeDocument/2006/relationships/hyperlink" Target="https://www.wetterkontor.de/de/wetter/deutschland/monatswerte-station.asp" TargetMode="External"/><Relationship Id="rId6" Type="http://schemas.openxmlformats.org/officeDocument/2006/relationships/hyperlink" Target="https://www.wetterkontor.de/de/wetter/deutschland/monatswerte-station.asp" TargetMode="External"/><Relationship Id="rId5" Type="http://schemas.openxmlformats.org/officeDocument/2006/relationships/hyperlink" Target="https://www.wetterkontor.de/de/wetter/deutschland/monatswerte-station.asp" TargetMode="External"/><Relationship Id="rId10" Type="http://schemas.openxmlformats.org/officeDocument/2006/relationships/hyperlink" Target="https://www.wetterkontor.de/de/wetter/deutschland/monatswerte-station.asp" TargetMode="External"/><Relationship Id="rId4" Type="http://schemas.openxmlformats.org/officeDocument/2006/relationships/hyperlink" Target="https://www.wetterkontor.de/de/wetter/deutschland/monatswerte-station.asp" TargetMode="External"/><Relationship Id="rId9" Type="http://schemas.openxmlformats.org/officeDocument/2006/relationships/hyperlink" Target="https://www.wetterkontor.de/de/wetter/deutschland/monatswerte-station.asp" TargetMode="Externa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2.xml.rels><?xml version="1.0" encoding="UTF-8" standalone="yes"?>
<Relationships xmlns="http://schemas.openxmlformats.org/package/2006/relationships"><Relationship Id="rId1" Type="http://schemas.openxmlformats.org/officeDocument/2006/relationships/hyperlink" Target="https://observation.org/observation/24205873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14"/>
  <sheetViews>
    <sheetView workbookViewId="0"/>
  </sheetViews>
  <sheetFormatPr baseColWidth="10" defaultColWidth="14.3984375" defaultRowHeight="15.75" customHeight="1" x14ac:dyDescent="0.2"/>
  <sheetData>
    <row r="1" spans="1:6" x14ac:dyDescent="0.2">
      <c r="A1" s="1" t="s">
        <v>0</v>
      </c>
      <c r="B1" s="1" t="s">
        <v>1</v>
      </c>
      <c r="C1" s="1" t="s">
        <v>2</v>
      </c>
      <c r="D1" s="1" t="s">
        <v>3</v>
      </c>
      <c r="E1" s="1" t="s">
        <v>4</v>
      </c>
      <c r="F1" s="1" t="s">
        <v>5</v>
      </c>
    </row>
    <row r="2" spans="1:6" x14ac:dyDescent="0.2">
      <c r="A2" s="2">
        <v>44686</v>
      </c>
      <c r="B2" s="3">
        <v>44750</v>
      </c>
      <c r="C2" s="3">
        <v>44578</v>
      </c>
      <c r="D2" s="3">
        <v>44623</v>
      </c>
      <c r="E2" s="3">
        <v>44691</v>
      </c>
      <c r="F2" s="1">
        <v>0</v>
      </c>
    </row>
    <row r="3" spans="1:6" x14ac:dyDescent="0.2">
      <c r="A3" s="2">
        <v>44687</v>
      </c>
      <c r="B3" s="3">
        <v>44599</v>
      </c>
      <c r="C3" s="3">
        <v>44760</v>
      </c>
      <c r="D3" s="3">
        <v>44745</v>
      </c>
      <c r="E3" s="3">
        <v>44754</v>
      </c>
      <c r="F3" s="1">
        <v>0</v>
      </c>
    </row>
    <row r="4" spans="1:6" x14ac:dyDescent="0.2">
      <c r="A4" s="2">
        <v>44688</v>
      </c>
      <c r="B4" s="3">
        <v>44602</v>
      </c>
      <c r="C4" s="3">
        <v>44582</v>
      </c>
      <c r="D4" s="3">
        <v>44811</v>
      </c>
      <c r="E4" s="3">
        <v>44634</v>
      </c>
      <c r="F4" s="1">
        <v>0</v>
      </c>
    </row>
    <row r="5" spans="1:6" x14ac:dyDescent="0.2">
      <c r="A5" s="2">
        <v>44689</v>
      </c>
      <c r="B5" s="3">
        <v>44781</v>
      </c>
      <c r="C5" s="3">
        <v>44728</v>
      </c>
      <c r="D5" s="3">
        <v>44778</v>
      </c>
      <c r="E5" s="3">
        <v>44661</v>
      </c>
      <c r="F5" s="1">
        <v>0</v>
      </c>
    </row>
    <row r="6" spans="1:6" x14ac:dyDescent="0.2">
      <c r="A6" s="2">
        <v>44690</v>
      </c>
      <c r="B6" s="3">
        <v>44817</v>
      </c>
      <c r="C6" s="3">
        <v>44673</v>
      </c>
      <c r="D6" s="3">
        <v>44655</v>
      </c>
      <c r="E6" s="3">
        <v>44606</v>
      </c>
      <c r="F6" s="1">
        <v>0</v>
      </c>
    </row>
    <row r="7" spans="1:6" x14ac:dyDescent="0.2">
      <c r="A7" s="2">
        <v>44691</v>
      </c>
      <c r="B7" s="3">
        <v>44810</v>
      </c>
      <c r="C7" s="3">
        <v>44828</v>
      </c>
      <c r="D7" s="3">
        <v>44723</v>
      </c>
      <c r="E7" s="3">
        <v>44610</v>
      </c>
      <c r="F7" s="1" t="s">
        <v>6</v>
      </c>
    </row>
    <row r="8" spans="1:6" x14ac:dyDescent="0.2">
      <c r="A8" s="2">
        <v>44692</v>
      </c>
      <c r="B8" s="3">
        <v>44722</v>
      </c>
      <c r="C8" s="3">
        <v>44706</v>
      </c>
      <c r="D8" s="3">
        <v>44725</v>
      </c>
      <c r="E8" s="3">
        <v>44700</v>
      </c>
      <c r="F8" s="3">
        <v>44654</v>
      </c>
    </row>
    <row r="9" spans="1:6" x14ac:dyDescent="0.2">
      <c r="A9" s="2">
        <v>44693</v>
      </c>
      <c r="B9" s="3">
        <v>44722</v>
      </c>
      <c r="C9" s="3">
        <v>44579</v>
      </c>
      <c r="D9" s="3">
        <v>44658</v>
      </c>
      <c r="E9" s="3">
        <v>44755</v>
      </c>
      <c r="F9" s="1">
        <v>0</v>
      </c>
    </row>
    <row r="10" spans="1:6" x14ac:dyDescent="0.2">
      <c r="A10" s="2">
        <v>44694</v>
      </c>
      <c r="B10" s="3">
        <v>44807</v>
      </c>
      <c r="C10" s="1">
        <v>17</v>
      </c>
      <c r="D10" s="3">
        <v>44598</v>
      </c>
      <c r="E10" s="1">
        <v>12</v>
      </c>
      <c r="F10" s="1">
        <v>0</v>
      </c>
    </row>
    <row r="11" spans="1:6" x14ac:dyDescent="0.2">
      <c r="A11" s="2">
        <v>44695</v>
      </c>
      <c r="B11" s="3">
        <v>44603</v>
      </c>
      <c r="C11" s="3">
        <v>44761</v>
      </c>
      <c r="D11" s="3">
        <v>44687</v>
      </c>
      <c r="E11" s="3">
        <v>44664</v>
      </c>
      <c r="F11" s="1">
        <v>0</v>
      </c>
    </row>
    <row r="12" spans="1:6" x14ac:dyDescent="0.2">
      <c r="A12" s="2">
        <v>44696</v>
      </c>
      <c r="B12" s="3">
        <v>44606</v>
      </c>
      <c r="C12" s="3">
        <v>44825</v>
      </c>
      <c r="D12" s="3">
        <v>44598</v>
      </c>
      <c r="E12" s="3">
        <v>44607</v>
      </c>
      <c r="F12" s="1">
        <v>0</v>
      </c>
    </row>
    <row r="13" spans="1:6" x14ac:dyDescent="0.2">
      <c r="A13" s="2">
        <v>44697</v>
      </c>
      <c r="B13" s="3">
        <v>44626</v>
      </c>
      <c r="C13" s="1">
        <v>23</v>
      </c>
      <c r="D13" s="3">
        <v>44601</v>
      </c>
      <c r="E13" s="3">
        <v>44667</v>
      </c>
      <c r="F13" s="1" t="s">
        <v>7</v>
      </c>
    </row>
    <row r="14" spans="1:6" x14ac:dyDescent="0.2">
      <c r="A14" s="2">
        <v>44698</v>
      </c>
      <c r="B14" s="3">
        <v>44626</v>
      </c>
      <c r="C14" s="3">
        <v>44672</v>
      </c>
      <c r="D14" s="3">
        <v>44572</v>
      </c>
      <c r="E14" s="3">
        <v>44667</v>
      </c>
      <c r="F14" s="1">
        <v>0</v>
      </c>
    </row>
    <row r="15" spans="1:6" x14ac:dyDescent="0.2">
      <c r="A15" s="2">
        <v>44699</v>
      </c>
      <c r="B15" s="3">
        <v>44692</v>
      </c>
      <c r="C15" s="3">
        <v>44677</v>
      </c>
      <c r="D15" s="3">
        <v>44724</v>
      </c>
      <c r="E15" s="3">
        <v>44671</v>
      </c>
      <c r="F15" s="1">
        <v>0</v>
      </c>
    </row>
    <row r="16" spans="1:6" x14ac:dyDescent="0.2">
      <c r="A16" s="2">
        <v>44700</v>
      </c>
      <c r="B16" s="3">
        <v>44687</v>
      </c>
      <c r="C16" s="1">
        <v>26</v>
      </c>
      <c r="D16" s="3">
        <v>44726</v>
      </c>
      <c r="E16" s="3">
        <v>44580</v>
      </c>
      <c r="F16" s="3">
        <v>44727</v>
      </c>
    </row>
    <row r="17" spans="1:6" x14ac:dyDescent="0.2">
      <c r="A17" s="2">
        <v>44701</v>
      </c>
      <c r="B17" s="3">
        <v>44597</v>
      </c>
      <c r="C17" s="3">
        <v>44641</v>
      </c>
      <c r="D17" s="3">
        <v>44753</v>
      </c>
      <c r="E17" s="3">
        <v>44728</v>
      </c>
      <c r="F17" s="3">
        <v>44694</v>
      </c>
    </row>
    <row r="18" spans="1:6" x14ac:dyDescent="0.2">
      <c r="A18" s="2">
        <v>44702</v>
      </c>
      <c r="B18" s="3">
        <v>44562</v>
      </c>
      <c r="C18" s="3">
        <v>44819</v>
      </c>
      <c r="D18" s="3">
        <v>44749</v>
      </c>
      <c r="E18" s="3">
        <v>44693</v>
      </c>
      <c r="F18" s="1" t="s">
        <v>6</v>
      </c>
    </row>
    <row r="19" spans="1:6" x14ac:dyDescent="0.2">
      <c r="A19" s="2">
        <v>44703</v>
      </c>
      <c r="B19" s="3">
        <v>44605</v>
      </c>
      <c r="C19" s="3">
        <v>44699</v>
      </c>
      <c r="D19" s="3">
        <v>44598</v>
      </c>
      <c r="E19" s="3">
        <v>44816</v>
      </c>
      <c r="F19" s="1">
        <v>0</v>
      </c>
    </row>
    <row r="20" spans="1:6" x14ac:dyDescent="0.2">
      <c r="A20" s="2">
        <v>44704</v>
      </c>
      <c r="B20" s="3">
        <v>44746</v>
      </c>
      <c r="C20" s="3">
        <v>44613</v>
      </c>
      <c r="D20" s="3">
        <v>44660</v>
      </c>
      <c r="E20" s="3">
        <v>44608</v>
      </c>
      <c r="F20" s="3">
        <v>44687</v>
      </c>
    </row>
    <row r="21" spans="1:6" x14ac:dyDescent="0.2">
      <c r="A21" s="2">
        <v>44705</v>
      </c>
      <c r="B21" s="3">
        <v>44565</v>
      </c>
      <c r="C21" s="3">
        <v>44637</v>
      </c>
      <c r="D21" s="3">
        <v>44689</v>
      </c>
      <c r="E21" s="3">
        <v>44633</v>
      </c>
      <c r="F21" s="3">
        <v>44598</v>
      </c>
    </row>
    <row r="22" spans="1:6" x14ac:dyDescent="0.2">
      <c r="A22" s="2">
        <v>44706</v>
      </c>
      <c r="B22" s="3">
        <v>44782</v>
      </c>
      <c r="C22" s="3">
        <v>44579</v>
      </c>
      <c r="D22" s="3">
        <v>44749</v>
      </c>
      <c r="E22" s="3">
        <v>44755</v>
      </c>
      <c r="F22" s="1" t="s">
        <v>8</v>
      </c>
    </row>
    <row r="23" spans="1:6" x14ac:dyDescent="0.2">
      <c r="A23" s="2">
        <v>44707</v>
      </c>
      <c r="B23" s="3">
        <v>44652</v>
      </c>
      <c r="C23" s="3">
        <v>44729</v>
      </c>
      <c r="D23" s="3">
        <v>44753</v>
      </c>
      <c r="E23" s="3">
        <v>44818</v>
      </c>
      <c r="F23" s="3">
        <v>44567</v>
      </c>
    </row>
    <row r="24" spans="1:6" x14ac:dyDescent="0.2">
      <c r="A24" s="2">
        <v>44708</v>
      </c>
      <c r="B24" s="3">
        <v>44688</v>
      </c>
      <c r="C24" s="3">
        <v>44636</v>
      </c>
      <c r="D24" s="3">
        <v>44660</v>
      </c>
      <c r="E24" s="3">
        <v>44574</v>
      </c>
      <c r="F24" s="1">
        <v>0</v>
      </c>
    </row>
    <row r="25" spans="1:6" x14ac:dyDescent="0.2">
      <c r="A25" s="2">
        <v>44709</v>
      </c>
      <c r="B25" s="3">
        <v>44718</v>
      </c>
      <c r="C25" s="3">
        <v>44817</v>
      </c>
      <c r="D25" s="3">
        <v>44748</v>
      </c>
      <c r="E25" s="3">
        <v>44602</v>
      </c>
      <c r="F25" s="3">
        <v>44593</v>
      </c>
    </row>
    <row r="26" spans="1:6" x14ac:dyDescent="0.2">
      <c r="A26" s="2">
        <v>44710</v>
      </c>
      <c r="B26" s="1" t="s">
        <v>9</v>
      </c>
      <c r="C26" s="3">
        <v>44663</v>
      </c>
      <c r="D26" s="3">
        <v>44687</v>
      </c>
      <c r="E26" s="3">
        <v>44689</v>
      </c>
      <c r="F26" s="1" t="s">
        <v>8</v>
      </c>
    </row>
    <row r="27" spans="1:6" x14ac:dyDescent="0.2">
      <c r="A27" s="2">
        <v>44711</v>
      </c>
      <c r="B27" s="3">
        <v>44774</v>
      </c>
      <c r="C27" s="3">
        <v>44605</v>
      </c>
      <c r="D27" s="3">
        <v>44624</v>
      </c>
      <c r="E27" s="3">
        <v>44689</v>
      </c>
      <c r="F27" s="1">
        <v>0</v>
      </c>
    </row>
    <row r="28" spans="1:6" x14ac:dyDescent="0.2">
      <c r="A28" s="2">
        <v>44712</v>
      </c>
      <c r="B28" s="3">
        <v>44783</v>
      </c>
      <c r="C28" s="3">
        <v>44790</v>
      </c>
      <c r="D28" s="3">
        <v>44775</v>
      </c>
      <c r="E28" s="3">
        <v>44691</v>
      </c>
      <c r="F28" s="3">
        <v>44562</v>
      </c>
    </row>
    <row r="29" spans="1:6" x14ac:dyDescent="0.2">
      <c r="A29" s="2">
        <v>44713</v>
      </c>
      <c r="B29" s="3">
        <v>44718</v>
      </c>
      <c r="C29" s="3">
        <v>44667</v>
      </c>
      <c r="D29" s="3">
        <v>44687</v>
      </c>
      <c r="E29" s="3">
        <v>44783</v>
      </c>
      <c r="F29" s="3">
        <v>44683</v>
      </c>
    </row>
    <row r="30" spans="1:6" x14ac:dyDescent="0.2">
      <c r="A30" s="2">
        <v>44714</v>
      </c>
      <c r="B30" s="3">
        <v>44690</v>
      </c>
      <c r="C30" s="3">
        <v>44668</v>
      </c>
      <c r="D30" s="3">
        <v>44716</v>
      </c>
      <c r="E30" s="1">
        <v>11</v>
      </c>
      <c r="F30" s="1">
        <v>0</v>
      </c>
    </row>
    <row r="31" spans="1:6" x14ac:dyDescent="0.2">
      <c r="A31" s="2">
        <v>44715</v>
      </c>
      <c r="B31" s="3">
        <v>44724</v>
      </c>
      <c r="C31" s="3">
        <v>44734</v>
      </c>
      <c r="D31" s="1">
        <v>6</v>
      </c>
      <c r="E31" s="3">
        <v>44727</v>
      </c>
      <c r="F31" s="1">
        <v>0</v>
      </c>
    </row>
    <row r="32" spans="1:6" x14ac:dyDescent="0.2">
      <c r="A32" s="2">
        <v>44716</v>
      </c>
      <c r="B32" s="1">
        <v>12</v>
      </c>
      <c r="C32" s="3">
        <v>44733</v>
      </c>
      <c r="D32" s="3">
        <v>44723</v>
      </c>
      <c r="E32" s="3">
        <v>44820</v>
      </c>
      <c r="F32" s="1">
        <v>0</v>
      </c>
    </row>
    <row r="33" spans="1:6" x14ac:dyDescent="0.2">
      <c r="A33" s="2">
        <v>44717</v>
      </c>
      <c r="B33" s="1">
        <v>5</v>
      </c>
      <c r="C33" s="3">
        <v>44702</v>
      </c>
      <c r="D33" s="3">
        <v>44571</v>
      </c>
      <c r="E33" s="3">
        <v>44668</v>
      </c>
      <c r="F33" s="1" t="s">
        <v>10</v>
      </c>
    </row>
    <row r="34" spans="1:6" x14ac:dyDescent="0.2">
      <c r="A34" s="2">
        <v>44718</v>
      </c>
      <c r="B34" s="3">
        <v>44598</v>
      </c>
      <c r="C34" s="3">
        <v>44824</v>
      </c>
      <c r="D34" s="3">
        <v>44721</v>
      </c>
      <c r="E34" s="3">
        <v>44758</v>
      </c>
      <c r="F34" s="1" t="s">
        <v>11</v>
      </c>
    </row>
    <row r="35" spans="1:6" x14ac:dyDescent="0.2">
      <c r="A35" s="2">
        <v>44719</v>
      </c>
      <c r="B35" s="3">
        <v>44601</v>
      </c>
      <c r="C35" s="3">
        <v>44701</v>
      </c>
      <c r="D35" s="3">
        <v>44751</v>
      </c>
      <c r="E35" s="3">
        <v>44607</v>
      </c>
      <c r="F35" s="1" t="s">
        <v>6</v>
      </c>
    </row>
    <row r="36" spans="1:6" x14ac:dyDescent="0.2">
      <c r="A36" s="2">
        <v>44720</v>
      </c>
      <c r="B36" s="3">
        <v>44566</v>
      </c>
      <c r="C36" s="3">
        <v>44672</v>
      </c>
      <c r="D36" s="3">
        <v>44632</v>
      </c>
      <c r="E36" s="3">
        <v>44819</v>
      </c>
      <c r="F36" s="1" t="s">
        <v>8</v>
      </c>
    </row>
    <row r="37" spans="1:6" x14ac:dyDescent="0.2">
      <c r="A37" s="2">
        <v>44721</v>
      </c>
      <c r="B37" s="1">
        <v>3</v>
      </c>
      <c r="C37" s="3">
        <v>44823</v>
      </c>
      <c r="D37" s="1">
        <v>11</v>
      </c>
      <c r="E37" s="3">
        <v>44665</v>
      </c>
      <c r="F37" s="3">
        <v>44716</v>
      </c>
    </row>
    <row r="38" spans="1:6" x14ac:dyDescent="0.2">
      <c r="A38" s="2">
        <v>44722</v>
      </c>
      <c r="B38" s="1">
        <v>8</v>
      </c>
      <c r="C38" s="3">
        <v>44641</v>
      </c>
      <c r="D38" s="3">
        <v>44750</v>
      </c>
      <c r="E38" s="3">
        <v>44728</v>
      </c>
      <c r="F38" s="1">
        <v>0</v>
      </c>
    </row>
    <row r="39" spans="1:6" x14ac:dyDescent="0.2">
      <c r="A39" s="2">
        <v>44723</v>
      </c>
      <c r="B39" s="3">
        <v>44781</v>
      </c>
      <c r="C39" s="3">
        <v>44827</v>
      </c>
      <c r="D39" s="3">
        <v>44575</v>
      </c>
      <c r="E39" s="1">
        <v>19</v>
      </c>
      <c r="F39" s="1">
        <v>0</v>
      </c>
    </row>
    <row r="40" spans="1:6" x14ac:dyDescent="0.2">
      <c r="A40" s="2">
        <v>44724</v>
      </c>
      <c r="B40" s="3">
        <v>44817</v>
      </c>
      <c r="C40" s="3">
        <v>44826</v>
      </c>
      <c r="D40" s="3">
        <v>44783</v>
      </c>
      <c r="E40" s="3">
        <v>44729</v>
      </c>
      <c r="F40" s="1">
        <v>2</v>
      </c>
    </row>
    <row r="41" spans="1:6" x14ac:dyDescent="0.2">
      <c r="A41" s="2">
        <v>44725</v>
      </c>
      <c r="B41" s="3">
        <v>44659</v>
      </c>
      <c r="C41" s="1">
        <v>18</v>
      </c>
      <c r="D41" s="3">
        <v>44810</v>
      </c>
      <c r="E41" s="3">
        <v>44785</v>
      </c>
      <c r="F41" s="3">
        <v>44774</v>
      </c>
    </row>
    <row r="42" spans="1:6" x14ac:dyDescent="0.2">
      <c r="A42" s="2">
        <v>44726</v>
      </c>
      <c r="B42" s="3">
        <v>44784</v>
      </c>
      <c r="C42" s="3">
        <v>44701</v>
      </c>
      <c r="D42" s="3">
        <v>44686</v>
      </c>
      <c r="E42" s="3">
        <v>44574</v>
      </c>
      <c r="F42" s="1">
        <v>0</v>
      </c>
    </row>
    <row r="43" spans="1:6" x14ac:dyDescent="0.2">
      <c r="A43" s="2">
        <v>44727</v>
      </c>
      <c r="B43" s="3">
        <v>44666</v>
      </c>
      <c r="C43" s="3">
        <v>44767</v>
      </c>
      <c r="D43" s="1">
        <v>7</v>
      </c>
      <c r="E43" s="3">
        <v>44729</v>
      </c>
      <c r="F43" s="1">
        <v>0</v>
      </c>
    </row>
    <row r="44" spans="1:6" x14ac:dyDescent="0.2">
      <c r="A44" s="2">
        <v>44728</v>
      </c>
      <c r="B44" s="3">
        <v>44663</v>
      </c>
      <c r="C44" s="3">
        <v>44794</v>
      </c>
      <c r="D44" s="3">
        <v>44690</v>
      </c>
      <c r="E44" s="3">
        <v>44788</v>
      </c>
      <c r="F44" s="1">
        <v>0</v>
      </c>
    </row>
    <row r="45" spans="1:6" x14ac:dyDescent="0.2">
      <c r="A45" s="2">
        <v>44729</v>
      </c>
      <c r="B45" s="3">
        <v>44601</v>
      </c>
      <c r="C45" s="3">
        <v>44617</v>
      </c>
      <c r="D45" s="3">
        <v>44780</v>
      </c>
      <c r="E45" s="3">
        <v>44579</v>
      </c>
      <c r="F45" s="1">
        <v>0</v>
      </c>
    </row>
    <row r="46" spans="1:6" x14ac:dyDescent="0.2">
      <c r="A46" s="2">
        <v>44730</v>
      </c>
      <c r="B46" s="3">
        <v>44575</v>
      </c>
      <c r="C46" s="1">
        <v>31</v>
      </c>
      <c r="D46" s="3">
        <v>44787</v>
      </c>
      <c r="E46" s="3">
        <v>44827</v>
      </c>
      <c r="F46" s="1">
        <v>0</v>
      </c>
    </row>
    <row r="47" spans="1:6" x14ac:dyDescent="0.2">
      <c r="A47" s="2">
        <v>44731</v>
      </c>
      <c r="B47" s="3">
        <v>44603</v>
      </c>
      <c r="C47" s="3">
        <v>44826</v>
      </c>
      <c r="D47" s="3">
        <v>44693</v>
      </c>
      <c r="E47" s="3">
        <v>44669</v>
      </c>
      <c r="F47" s="3">
        <v>44693</v>
      </c>
    </row>
    <row r="48" spans="1:6" x14ac:dyDescent="0.2">
      <c r="A48" s="2">
        <v>44732</v>
      </c>
      <c r="B48" s="3">
        <v>44809</v>
      </c>
      <c r="C48" s="3">
        <v>44760</v>
      </c>
      <c r="D48" s="3">
        <v>44812</v>
      </c>
      <c r="E48" s="3">
        <v>44694</v>
      </c>
      <c r="F48" s="3">
        <v>44775</v>
      </c>
    </row>
    <row r="49" spans="1:6" x14ac:dyDescent="0.2">
      <c r="A49" s="2">
        <v>44733</v>
      </c>
      <c r="B49" s="3">
        <v>44816</v>
      </c>
      <c r="C49" s="1">
        <v>22</v>
      </c>
      <c r="D49" s="3">
        <v>44626</v>
      </c>
      <c r="E49" s="3">
        <v>44665</v>
      </c>
      <c r="F49" s="1">
        <v>0</v>
      </c>
    </row>
    <row r="50" spans="1:6" x14ac:dyDescent="0.2">
      <c r="A50" s="2">
        <v>44734</v>
      </c>
      <c r="B50" s="3">
        <v>44757</v>
      </c>
      <c r="C50" s="3">
        <v>44766</v>
      </c>
      <c r="D50" s="3">
        <v>44661</v>
      </c>
      <c r="E50" s="3">
        <v>44698</v>
      </c>
      <c r="F50" s="1">
        <v>0</v>
      </c>
    </row>
    <row r="51" spans="1:6" x14ac:dyDescent="0.2">
      <c r="A51" s="2">
        <v>44735</v>
      </c>
      <c r="B51" s="3">
        <v>44757</v>
      </c>
      <c r="C51" s="3">
        <v>44590</v>
      </c>
      <c r="D51" s="1">
        <v>9</v>
      </c>
      <c r="E51" s="3">
        <v>44641</v>
      </c>
      <c r="F51" s="1">
        <v>0</v>
      </c>
    </row>
    <row r="52" spans="1:6" x14ac:dyDescent="0.2">
      <c r="A52" s="2">
        <v>44736</v>
      </c>
      <c r="B52" s="3">
        <v>44599</v>
      </c>
      <c r="C52" s="3">
        <v>44765</v>
      </c>
      <c r="D52" s="3">
        <v>44666</v>
      </c>
      <c r="E52" s="3">
        <v>44762</v>
      </c>
      <c r="F52" s="1">
        <v>0</v>
      </c>
    </row>
    <row r="53" spans="1:6" x14ac:dyDescent="0.2">
      <c r="A53" s="2">
        <v>44737</v>
      </c>
      <c r="B53" s="3">
        <v>44722</v>
      </c>
      <c r="C53" s="3">
        <v>44768</v>
      </c>
      <c r="D53" s="3">
        <v>44787</v>
      </c>
      <c r="E53" s="3">
        <v>44612</v>
      </c>
      <c r="F53" s="1">
        <v>0</v>
      </c>
    </row>
    <row r="54" spans="1:6" x14ac:dyDescent="0.2">
      <c r="A54" s="2">
        <v>44738</v>
      </c>
      <c r="B54" s="1">
        <v>8</v>
      </c>
      <c r="C54" s="1">
        <v>25</v>
      </c>
      <c r="D54" s="3">
        <v>44785</v>
      </c>
      <c r="E54" s="3">
        <v>44823</v>
      </c>
      <c r="F54" s="1">
        <v>0</v>
      </c>
    </row>
    <row r="55" spans="1:6" x14ac:dyDescent="0.2">
      <c r="A55" s="2">
        <v>44739</v>
      </c>
      <c r="B55" s="3">
        <v>44654</v>
      </c>
      <c r="C55" s="3">
        <v>44704</v>
      </c>
      <c r="D55" s="3">
        <v>44575</v>
      </c>
      <c r="E55" s="3">
        <v>44821</v>
      </c>
      <c r="F55" s="1">
        <v>0</v>
      </c>
    </row>
    <row r="56" spans="1:6" x14ac:dyDescent="0.2">
      <c r="A56" s="2">
        <v>44740</v>
      </c>
      <c r="B56" s="3">
        <v>44575</v>
      </c>
      <c r="C56" s="3">
        <v>44585</v>
      </c>
      <c r="D56" s="3">
        <v>44721</v>
      </c>
      <c r="E56" s="3">
        <v>44790</v>
      </c>
      <c r="F56" s="1">
        <v>0</v>
      </c>
    </row>
    <row r="57" spans="1:6" x14ac:dyDescent="0.2">
      <c r="A57" s="2">
        <v>44741</v>
      </c>
      <c r="B57" s="3">
        <v>44693</v>
      </c>
      <c r="C57" s="3">
        <v>44587</v>
      </c>
      <c r="D57" s="3">
        <v>44572</v>
      </c>
      <c r="E57" s="3">
        <v>44792</v>
      </c>
      <c r="F57" s="1">
        <v>0</v>
      </c>
    </row>
    <row r="58" spans="1:6" x14ac:dyDescent="0.2">
      <c r="A58" s="2">
        <v>44742</v>
      </c>
      <c r="B58" s="3">
        <v>44693</v>
      </c>
      <c r="C58" s="3">
        <v>44770</v>
      </c>
      <c r="D58" s="3">
        <v>44817</v>
      </c>
      <c r="E58" s="3">
        <v>44672</v>
      </c>
      <c r="F58" s="1" t="s">
        <v>12</v>
      </c>
    </row>
    <row r="59" spans="1:6" x14ac:dyDescent="0.2">
      <c r="A59" s="2">
        <v>44743</v>
      </c>
      <c r="B59" s="3">
        <v>44807</v>
      </c>
      <c r="C59" s="3">
        <v>44731</v>
      </c>
      <c r="D59" s="3">
        <v>44813</v>
      </c>
      <c r="E59" s="3">
        <v>44787</v>
      </c>
      <c r="F59" s="1" t="s">
        <v>13</v>
      </c>
    </row>
    <row r="60" spans="1:6" x14ac:dyDescent="0.2">
      <c r="A60" s="2">
        <v>44744</v>
      </c>
      <c r="B60" s="1">
        <v>15</v>
      </c>
      <c r="C60" s="3">
        <v>44829</v>
      </c>
      <c r="D60" s="3">
        <v>44628</v>
      </c>
      <c r="E60" s="3">
        <v>44638</v>
      </c>
      <c r="F60" s="1">
        <v>0</v>
      </c>
    </row>
    <row r="61" spans="1:6" x14ac:dyDescent="0.2">
      <c r="A61" s="2">
        <v>44745</v>
      </c>
      <c r="B61" s="1">
        <v>13</v>
      </c>
      <c r="C61" s="3">
        <v>44588</v>
      </c>
      <c r="D61" s="3">
        <v>44784</v>
      </c>
      <c r="E61" s="3">
        <v>44671</v>
      </c>
      <c r="F61" s="1">
        <v>0</v>
      </c>
    </row>
    <row r="62" spans="1:6" x14ac:dyDescent="0.2">
      <c r="A62" s="2">
        <v>44746</v>
      </c>
      <c r="B62" s="3">
        <v>44724</v>
      </c>
      <c r="C62" s="1">
        <v>23</v>
      </c>
      <c r="D62" s="3">
        <v>44813</v>
      </c>
      <c r="E62" s="3">
        <v>44609</v>
      </c>
      <c r="F62" s="1">
        <v>0</v>
      </c>
    </row>
    <row r="63" spans="1:6" x14ac:dyDescent="0.2">
      <c r="A63" s="2">
        <v>44747</v>
      </c>
      <c r="B63" s="3">
        <v>44720</v>
      </c>
      <c r="C63" s="3">
        <v>44642</v>
      </c>
      <c r="D63" s="1">
        <v>9</v>
      </c>
      <c r="E63" s="3">
        <v>44697</v>
      </c>
      <c r="F63" s="1">
        <v>0</v>
      </c>
    </row>
    <row r="64" spans="1:6" x14ac:dyDescent="0.2">
      <c r="A64" s="2">
        <v>44748</v>
      </c>
      <c r="B64" s="3">
        <v>44806</v>
      </c>
      <c r="C64" s="3">
        <v>44611</v>
      </c>
      <c r="D64" s="3">
        <v>44722</v>
      </c>
      <c r="E64" s="3">
        <v>44818</v>
      </c>
      <c r="F64" s="3">
        <v>44624</v>
      </c>
    </row>
    <row r="65" spans="1:6" x14ac:dyDescent="0.2">
      <c r="A65" s="2">
        <v>44749</v>
      </c>
      <c r="B65" s="1" t="s">
        <v>7</v>
      </c>
      <c r="C65" s="3">
        <v>44637</v>
      </c>
      <c r="D65" s="3">
        <v>44724</v>
      </c>
      <c r="E65" s="3">
        <v>44634</v>
      </c>
      <c r="F65" s="3">
        <v>44657</v>
      </c>
    </row>
    <row r="66" spans="1:6" x14ac:dyDescent="0.2">
      <c r="A66" s="2">
        <v>44750</v>
      </c>
      <c r="B66" s="3">
        <v>44655</v>
      </c>
      <c r="C66" s="3">
        <v>44701</v>
      </c>
      <c r="D66" s="1">
        <v>12</v>
      </c>
      <c r="E66" s="3">
        <v>44788</v>
      </c>
      <c r="F66" s="1" t="s">
        <v>12</v>
      </c>
    </row>
    <row r="67" spans="1:6" x14ac:dyDescent="0.2">
      <c r="A67" s="2">
        <v>44751</v>
      </c>
      <c r="B67" s="3">
        <v>44777</v>
      </c>
      <c r="C67" s="3">
        <v>44794</v>
      </c>
      <c r="D67" s="3">
        <v>44724</v>
      </c>
      <c r="E67" s="3">
        <v>44697</v>
      </c>
      <c r="F67" s="1" t="s">
        <v>9</v>
      </c>
    </row>
    <row r="68" spans="1:6" x14ac:dyDescent="0.2">
      <c r="A68" s="2">
        <v>44752</v>
      </c>
      <c r="B68" s="1">
        <v>1</v>
      </c>
      <c r="C68" s="3">
        <v>44637</v>
      </c>
      <c r="D68" s="3">
        <v>44603</v>
      </c>
      <c r="E68" s="3">
        <v>44725</v>
      </c>
      <c r="F68" s="1" t="s">
        <v>10</v>
      </c>
    </row>
    <row r="69" spans="1:6" x14ac:dyDescent="0.2">
      <c r="A69" s="2">
        <v>44753</v>
      </c>
      <c r="B69" s="1" t="s">
        <v>6</v>
      </c>
      <c r="C69" s="1">
        <v>17</v>
      </c>
      <c r="D69" s="3">
        <v>44754</v>
      </c>
      <c r="E69" s="3">
        <v>44756</v>
      </c>
      <c r="F69" s="1">
        <v>1</v>
      </c>
    </row>
    <row r="70" spans="1:6" x14ac:dyDescent="0.2">
      <c r="A70" s="2">
        <v>44754</v>
      </c>
      <c r="B70" s="3">
        <v>44814</v>
      </c>
      <c r="C70" s="1">
        <v>26</v>
      </c>
      <c r="D70" s="3">
        <v>44604</v>
      </c>
      <c r="E70" s="3">
        <v>44699</v>
      </c>
      <c r="F70" s="1">
        <v>0</v>
      </c>
    </row>
    <row r="71" spans="1:6" x14ac:dyDescent="0.2">
      <c r="A71" s="2">
        <v>44755</v>
      </c>
      <c r="B71" s="3">
        <v>44808</v>
      </c>
      <c r="C71" s="3">
        <v>44710</v>
      </c>
      <c r="D71" s="1">
        <v>16</v>
      </c>
      <c r="E71" s="3">
        <v>44673</v>
      </c>
      <c r="F71" s="1">
        <v>0</v>
      </c>
    </row>
    <row r="72" spans="1:6" x14ac:dyDescent="0.2">
      <c r="A72" s="2">
        <v>44756</v>
      </c>
      <c r="B72" s="3">
        <v>44691</v>
      </c>
      <c r="C72" s="3">
        <v>44825</v>
      </c>
      <c r="D72" s="1">
        <v>12</v>
      </c>
      <c r="E72" s="3">
        <v>44820</v>
      </c>
      <c r="F72" s="1">
        <v>0</v>
      </c>
    </row>
    <row r="73" spans="1:6" x14ac:dyDescent="0.2">
      <c r="A73" s="2">
        <v>44757</v>
      </c>
      <c r="B73" s="3">
        <v>44778</v>
      </c>
      <c r="C73" s="3">
        <v>44761</v>
      </c>
      <c r="D73" s="3">
        <v>44782</v>
      </c>
      <c r="E73" s="3">
        <v>44665</v>
      </c>
      <c r="F73" s="1">
        <v>0</v>
      </c>
    </row>
    <row r="74" spans="1:6" x14ac:dyDescent="0.2">
      <c r="A74" s="2">
        <v>44758</v>
      </c>
      <c r="B74" s="3">
        <v>44690</v>
      </c>
      <c r="C74" s="3">
        <v>44824</v>
      </c>
      <c r="D74" s="3">
        <v>44658</v>
      </c>
      <c r="E74" s="3">
        <v>44607</v>
      </c>
      <c r="F74" s="1" t="s">
        <v>9</v>
      </c>
    </row>
    <row r="75" spans="1:6" x14ac:dyDescent="0.2">
      <c r="A75" s="2">
        <v>44759</v>
      </c>
      <c r="B75" s="3">
        <v>44574</v>
      </c>
      <c r="C75" s="3">
        <v>44705</v>
      </c>
      <c r="D75" s="3">
        <v>44567</v>
      </c>
      <c r="E75" s="3">
        <v>44757</v>
      </c>
      <c r="F75" s="1">
        <v>0</v>
      </c>
    </row>
    <row r="76" spans="1:6" x14ac:dyDescent="0.2">
      <c r="A76" s="2">
        <v>44760</v>
      </c>
      <c r="B76" s="3">
        <v>44726</v>
      </c>
      <c r="C76" s="1">
        <v>32</v>
      </c>
      <c r="D76" s="3">
        <v>44781</v>
      </c>
      <c r="E76" s="3">
        <v>44672</v>
      </c>
      <c r="F76" s="1">
        <v>0</v>
      </c>
    </row>
    <row r="77" spans="1:6" x14ac:dyDescent="0.2">
      <c r="A77" s="2">
        <v>44761</v>
      </c>
      <c r="B77" s="1">
        <v>15</v>
      </c>
      <c r="C77" s="1" t="s">
        <v>14</v>
      </c>
      <c r="D77" s="3">
        <v>44754</v>
      </c>
      <c r="E77" s="3">
        <v>44587</v>
      </c>
      <c r="F77" s="1">
        <v>0</v>
      </c>
    </row>
    <row r="78" spans="1:6" x14ac:dyDescent="0.2">
      <c r="A78" s="2">
        <v>44762</v>
      </c>
      <c r="B78" s="3">
        <v>44634</v>
      </c>
      <c r="C78" s="1" t="s">
        <v>15</v>
      </c>
      <c r="D78" s="3">
        <v>44670</v>
      </c>
      <c r="E78" s="3">
        <v>44590</v>
      </c>
      <c r="F78" s="3">
        <v>44622</v>
      </c>
    </row>
    <row r="79" spans="1:6" x14ac:dyDescent="0.2">
      <c r="A79" s="2">
        <v>44763</v>
      </c>
      <c r="B79" s="3">
        <v>44805</v>
      </c>
      <c r="C79" s="3">
        <v>44643</v>
      </c>
      <c r="D79" s="3">
        <v>44667</v>
      </c>
      <c r="E79" s="3">
        <v>44699</v>
      </c>
      <c r="F79" s="3">
        <v>44604</v>
      </c>
    </row>
    <row r="80" spans="1:6" x14ac:dyDescent="0.2">
      <c r="A80" s="2">
        <v>44764</v>
      </c>
      <c r="B80" s="1">
        <v>0</v>
      </c>
      <c r="C80" s="3">
        <v>44729</v>
      </c>
      <c r="D80" s="3">
        <v>44574</v>
      </c>
      <c r="E80" s="3">
        <v>44788</v>
      </c>
      <c r="F80" s="1" t="s">
        <v>8</v>
      </c>
    </row>
    <row r="81" spans="1:6" x14ac:dyDescent="0.2">
      <c r="A81" s="2">
        <v>44765</v>
      </c>
      <c r="B81" s="3">
        <v>44692</v>
      </c>
      <c r="C81" s="3">
        <v>44826</v>
      </c>
      <c r="D81" s="3">
        <v>44603</v>
      </c>
      <c r="E81" s="1">
        <v>17</v>
      </c>
      <c r="F81" s="1">
        <v>0</v>
      </c>
    </row>
    <row r="82" spans="1:6" x14ac:dyDescent="0.2">
      <c r="A82" s="2">
        <v>44766</v>
      </c>
      <c r="B82" s="3">
        <v>44606</v>
      </c>
      <c r="C82" s="3">
        <v>44741</v>
      </c>
      <c r="D82" s="3">
        <v>44814</v>
      </c>
      <c r="E82" s="3">
        <v>44824</v>
      </c>
      <c r="F82" s="1">
        <v>0</v>
      </c>
    </row>
    <row r="83" spans="1:6" x14ac:dyDescent="0.2">
      <c r="A83" s="2">
        <v>44767</v>
      </c>
      <c r="B83" s="3">
        <v>44659</v>
      </c>
      <c r="C83" s="1" t="s">
        <v>16</v>
      </c>
      <c r="D83" s="3">
        <v>44697</v>
      </c>
      <c r="E83" s="3">
        <v>44796</v>
      </c>
      <c r="F83" s="1">
        <v>0</v>
      </c>
    </row>
    <row r="84" spans="1:6" x14ac:dyDescent="0.2">
      <c r="A84" s="2">
        <v>44768</v>
      </c>
      <c r="B84" s="3">
        <v>44744</v>
      </c>
      <c r="C84" s="3">
        <v>44763</v>
      </c>
      <c r="D84" s="3">
        <v>44724</v>
      </c>
      <c r="E84" s="3">
        <v>44728</v>
      </c>
      <c r="F84" s="3">
        <v>44777</v>
      </c>
    </row>
    <row r="85" spans="1:6" x14ac:dyDescent="0.2">
      <c r="A85" s="2">
        <v>44769</v>
      </c>
      <c r="B85" s="3">
        <v>44654</v>
      </c>
      <c r="C85" s="3">
        <v>44611</v>
      </c>
      <c r="D85" s="1">
        <v>9</v>
      </c>
      <c r="E85" s="3">
        <v>44575</v>
      </c>
      <c r="F85" s="1">
        <v>0</v>
      </c>
    </row>
    <row r="86" spans="1:6" x14ac:dyDescent="0.2">
      <c r="A86" s="2">
        <v>44770</v>
      </c>
      <c r="B86" s="3">
        <v>44815</v>
      </c>
      <c r="C86" s="3">
        <v>44643</v>
      </c>
      <c r="D86" s="3">
        <v>44749</v>
      </c>
      <c r="E86" s="3">
        <v>44608</v>
      </c>
      <c r="F86" s="1">
        <v>0</v>
      </c>
    </row>
    <row r="87" spans="1:6" x14ac:dyDescent="0.2">
      <c r="A87" s="2">
        <v>44771</v>
      </c>
      <c r="B87" s="3">
        <v>44743</v>
      </c>
      <c r="C87" s="3">
        <v>44618</v>
      </c>
      <c r="D87" s="3">
        <v>44725</v>
      </c>
      <c r="E87" s="3">
        <v>44822</v>
      </c>
      <c r="F87" s="3">
        <v>44776</v>
      </c>
    </row>
    <row r="88" spans="1:6" x14ac:dyDescent="0.2">
      <c r="A88" s="2">
        <v>44772</v>
      </c>
      <c r="B88" s="3">
        <v>44743</v>
      </c>
      <c r="C88" s="3">
        <v>44703</v>
      </c>
      <c r="D88" s="3">
        <v>44726</v>
      </c>
      <c r="E88" s="3">
        <v>44668</v>
      </c>
      <c r="F88" s="1" t="s">
        <v>9</v>
      </c>
    </row>
    <row r="89" spans="1:6" x14ac:dyDescent="0.2">
      <c r="A89" s="2">
        <v>44773</v>
      </c>
      <c r="B89" s="3">
        <v>44621</v>
      </c>
      <c r="C89" s="3">
        <v>44798</v>
      </c>
      <c r="D89" s="3">
        <v>44815</v>
      </c>
      <c r="E89" s="3">
        <v>44639</v>
      </c>
      <c r="F89" s="3">
        <v>44598</v>
      </c>
    </row>
    <row r="90" spans="1:6" x14ac:dyDescent="0.2">
      <c r="A90" s="2">
        <v>44774</v>
      </c>
      <c r="B90" s="1" t="s">
        <v>6</v>
      </c>
      <c r="C90" s="1">
        <v>21</v>
      </c>
      <c r="D90" s="3">
        <v>44753</v>
      </c>
      <c r="E90" s="3">
        <v>44729</v>
      </c>
      <c r="F90" s="3">
        <v>44682</v>
      </c>
    </row>
    <row r="91" spans="1:6" x14ac:dyDescent="0.2">
      <c r="A91" s="2">
        <v>44775</v>
      </c>
      <c r="B91" s="1">
        <v>-999</v>
      </c>
      <c r="C91" s="3">
        <v>44707</v>
      </c>
      <c r="D91" s="3">
        <v>44602</v>
      </c>
      <c r="E91" s="3">
        <v>44700</v>
      </c>
      <c r="F91" s="1">
        <v>0</v>
      </c>
    </row>
    <row r="92" spans="1:6" x14ac:dyDescent="0.2">
      <c r="A92" s="2">
        <v>44776</v>
      </c>
      <c r="B92" s="1">
        <v>-999</v>
      </c>
      <c r="C92" s="3">
        <v>44712</v>
      </c>
      <c r="D92" s="3">
        <v>44727</v>
      </c>
      <c r="E92" s="3">
        <v>44827</v>
      </c>
      <c r="F92" s="1">
        <v>0</v>
      </c>
    </row>
    <row r="93" spans="1:6" x14ac:dyDescent="0.2">
      <c r="A93" s="2">
        <v>44777</v>
      </c>
      <c r="B93" s="1">
        <v>-999</v>
      </c>
      <c r="C93" s="1" t="s">
        <v>17</v>
      </c>
      <c r="D93" s="3">
        <v>44636</v>
      </c>
      <c r="E93" s="3">
        <v>44829</v>
      </c>
      <c r="F93" s="3">
        <v>44780</v>
      </c>
    </row>
    <row r="94" spans="1:6" x14ac:dyDescent="0.2">
      <c r="A94" s="2">
        <v>44778</v>
      </c>
      <c r="B94" s="1">
        <v>-999</v>
      </c>
      <c r="C94" s="3">
        <v>44731</v>
      </c>
      <c r="D94" s="3">
        <v>44689</v>
      </c>
      <c r="E94" s="3">
        <v>44758</v>
      </c>
      <c r="F94" s="3">
        <v>44653</v>
      </c>
    </row>
    <row r="95" spans="1:6" x14ac:dyDescent="0.2">
      <c r="A95" s="2">
        <v>44779</v>
      </c>
      <c r="B95" s="1">
        <v>-999</v>
      </c>
      <c r="C95" s="3">
        <v>44732</v>
      </c>
      <c r="D95" s="3">
        <v>44810</v>
      </c>
      <c r="E95" s="1">
        <v>14</v>
      </c>
      <c r="F95" s="1">
        <v>0</v>
      </c>
    </row>
    <row r="96" spans="1:6" x14ac:dyDescent="0.2">
      <c r="A96" s="2">
        <v>44780</v>
      </c>
      <c r="B96" s="1">
        <v>-999</v>
      </c>
      <c r="C96" s="3">
        <v>44704</v>
      </c>
      <c r="D96" s="3">
        <v>44569</v>
      </c>
      <c r="E96" s="3">
        <v>44577</v>
      </c>
      <c r="F96" s="1">
        <v>0</v>
      </c>
    </row>
    <row r="97" spans="1:6" x14ac:dyDescent="0.2">
      <c r="A97" s="2">
        <v>44781</v>
      </c>
      <c r="B97" s="1">
        <v>-999</v>
      </c>
      <c r="C97" s="3">
        <v>44617</v>
      </c>
      <c r="D97" s="3">
        <v>44570</v>
      </c>
      <c r="E97" s="3">
        <v>44610</v>
      </c>
      <c r="F97" s="1">
        <v>0</v>
      </c>
    </row>
    <row r="98" spans="1:6" x14ac:dyDescent="0.2">
      <c r="A98" s="2">
        <v>44782</v>
      </c>
      <c r="B98" s="1">
        <v>-999</v>
      </c>
      <c r="C98" s="3">
        <v>44587</v>
      </c>
      <c r="D98" s="3">
        <v>44573</v>
      </c>
      <c r="E98" s="3">
        <v>44639</v>
      </c>
      <c r="F98" s="1">
        <v>0</v>
      </c>
    </row>
    <row r="99" spans="1:6" x14ac:dyDescent="0.2">
      <c r="A99" s="2">
        <v>44783</v>
      </c>
      <c r="B99" s="1">
        <v>-999</v>
      </c>
      <c r="C99" s="3">
        <v>44800</v>
      </c>
      <c r="D99" s="3">
        <v>44784</v>
      </c>
      <c r="E99" s="3">
        <v>44762</v>
      </c>
      <c r="F99" s="1">
        <v>0</v>
      </c>
    </row>
    <row r="100" spans="1:6" x14ac:dyDescent="0.2">
      <c r="A100" s="2">
        <v>44784</v>
      </c>
      <c r="B100" s="1">
        <v>-999</v>
      </c>
      <c r="C100" s="3">
        <v>44741</v>
      </c>
      <c r="D100" s="3">
        <v>44754</v>
      </c>
      <c r="E100" s="3">
        <v>44614</v>
      </c>
      <c r="F100" s="1">
        <v>0</v>
      </c>
    </row>
    <row r="101" spans="1:6" x14ac:dyDescent="0.2">
      <c r="A101" s="2">
        <v>44785</v>
      </c>
      <c r="B101" s="1">
        <v>-999</v>
      </c>
      <c r="C101" s="3">
        <v>44680</v>
      </c>
      <c r="D101" s="3">
        <v>44786</v>
      </c>
      <c r="E101" s="3">
        <v>44703</v>
      </c>
      <c r="F101" s="1">
        <v>0</v>
      </c>
    </row>
    <row r="102" spans="1:6" x14ac:dyDescent="0.2">
      <c r="A102" s="2">
        <v>44786</v>
      </c>
      <c r="B102" s="1">
        <v>-999</v>
      </c>
      <c r="C102" s="3">
        <v>44649</v>
      </c>
      <c r="D102" s="3">
        <v>44575</v>
      </c>
      <c r="E102" s="3">
        <v>44734</v>
      </c>
      <c r="F102" s="1">
        <v>0</v>
      </c>
    </row>
    <row r="103" spans="1:6" x14ac:dyDescent="0.2">
      <c r="A103" s="2">
        <v>44787</v>
      </c>
      <c r="B103" s="1">
        <v>-999</v>
      </c>
      <c r="C103" s="3">
        <v>44772</v>
      </c>
      <c r="D103" s="3">
        <v>44756</v>
      </c>
      <c r="E103" s="3">
        <v>44674</v>
      </c>
      <c r="F103" s="1" t="s">
        <v>6</v>
      </c>
    </row>
    <row r="104" spans="1:6" x14ac:dyDescent="0.2">
      <c r="A104" s="2">
        <v>44788</v>
      </c>
      <c r="B104" s="1">
        <v>-999</v>
      </c>
      <c r="C104" s="3">
        <v>44797</v>
      </c>
      <c r="D104" s="3">
        <v>44820</v>
      </c>
      <c r="E104" s="3">
        <v>44701</v>
      </c>
      <c r="F104" s="3">
        <v>44808</v>
      </c>
    </row>
    <row r="105" spans="1:6" x14ac:dyDescent="0.2">
      <c r="A105" s="2">
        <v>44789</v>
      </c>
      <c r="B105" s="1">
        <v>-999</v>
      </c>
      <c r="C105" s="3">
        <v>44649</v>
      </c>
      <c r="D105" s="3">
        <v>44819</v>
      </c>
      <c r="E105" s="3">
        <v>44763</v>
      </c>
      <c r="F105" s="1">
        <v>0</v>
      </c>
    </row>
    <row r="106" spans="1:6" x14ac:dyDescent="0.2">
      <c r="A106" s="2">
        <v>44790</v>
      </c>
      <c r="B106" s="1">
        <v>-999</v>
      </c>
      <c r="C106" s="3">
        <v>44801</v>
      </c>
      <c r="D106" s="3">
        <v>44786</v>
      </c>
      <c r="E106" s="3">
        <v>44583</v>
      </c>
      <c r="F106" s="1" t="s">
        <v>6</v>
      </c>
    </row>
    <row r="107" spans="1:6" x14ac:dyDescent="0.2">
      <c r="A107" s="2">
        <v>44791</v>
      </c>
      <c r="B107" s="1">
        <v>-999</v>
      </c>
      <c r="C107" s="3">
        <v>44704</v>
      </c>
      <c r="D107" s="3">
        <v>44818</v>
      </c>
      <c r="E107" s="1">
        <v>20</v>
      </c>
      <c r="F107" s="1">
        <v>0</v>
      </c>
    </row>
    <row r="108" spans="1:6" x14ac:dyDescent="0.2">
      <c r="A108" s="2">
        <v>44792</v>
      </c>
      <c r="B108" s="1">
        <v>-999</v>
      </c>
      <c r="C108" s="1">
        <v>27</v>
      </c>
      <c r="D108" s="3">
        <v>44634</v>
      </c>
      <c r="E108" s="3">
        <v>44701</v>
      </c>
      <c r="F108" s="3">
        <v>44564</v>
      </c>
    </row>
    <row r="109" spans="1:6" x14ac:dyDescent="0.2">
      <c r="A109" s="2">
        <v>44793</v>
      </c>
      <c r="B109" s="1">
        <v>-999</v>
      </c>
      <c r="C109" s="3">
        <v>44764</v>
      </c>
      <c r="D109" s="3">
        <v>44693</v>
      </c>
      <c r="E109" s="3">
        <v>44699</v>
      </c>
      <c r="F109" s="3">
        <v>44778</v>
      </c>
    </row>
    <row r="110" spans="1:6" x14ac:dyDescent="0.2">
      <c r="A110" s="2">
        <v>44794</v>
      </c>
      <c r="B110" s="1">
        <v>-999</v>
      </c>
      <c r="C110" s="3">
        <v>44705</v>
      </c>
      <c r="D110" s="3">
        <v>44572</v>
      </c>
      <c r="E110" s="3">
        <v>44759</v>
      </c>
      <c r="F110" s="1">
        <v>0</v>
      </c>
    </row>
    <row r="111" spans="1:6" x14ac:dyDescent="0.2">
      <c r="A111" s="2">
        <v>44795</v>
      </c>
      <c r="B111" s="1">
        <v>-999</v>
      </c>
      <c r="C111" s="3">
        <v>44708</v>
      </c>
      <c r="D111" s="3">
        <v>44751</v>
      </c>
      <c r="E111" s="3">
        <v>44731</v>
      </c>
      <c r="F111" s="1">
        <v>0</v>
      </c>
    </row>
    <row r="112" spans="1:6" x14ac:dyDescent="0.2">
      <c r="A112" s="2">
        <v>44796</v>
      </c>
      <c r="B112" s="1">
        <v>-999</v>
      </c>
      <c r="C112" s="3">
        <v>44590</v>
      </c>
      <c r="D112" s="3">
        <v>44729</v>
      </c>
      <c r="E112" s="3">
        <v>44795</v>
      </c>
      <c r="F112" s="1">
        <v>0</v>
      </c>
    </row>
    <row r="113" spans="1:6" x14ac:dyDescent="0.2">
      <c r="A113" s="2">
        <v>44797</v>
      </c>
      <c r="B113" s="1">
        <v>-999</v>
      </c>
      <c r="C113" s="3">
        <v>44834</v>
      </c>
      <c r="D113" s="3">
        <v>44635</v>
      </c>
      <c r="E113" s="3">
        <v>44735</v>
      </c>
      <c r="F113" s="1">
        <v>0</v>
      </c>
    </row>
    <row r="114" spans="1:6" x14ac:dyDescent="0.2">
      <c r="A114" s="2">
        <v>44798</v>
      </c>
      <c r="B114" s="1">
        <v>-999</v>
      </c>
      <c r="C114" s="1">
        <v>30</v>
      </c>
      <c r="D114" s="3">
        <v>44606</v>
      </c>
      <c r="E114" s="3">
        <v>44764</v>
      </c>
      <c r="F114" s="1">
        <v>0</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1000"/>
  <sheetViews>
    <sheetView workbookViewId="0">
      <pane xSplit="1" ySplit="1" topLeftCell="B15" activePane="bottomRight" state="frozen"/>
      <selection pane="topRight" activeCell="B1" sqref="B1"/>
      <selection pane="bottomLeft" activeCell="A2" sqref="A2"/>
      <selection pane="bottomRight" activeCell="B2" sqref="B2"/>
    </sheetView>
  </sheetViews>
  <sheetFormatPr baseColWidth="10" defaultColWidth="14.3984375" defaultRowHeight="15.75" customHeight="1" x14ac:dyDescent="0.2"/>
  <sheetData>
    <row r="1" spans="1:12" x14ac:dyDescent="0.2">
      <c r="A1" s="22"/>
      <c r="B1" s="22">
        <v>1</v>
      </c>
      <c r="C1" s="22">
        <v>2</v>
      </c>
      <c r="D1" s="22">
        <v>3</v>
      </c>
      <c r="E1" s="22">
        <v>4</v>
      </c>
      <c r="F1" s="22">
        <v>5</v>
      </c>
      <c r="G1" s="22">
        <v>6</v>
      </c>
      <c r="H1" s="22">
        <v>7</v>
      </c>
      <c r="I1" s="22">
        <v>8</v>
      </c>
      <c r="L1" s="1" t="s">
        <v>141</v>
      </c>
    </row>
    <row r="2" spans="1:12" x14ac:dyDescent="0.2">
      <c r="A2" s="22" t="s">
        <v>144</v>
      </c>
      <c r="F2" s="1">
        <v>1</v>
      </c>
      <c r="L2" s="1">
        <v>1</v>
      </c>
    </row>
    <row r="3" spans="1:12" x14ac:dyDescent="0.2">
      <c r="A3" s="22" t="s">
        <v>145</v>
      </c>
      <c r="C3" s="1">
        <v>10</v>
      </c>
      <c r="D3" s="1">
        <v>9</v>
      </c>
      <c r="E3" s="1">
        <v>9</v>
      </c>
      <c r="F3" s="1">
        <v>4</v>
      </c>
      <c r="G3" s="1">
        <v>9</v>
      </c>
      <c r="H3" s="1">
        <v>15</v>
      </c>
      <c r="I3" s="1">
        <v>8</v>
      </c>
      <c r="L3" s="1">
        <v>64</v>
      </c>
    </row>
    <row r="4" spans="1:12" x14ac:dyDescent="0.2">
      <c r="A4" s="22" t="s">
        <v>146</v>
      </c>
      <c r="C4" s="1">
        <v>16</v>
      </c>
      <c r="D4" s="1">
        <v>4</v>
      </c>
      <c r="F4" s="1">
        <v>15</v>
      </c>
      <c r="G4" s="1">
        <v>5</v>
      </c>
      <c r="H4" s="1">
        <v>5</v>
      </c>
      <c r="I4" s="1">
        <v>1</v>
      </c>
      <c r="L4" s="1">
        <v>46</v>
      </c>
    </row>
    <row r="5" spans="1:12" x14ac:dyDescent="0.2">
      <c r="A5" s="22" t="s">
        <v>147</v>
      </c>
      <c r="C5" s="1">
        <v>2</v>
      </c>
      <c r="D5" s="1">
        <v>1</v>
      </c>
      <c r="F5" s="1">
        <v>7</v>
      </c>
      <c r="I5" s="1">
        <v>1</v>
      </c>
      <c r="L5" s="1">
        <v>11</v>
      </c>
    </row>
    <row r="6" spans="1:12" x14ac:dyDescent="0.2">
      <c r="A6" s="22" t="s">
        <v>148</v>
      </c>
      <c r="C6" s="1">
        <v>4</v>
      </c>
      <c r="F6" s="1">
        <v>3</v>
      </c>
      <c r="G6" s="1">
        <v>5</v>
      </c>
      <c r="H6" s="1">
        <v>5</v>
      </c>
      <c r="I6" s="1">
        <v>5</v>
      </c>
      <c r="L6" s="1">
        <v>22</v>
      </c>
    </row>
    <row r="7" spans="1:12" x14ac:dyDescent="0.2">
      <c r="A7" s="22" t="s">
        <v>149</v>
      </c>
      <c r="C7" s="1">
        <v>24</v>
      </c>
      <c r="F7" s="1">
        <v>10</v>
      </c>
      <c r="L7" s="1">
        <v>34</v>
      </c>
    </row>
    <row r="8" spans="1:12" x14ac:dyDescent="0.2">
      <c r="A8" s="22" t="s">
        <v>150</v>
      </c>
      <c r="C8" s="1">
        <v>3</v>
      </c>
      <c r="E8" s="1">
        <v>70</v>
      </c>
      <c r="F8" s="1">
        <v>2</v>
      </c>
      <c r="G8" s="1">
        <v>1</v>
      </c>
      <c r="L8" s="1">
        <v>76</v>
      </c>
    </row>
    <row r="9" spans="1:12" x14ac:dyDescent="0.2">
      <c r="A9" s="22" t="s">
        <v>151</v>
      </c>
      <c r="B9" s="1">
        <v>82</v>
      </c>
      <c r="C9" s="1">
        <v>565</v>
      </c>
      <c r="D9" s="1">
        <v>198</v>
      </c>
      <c r="E9" s="1">
        <v>121</v>
      </c>
      <c r="F9" s="1">
        <v>326</v>
      </c>
      <c r="G9" s="1">
        <v>210</v>
      </c>
      <c r="H9" s="1">
        <v>471</v>
      </c>
      <c r="I9" s="1">
        <v>172</v>
      </c>
      <c r="L9" s="1">
        <v>2145</v>
      </c>
    </row>
    <row r="10" spans="1:12" x14ac:dyDescent="0.2">
      <c r="A10" s="22" t="s">
        <v>152</v>
      </c>
      <c r="C10" s="1">
        <v>26</v>
      </c>
      <c r="D10" s="1">
        <v>2</v>
      </c>
      <c r="E10" s="1">
        <v>2</v>
      </c>
      <c r="F10" s="1">
        <v>62</v>
      </c>
      <c r="G10" s="1">
        <v>25</v>
      </c>
      <c r="H10" s="1">
        <v>19</v>
      </c>
      <c r="I10" s="1">
        <v>7</v>
      </c>
      <c r="L10" s="1">
        <v>143</v>
      </c>
    </row>
    <row r="11" spans="1:12" x14ac:dyDescent="0.2">
      <c r="A11" s="22" t="s">
        <v>153</v>
      </c>
      <c r="C11" s="1">
        <v>110</v>
      </c>
      <c r="D11" s="1">
        <v>10</v>
      </c>
      <c r="E11" s="1">
        <v>50</v>
      </c>
      <c r="F11" s="1">
        <v>13</v>
      </c>
      <c r="G11" s="1">
        <v>80</v>
      </c>
      <c r="H11" s="1">
        <v>205</v>
      </c>
      <c r="I11" s="1">
        <v>40</v>
      </c>
      <c r="L11" s="1">
        <v>508</v>
      </c>
    </row>
    <row r="12" spans="1:12" x14ac:dyDescent="0.2">
      <c r="A12" s="22" t="s">
        <v>154</v>
      </c>
      <c r="I12" s="1">
        <v>2</v>
      </c>
      <c r="L12" s="1">
        <v>2</v>
      </c>
    </row>
    <row r="13" spans="1:12" x14ac:dyDescent="0.2">
      <c r="A13" s="22" t="s">
        <v>155</v>
      </c>
      <c r="C13" s="1">
        <v>45</v>
      </c>
      <c r="G13" s="1">
        <v>19</v>
      </c>
      <c r="H13" s="1">
        <v>98</v>
      </c>
      <c r="I13" s="1">
        <v>24</v>
      </c>
      <c r="L13" s="1">
        <v>186</v>
      </c>
    </row>
    <row r="14" spans="1:12" x14ac:dyDescent="0.2">
      <c r="A14" s="22" t="s">
        <v>156</v>
      </c>
      <c r="I14" s="1">
        <v>1</v>
      </c>
      <c r="L14" s="1">
        <v>1</v>
      </c>
    </row>
    <row r="15" spans="1:12" x14ac:dyDescent="0.2">
      <c r="A15" s="22" t="s">
        <v>157</v>
      </c>
      <c r="I15" s="1">
        <v>3</v>
      </c>
      <c r="L15" s="1">
        <v>3</v>
      </c>
    </row>
    <row r="16" spans="1:12" x14ac:dyDescent="0.2">
      <c r="A16" s="22" t="s">
        <v>158</v>
      </c>
      <c r="C16" s="1">
        <v>5</v>
      </c>
      <c r="F16" s="1">
        <v>17</v>
      </c>
      <c r="L16" s="1">
        <v>22</v>
      </c>
    </row>
    <row r="17" spans="1:12" x14ac:dyDescent="0.2">
      <c r="A17" s="22" t="s">
        <v>159</v>
      </c>
      <c r="C17" s="1">
        <v>27</v>
      </c>
      <c r="F17" s="1">
        <v>7</v>
      </c>
      <c r="L17" s="1">
        <v>34</v>
      </c>
    </row>
    <row r="18" spans="1:12" x14ac:dyDescent="0.2">
      <c r="A18" s="22" t="s">
        <v>160</v>
      </c>
      <c r="C18" s="1">
        <v>4</v>
      </c>
      <c r="L18" s="1">
        <v>4</v>
      </c>
    </row>
    <row r="19" spans="1:12" x14ac:dyDescent="0.2">
      <c r="A19" s="22" t="s">
        <v>161</v>
      </c>
      <c r="B19" s="1">
        <v>2</v>
      </c>
      <c r="C19" s="1">
        <v>1</v>
      </c>
      <c r="D19" s="1">
        <v>2</v>
      </c>
      <c r="E19" s="1">
        <v>1</v>
      </c>
      <c r="F19" s="1">
        <v>14</v>
      </c>
      <c r="G19" s="1">
        <v>10</v>
      </c>
      <c r="H19" s="1">
        <v>15</v>
      </c>
      <c r="I19" s="1">
        <v>36</v>
      </c>
      <c r="L19" s="1">
        <v>81</v>
      </c>
    </row>
    <row r="20" spans="1:12" x14ac:dyDescent="0.2">
      <c r="A20" s="22" t="s">
        <v>162</v>
      </c>
      <c r="B20" s="1">
        <v>2</v>
      </c>
      <c r="C20" s="1">
        <v>7</v>
      </c>
      <c r="F20" s="1">
        <v>16</v>
      </c>
      <c r="G20" s="1">
        <v>14</v>
      </c>
      <c r="I20" s="1">
        <v>4</v>
      </c>
      <c r="L20" s="1">
        <v>43</v>
      </c>
    </row>
    <row r="21" spans="1:12" x14ac:dyDescent="0.2">
      <c r="A21" s="22" t="s">
        <v>163</v>
      </c>
      <c r="G21" s="1">
        <v>2</v>
      </c>
      <c r="H21" s="1">
        <v>12</v>
      </c>
      <c r="I21" s="1">
        <v>14</v>
      </c>
      <c r="L21" s="1">
        <v>28</v>
      </c>
    </row>
    <row r="22" spans="1:12" x14ac:dyDescent="0.2">
      <c r="A22" s="22" t="s">
        <v>164</v>
      </c>
      <c r="B22" s="1">
        <v>65</v>
      </c>
      <c r="C22" s="1">
        <v>133</v>
      </c>
      <c r="D22" s="1">
        <v>88</v>
      </c>
      <c r="E22" s="1">
        <v>124</v>
      </c>
      <c r="F22" s="1">
        <v>112</v>
      </c>
      <c r="G22" s="1">
        <v>120</v>
      </c>
      <c r="H22" s="1">
        <v>209</v>
      </c>
      <c r="I22" s="1">
        <v>11</v>
      </c>
      <c r="L22" s="1">
        <v>862</v>
      </c>
    </row>
    <row r="23" spans="1:12" x14ac:dyDescent="0.2">
      <c r="A23" s="22" t="s">
        <v>165</v>
      </c>
      <c r="C23" s="1">
        <v>2</v>
      </c>
      <c r="F23" s="1">
        <v>1</v>
      </c>
      <c r="I23" s="1">
        <v>1</v>
      </c>
      <c r="L23" s="1">
        <v>4</v>
      </c>
    </row>
    <row r="24" spans="1:12" x14ac:dyDescent="0.2">
      <c r="A24" s="22" t="s">
        <v>166</v>
      </c>
      <c r="G24" s="1">
        <v>7</v>
      </c>
      <c r="L24" s="1">
        <v>7</v>
      </c>
    </row>
    <row r="25" spans="1:12" x14ac:dyDescent="0.2">
      <c r="A25" s="22" t="s">
        <v>175</v>
      </c>
      <c r="F25" s="1">
        <v>5</v>
      </c>
      <c r="L25" s="1">
        <v>5</v>
      </c>
    </row>
    <row r="26" spans="1:12" x14ac:dyDescent="0.2">
      <c r="A26" s="22" t="s">
        <v>167</v>
      </c>
      <c r="B26" s="1">
        <v>1</v>
      </c>
      <c r="C26" s="1">
        <v>5</v>
      </c>
      <c r="E26" s="1">
        <v>3</v>
      </c>
      <c r="F26" s="1">
        <v>16</v>
      </c>
      <c r="L26" s="1">
        <v>25</v>
      </c>
    </row>
    <row r="27" spans="1:12" x14ac:dyDescent="0.2">
      <c r="L27" s="1">
        <v>4357</v>
      </c>
    </row>
    <row r="28" spans="1:12" x14ac:dyDescent="0.2">
      <c r="A28" s="22" t="s">
        <v>141</v>
      </c>
      <c r="B28" s="1">
        <v>152</v>
      </c>
      <c r="C28" s="1">
        <v>989</v>
      </c>
      <c r="D28" s="1">
        <v>314</v>
      </c>
      <c r="E28" s="1">
        <v>380</v>
      </c>
      <c r="F28" s="1">
        <v>631</v>
      </c>
      <c r="G28" s="1">
        <v>507</v>
      </c>
      <c r="H28" s="1">
        <v>1054</v>
      </c>
      <c r="I28" s="1">
        <v>330</v>
      </c>
    </row>
    <row r="29" spans="1:12" x14ac:dyDescent="0.2">
      <c r="A29" s="22"/>
    </row>
    <row r="31" spans="1:12" x14ac:dyDescent="0.2">
      <c r="A31" s="22" t="s">
        <v>68</v>
      </c>
      <c r="B31" s="22">
        <v>1</v>
      </c>
      <c r="C31" s="22">
        <v>2</v>
      </c>
      <c r="D31" s="22">
        <v>3</v>
      </c>
      <c r="E31" s="22">
        <v>4</v>
      </c>
      <c r="F31" s="22">
        <v>5</v>
      </c>
      <c r="G31" s="22">
        <v>6</v>
      </c>
      <c r="H31" s="22">
        <v>7</v>
      </c>
      <c r="I31" s="22">
        <v>8</v>
      </c>
    </row>
    <row r="32" spans="1:12" x14ac:dyDescent="0.2">
      <c r="A32" s="22" t="s">
        <v>141</v>
      </c>
      <c r="B32" s="1">
        <v>152</v>
      </c>
      <c r="C32" s="1">
        <v>989</v>
      </c>
      <c r="D32" s="1">
        <v>314</v>
      </c>
      <c r="E32" s="1">
        <v>380</v>
      </c>
      <c r="F32" s="1">
        <v>631</v>
      </c>
      <c r="G32" s="1">
        <v>507</v>
      </c>
      <c r="H32" s="1">
        <v>1054</v>
      </c>
      <c r="I32" s="1">
        <v>330</v>
      </c>
    </row>
    <row r="33" spans="1:1" x14ac:dyDescent="0.2">
      <c r="A33" s="22"/>
    </row>
    <row r="34" spans="1:1" x14ac:dyDescent="0.2">
      <c r="A34" s="22"/>
    </row>
    <row r="35" spans="1:1" x14ac:dyDescent="0.2">
      <c r="A35" s="22"/>
    </row>
    <row r="36" spans="1:1" x14ac:dyDescent="0.2">
      <c r="A36" s="22"/>
    </row>
    <row r="37" spans="1:1" x14ac:dyDescent="0.2">
      <c r="A37" s="22"/>
    </row>
    <row r="38" spans="1:1" x14ac:dyDescent="0.2">
      <c r="A38" s="22"/>
    </row>
    <row r="39" spans="1:1" x14ac:dyDescent="0.2">
      <c r="A39" s="22"/>
    </row>
    <row r="40" spans="1:1" x14ac:dyDescent="0.2">
      <c r="A40" s="22"/>
    </row>
    <row r="41" spans="1:1" x14ac:dyDescent="0.2">
      <c r="A41" s="22"/>
    </row>
    <row r="42" spans="1:1" x14ac:dyDescent="0.2">
      <c r="A42" s="22"/>
    </row>
    <row r="43" spans="1:1" x14ac:dyDescent="0.2">
      <c r="A43" s="22"/>
    </row>
    <row r="44" spans="1:1" x14ac:dyDescent="0.2">
      <c r="A44" s="22"/>
    </row>
    <row r="45" spans="1:1" x14ac:dyDescent="0.2">
      <c r="A45" s="22"/>
    </row>
    <row r="46" spans="1:1" x14ac:dyDescent="0.2">
      <c r="A46" s="22"/>
    </row>
    <row r="47" spans="1:1" x14ac:dyDescent="0.2">
      <c r="A47" s="22"/>
    </row>
    <row r="48" spans="1:1" x14ac:dyDescent="0.2">
      <c r="A48" s="22"/>
    </row>
    <row r="49" spans="1:1" x14ac:dyDescent="0.2">
      <c r="A49" s="22"/>
    </row>
    <row r="50" spans="1:1" x14ac:dyDescent="0.2">
      <c r="A50" s="22"/>
    </row>
    <row r="51" spans="1:1" x14ac:dyDescent="0.2">
      <c r="A51" s="22"/>
    </row>
    <row r="52" spans="1:1" x14ac:dyDescent="0.2">
      <c r="A52" s="22"/>
    </row>
    <row r="53" spans="1:1" x14ac:dyDescent="0.2">
      <c r="A53" s="22"/>
    </row>
    <row r="54" spans="1:1" x14ac:dyDescent="0.2">
      <c r="A54" s="22"/>
    </row>
    <row r="55" spans="1:1" x14ac:dyDescent="0.2">
      <c r="A55" s="22"/>
    </row>
    <row r="56" spans="1:1" x14ac:dyDescent="0.2">
      <c r="A56" s="22"/>
    </row>
    <row r="57" spans="1:1" x14ac:dyDescent="0.2">
      <c r="A57" s="22"/>
    </row>
    <row r="58" spans="1:1" x14ac:dyDescent="0.2">
      <c r="A58" s="22"/>
    </row>
    <row r="59" spans="1:1" x14ac:dyDescent="0.2">
      <c r="A59" s="22"/>
    </row>
    <row r="60" spans="1:1" x14ac:dyDescent="0.2">
      <c r="A60" s="22"/>
    </row>
    <row r="61" spans="1:1" x14ac:dyDescent="0.2">
      <c r="A61" s="22"/>
    </row>
    <row r="62" spans="1:1" x14ac:dyDescent="0.2">
      <c r="A62" s="22"/>
    </row>
    <row r="63" spans="1:1" x14ac:dyDescent="0.2">
      <c r="A63" s="22"/>
    </row>
    <row r="64" spans="1:1" x14ac:dyDescent="0.2">
      <c r="A64" s="22"/>
    </row>
    <row r="65" spans="1:1" x14ac:dyDescent="0.2">
      <c r="A65" s="22"/>
    </row>
    <row r="66" spans="1:1" x14ac:dyDescent="0.2">
      <c r="A66" s="22"/>
    </row>
    <row r="67" spans="1:1" x14ac:dyDescent="0.2">
      <c r="A67" s="22"/>
    </row>
    <row r="68" spans="1:1" x14ac:dyDescent="0.2">
      <c r="A68" s="22"/>
    </row>
    <row r="69" spans="1:1" x14ac:dyDescent="0.2">
      <c r="A69" s="22"/>
    </row>
    <row r="70" spans="1:1" x14ac:dyDescent="0.2">
      <c r="A70" s="22"/>
    </row>
    <row r="71" spans="1:1" x14ac:dyDescent="0.2">
      <c r="A71" s="22"/>
    </row>
    <row r="72" spans="1:1" x14ac:dyDescent="0.2">
      <c r="A72" s="22"/>
    </row>
    <row r="73" spans="1:1" x14ac:dyDescent="0.2">
      <c r="A73" s="22"/>
    </row>
    <row r="74" spans="1:1" x14ac:dyDescent="0.2">
      <c r="A74" s="22"/>
    </row>
    <row r="75" spans="1:1" x14ac:dyDescent="0.2">
      <c r="A75" s="22"/>
    </row>
    <row r="76" spans="1:1" x14ac:dyDescent="0.2">
      <c r="A76" s="22"/>
    </row>
    <row r="77" spans="1:1" x14ac:dyDescent="0.2">
      <c r="A77" s="22"/>
    </row>
    <row r="78" spans="1:1" x14ac:dyDescent="0.2">
      <c r="A78" s="22"/>
    </row>
    <row r="79" spans="1:1" x14ac:dyDescent="0.2">
      <c r="A79" s="22"/>
    </row>
    <row r="80" spans="1:1" x14ac:dyDescent="0.2">
      <c r="A80" s="22"/>
    </row>
    <row r="81" spans="1:1" x14ac:dyDescent="0.2">
      <c r="A81" s="22"/>
    </row>
    <row r="82" spans="1:1" x14ac:dyDescent="0.2">
      <c r="A82" s="22"/>
    </row>
    <row r="83" spans="1:1" x14ac:dyDescent="0.2">
      <c r="A83" s="22"/>
    </row>
    <row r="84" spans="1:1" x14ac:dyDescent="0.2">
      <c r="A84" s="22"/>
    </row>
    <row r="85" spans="1:1" x14ac:dyDescent="0.2">
      <c r="A85" s="22"/>
    </row>
    <row r="86" spans="1:1" x14ac:dyDescent="0.2">
      <c r="A86" s="22"/>
    </row>
    <row r="87" spans="1:1" x14ac:dyDescent="0.2">
      <c r="A87" s="22"/>
    </row>
    <row r="88" spans="1:1" x14ac:dyDescent="0.2">
      <c r="A88" s="22"/>
    </row>
    <row r="89" spans="1:1" x14ac:dyDescent="0.2">
      <c r="A89" s="22"/>
    </row>
    <row r="90" spans="1:1" x14ac:dyDescent="0.2">
      <c r="A90" s="22"/>
    </row>
    <row r="91" spans="1:1" x14ac:dyDescent="0.2">
      <c r="A91" s="22"/>
    </row>
    <row r="92" spans="1:1" x14ac:dyDescent="0.2">
      <c r="A92" s="22"/>
    </row>
    <row r="93" spans="1:1" x14ac:dyDescent="0.2">
      <c r="A93" s="22"/>
    </row>
    <row r="94" spans="1:1" x14ac:dyDescent="0.2">
      <c r="A94" s="22"/>
    </row>
    <row r="95" spans="1:1" x14ac:dyDescent="0.2">
      <c r="A95" s="22"/>
    </row>
    <row r="96" spans="1:1" x14ac:dyDescent="0.2">
      <c r="A96" s="22"/>
    </row>
    <row r="97" spans="1:1" x14ac:dyDescent="0.2">
      <c r="A97" s="22"/>
    </row>
    <row r="98" spans="1:1" x14ac:dyDescent="0.2">
      <c r="A98" s="22"/>
    </row>
    <row r="99" spans="1:1" x14ac:dyDescent="0.2">
      <c r="A99" s="22"/>
    </row>
    <row r="100" spans="1:1" x14ac:dyDescent="0.2">
      <c r="A100" s="22"/>
    </row>
    <row r="101" spans="1:1" x14ac:dyDescent="0.2">
      <c r="A101" s="22"/>
    </row>
    <row r="102" spans="1:1" x14ac:dyDescent="0.2">
      <c r="A102" s="22"/>
    </row>
    <row r="103" spans="1:1" x14ac:dyDescent="0.2">
      <c r="A103" s="22"/>
    </row>
    <row r="104" spans="1:1" x14ac:dyDescent="0.2">
      <c r="A104" s="22"/>
    </row>
    <row r="105" spans="1:1" x14ac:dyDescent="0.2">
      <c r="A105" s="22"/>
    </row>
    <row r="106" spans="1:1" x14ac:dyDescent="0.2">
      <c r="A106" s="22"/>
    </row>
    <row r="107" spans="1:1" x14ac:dyDescent="0.2">
      <c r="A107" s="22"/>
    </row>
    <row r="108" spans="1:1" x14ac:dyDescent="0.2">
      <c r="A108" s="22"/>
    </row>
    <row r="109" spans="1:1" x14ac:dyDescent="0.2">
      <c r="A109" s="22"/>
    </row>
    <row r="110" spans="1:1" x14ac:dyDescent="0.2">
      <c r="A110" s="22"/>
    </row>
    <row r="111" spans="1:1" x14ac:dyDescent="0.2">
      <c r="A111" s="22"/>
    </row>
    <row r="112" spans="1:1" x14ac:dyDescent="0.2">
      <c r="A112" s="22"/>
    </row>
    <row r="113" spans="1:1" x14ac:dyDescent="0.2">
      <c r="A113" s="22"/>
    </row>
    <row r="114" spans="1:1" x14ac:dyDescent="0.2">
      <c r="A114" s="22"/>
    </row>
    <row r="115" spans="1:1" x14ac:dyDescent="0.2">
      <c r="A115" s="22"/>
    </row>
    <row r="116" spans="1:1" x14ac:dyDescent="0.2">
      <c r="A116" s="22"/>
    </row>
    <row r="117" spans="1:1" x14ac:dyDescent="0.2">
      <c r="A117" s="22"/>
    </row>
    <row r="118" spans="1:1" x14ac:dyDescent="0.2">
      <c r="A118" s="22"/>
    </row>
    <row r="119" spans="1:1" x14ac:dyDescent="0.2">
      <c r="A119" s="22"/>
    </row>
    <row r="120" spans="1:1" x14ac:dyDescent="0.2">
      <c r="A120" s="22"/>
    </row>
    <row r="121" spans="1:1" x14ac:dyDescent="0.2">
      <c r="A121" s="22"/>
    </row>
    <row r="122" spans="1:1" x14ac:dyDescent="0.2">
      <c r="A122" s="22"/>
    </row>
    <row r="123" spans="1:1" x14ac:dyDescent="0.2">
      <c r="A123" s="22"/>
    </row>
    <row r="124" spans="1:1" x14ac:dyDescent="0.2">
      <c r="A124" s="22"/>
    </row>
    <row r="125" spans="1:1" x14ac:dyDescent="0.2">
      <c r="A125" s="22"/>
    </row>
    <row r="126" spans="1:1" x14ac:dyDescent="0.2">
      <c r="A126" s="22"/>
    </row>
    <row r="127" spans="1:1" x14ac:dyDescent="0.2">
      <c r="A127" s="22"/>
    </row>
    <row r="128" spans="1:1" x14ac:dyDescent="0.2">
      <c r="A128" s="22"/>
    </row>
    <row r="129" spans="1:1" x14ac:dyDescent="0.2">
      <c r="A129" s="22"/>
    </row>
    <row r="130" spans="1:1" x14ac:dyDescent="0.2">
      <c r="A130" s="22"/>
    </row>
    <row r="131" spans="1:1" x14ac:dyDescent="0.2">
      <c r="A131" s="22"/>
    </row>
    <row r="132" spans="1:1" x14ac:dyDescent="0.2">
      <c r="A132" s="22"/>
    </row>
    <row r="133" spans="1:1" x14ac:dyDescent="0.2">
      <c r="A133" s="22"/>
    </row>
    <row r="134" spans="1:1" x14ac:dyDescent="0.2">
      <c r="A134" s="22"/>
    </row>
    <row r="135" spans="1:1" x14ac:dyDescent="0.2">
      <c r="A135" s="22"/>
    </row>
    <row r="136" spans="1:1" x14ac:dyDescent="0.2">
      <c r="A136" s="22"/>
    </row>
    <row r="137" spans="1:1" x14ac:dyDescent="0.2">
      <c r="A137" s="22"/>
    </row>
    <row r="138" spans="1:1" x14ac:dyDescent="0.2">
      <c r="A138" s="22"/>
    </row>
    <row r="139" spans="1:1" x14ac:dyDescent="0.2">
      <c r="A139" s="22"/>
    </row>
    <row r="140" spans="1:1" x14ac:dyDescent="0.2">
      <c r="A140" s="22"/>
    </row>
    <row r="141" spans="1:1" x14ac:dyDescent="0.2">
      <c r="A141" s="22"/>
    </row>
    <row r="142" spans="1:1" x14ac:dyDescent="0.2">
      <c r="A142" s="22"/>
    </row>
    <row r="143" spans="1:1" x14ac:dyDescent="0.2">
      <c r="A143" s="22"/>
    </row>
    <row r="144" spans="1:1" x14ac:dyDescent="0.2">
      <c r="A144" s="22"/>
    </row>
    <row r="145" spans="1:1" x14ac:dyDescent="0.2">
      <c r="A145" s="22"/>
    </row>
    <row r="146" spans="1:1" x14ac:dyDescent="0.2">
      <c r="A146" s="22"/>
    </row>
    <row r="147" spans="1:1" x14ac:dyDescent="0.2">
      <c r="A147" s="22"/>
    </row>
    <row r="148" spans="1:1" x14ac:dyDescent="0.2">
      <c r="A148" s="22"/>
    </row>
    <row r="149" spans="1:1" x14ac:dyDescent="0.2">
      <c r="A149" s="22"/>
    </row>
    <row r="150" spans="1:1" x14ac:dyDescent="0.2">
      <c r="A150" s="22"/>
    </row>
    <row r="151" spans="1:1" x14ac:dyDescent="0.2">
      <c r="A151" s="22"/>
    </row>
    <row r="152" spans="1:1" x14ac:dyDescent="0.2">
      <c r="A152" s="22"/>
    </row>
    <row r="153" spans="1:1" x14ac:dyDescent="0.2">
      <c r="A153" s="22"/>
    </row>
    <row r="154" spans="1:1" x14ac:dyDescent="0.2">
      <c r="A154" s="22"/>
    </row>
    <row r="155" spans="1:1" x14ac:dyDescent="0.2">
      <c r="A155" s="22"/>
    </row>
    <row r="156" spans="1:1" x14ac:dyDescent="0.2">
      <c r="A156" s="22"/>
    </row>
    <row r="157" spans="1:1" x14ac:dyDescent="0.2">
      <c r="A157" s="22"/>
    </row>
    <row r="158" spans="1:1" x14ac:dyDescent="0.2">
      <c r="A158" s="22"/>
    </row>
    <row r="159" spans="1:1" x14ac:dyDescent="0.2">
      <c r="A159" s="22"/>
    </row>
    <row r="160" spans="1:1" x14ac:dyDescent="0.2">
      <c r="A160" s="22"/>
    </row>
    <row r="161" spans="1:1" x14ac:dyDescent="0.2">
      <c r="A161" s="22"/>
    </row>
    <row r="162" spans="1:1" x14ac:dyDescent="0.2">
      <c r="A162" s="22"/>
    </row>
    <row r="163" spans="1:1" x14ac:dyDescent="0.2">
      <c r="A163" s="22"/>
    </row>
    <row r="164" spans="1:1" x14ac:dyDescent="0.2">
      <c r="A164" s="22"/>
    </row>
    <row r="165" spans="1:1" x14ac:dyDescent="0.2">
      <c r="A165" s="22"/>
    </row>
    <row r="166" spans="1:1" x14ac:dyDescent="0.2">
      <c r="A166" s="22"/>
    </row>
    <row r="167" spans="1:1" x14ac:dyDescent="0.2">
      <c r="A167" s="22"/>
    </row>
    <row r="168" spans="1:1" x14ac:dyDescent="0.2">
      <c r="A168" s="22"/>
    </row>
    <row r="169" spans="1:1" x14ac:dyDescent="0.2">
      <c r="A169" s="22"/>
    </row>
    <row r="170" spans="1:1" x14ac:dyDescent="0.2">
      <c r="A170" s="22"/>
    </row>
    <row r="171" spans="1:1" x14ac:dyDescent="0.2">
      <c r="A171" s="22"/>
    </row>
    <row r="172" spans="1:1" x14ac:dyDescent="0.2">
      <c r="A172" s="22"/>
    </row>
    <row r="173" spans="1:1" x14ac:dyDescent="0.2">
      <c r="A173" s="22"/>
    </row>
    <row r="174" spans="1:1" x14ac:dyDescent="0.2">
      <c r="A174" s="22"/>
    </row>
    <row r="175" spans="1:1" x14ac:dyDescent="0.2">
      <c r="A175" s="22"/>
    </row>
    <row r="176" spans="1:1" x14ac:dyDescent="0.2">
      <c r="A176" s="22"/>
    </row>
    <row r="177" spans="1:1" x14ac:dyDescent="0.2">
      <c r="A177" s="22"/>
    </row>
    <row r="178" spans="1:1" x14ac:dyDescent="0.2">
      <c r="A178" s="22"/>
    </row>
    <row r="179" spans="1:1" x14ac:dyDescent="0.2">
      <c r="A179" s="22"/>
    </row>
    <row r="180" spans="1:1" x14ac:dyDescent="0.2">
      <c r="A180" s="22"/>
    </row>
    <row r="181" spans="1:1" x14ac:dyDescent="0.2">
      <c r="A181" s="22"/>
    </row>
    <row r="182" spans="1:1" x14ac:dyDescent="0.2">
      <c r="A182" s="22"/>
    </row>
    <row r="183" spans="1:1" x14ac:dyDescent="0.2">
      <c r="A183" s="22"/>
    </row>
    <row r="184" spans="1:1" x14ac:dyDescent="0.2">
      <c r="A184" s="22"/>
    </row>
    <row r="185" spans="1:1" x14ac:dyDescent="0.2">
      <c r="A185" s="22"/>
    </row>
    <row r="186" spans="1:1" x14ac:dyDescent="0.2">
      <c r="A186" s="22"/>
    </row>
    <row r="187" spans="1:1" x14ac:dyDescent="0.2">
      <c r="A187" s="22"/>
    </row>
    <row r="188" spans="1:1" x14ac:dyDescent="0.2">
      <c r="A188" s="22"/>
    </row>
    <row r="189" spans="1:1" x14ac:dyDescent="0.2">
      <c r="A189" s="22"/>
    </row>
    <row r="190" spans="1:1" x14ac:dyDescent="0.2">
      <c r="A190" s="22"/>
    </row>
    <row r="191" spans="1:1" x14ac:dyDescent="0.2">
      <c r="A191" s="22"/>
    </row>
    <row r="192" spans="1:1" x14ac:dyDescent="0.2">
      <c r="A192" s="22"/>
    </row>
    <row r="193" spans="1:1" x14ac:dyDescent="0.2">
      <c r="A193" s="22"/>
    </row>
    <row r="194" spans="1:1" x14ac:dyDescent="0.2">
      <c r="A194" s="22"/>
    </row>
    <row r="195" spans="1:1" x14ac:dyDescent="0.2">
      <c r="A195" s="22"/>
    </row>
    <row r="196" spans="1:1" x14ac:dyDescent="0.2">
      <c r="A196" s="22"/>
    </row>
    <row r="197" spans="1:1" x14ac:dyDescent="0.2">
      <c r="A197" s="22"/>
    </row>
    <row r="198" spans="1:1" x14ac:dyDescent="0.2">
      <c r="A198" s="22"/>
    </row>
    <row r="199" spans="1:1" x14ac:dyDescent="0.2">
      <c r="A199" s="22"/>
    </row>
    <row r="200" spans="1:1" x14ac:dyDescent="0.2">
      <c r="A200" s="22"/>
    </row>
    <row r="201" spans="1:1" x14ac:dyDescent="0.2">
      <c r="A201" s="22"/>
    </row>
    <row r="202" spans="1:1" x14ac:dyDescent="0.2">
      <c r="A202" s="22"/>
    </row>
    <row r="203" spans="1:1" x14ac:dyDescent="0.2">
      <c r="A203" s="22"/>
    </row>
    <row r="204" spans="1:1" x14ac:dyDescent="0.2">
      <c r="A204" s="22"/>
    </row>
    <row r="205" spans="1:1" x14ac:dyDescent="0.2">
      <c r="A205" s="22"/>
    </row>
    <row r="206" spans="1:1" x14ac:dyDescent="0.2">
      <c r="A206" s="22"/>
    </row>
    <row r="207" spans="1:1" x14ac:dyDescent="0.2">
      <c r="A207" s="22"/>
    </row>
    <row r="208" spans="1:1" x14ac:dyDescent="0.2">
      <c r="A208" s="22"/>
    </row>
    <row r="209" spans="1:1" x14ac:dyDescent="0.2">
      <c r="A209" s="22"/>
    </row>
    <row r="210" spans="1:1" x14ac:dyDescent="0.2">
      <c r="A210" s="22"/>
    </row>
    <row r="211" spans="1:1" x14ac:dyDescent="0.2">
      <c r="A211" s="22"/>
    </row>
    <row r="212" spans="1:1" x14ac:dyDescent="0.2">
      <c r="A212" s="22"/>
    </row>
    <row r="213" spans="1:1" x14ac:dyDescent="0.2">
      <c r="A213" s="22"/>
    </row>
    <row r="214" spans="1:1" x14ac:dyDescent="0.2">
      <c r="A214" s="22"/>
    </row>
    <row r="215" spans="1:1" x14ac:dyDescent="0.2">
      <c r="A215" s="22"/>
    </row>
    <row r="216" spans="1:1" x14ac:dyDescent="0.2">
      <c r="A216" s="22"/>
    </row>
    <row r="217" spans="1:1" x14ac:dyDescent="0.2">
      <c r="A217" s="22"/>
    </row>
    <row r="218" spans="1:1" x14ac:dyDescent="0.2">
      <c r="A218" s="22"/>
    </row>
    <row r="219" spans="1:1" x14ac:dyDescent="0.2">
      <c r="A219" s="22"/>
    </row>
    <row r="220" spans="1:1" x14ac:dyDescent="0.2">
      <c r="A220" s="22"/>
    </row>
    <row r="221" spans="1:1" x14ac:dyDescent="0.2">
      <c r="A221" s="22"/>
    </row>
    <row r="222" spans="1:1" x14ac:dyDescent="0.2">
      <c r="A222" s="22"/>
    </row>
    <row r="223" spans="1:1" x14ac:dyDescent="0.2">
      <c r="A223" s="22"/>
    </row>
    <row r="224" spans="1:1" x14ac:dyDescent="0.2">
      <c r="A224" s="22"/>
    </row>
    <row r="225" spans="1:1" x14ac:dyDescent="0.2">
      <c r="A225" s="22"/>
    </row>
    <row r="226" spans="1:1" x14ac:dyDescent="0.2">
      <c r="A226" s="22"/>
    </row>
    <row r="227" spans="1:1" x14ac:dyDescent="0.2">
      <c r="A227" s="22"/>
    </row>
    <row r="228" spans="1:1" x14ac:dyDescent="0.2">
      <c r="A228" s="22"/>
    </row>
    <row r="229" spans="1:1" x14ac:dyDescent="0.2">
      <c r="A229" s="22"/>
    </row>
    <row r="230" spans="1:1" x14ac:dyDescent="0.2">
      <c r="A230" s="22"/>
    </row>
    <row r="231" spans="1:1" x14ac:dyDescent="0.2">
      <c r="A231" s="22"/>
    </row>
    <row r="232" spans="1:1" x14ac:dyDescent="0.2">
      <c r="A232" s="22"/>
    </row>
    <row r="233" spans="1:1" x14ac:dyDescent="0.2">
      <c r="A233" s="22"/>
    </row>
    <row r="234" spans="1:1" x14ac:dyDescent="0.2">
      <c r="A234" s="22"/>
    </row>
    <row r="235" spans="1:1" x14ac:dyDescent="0.2">
      <c r="A235" s="22"/>
    </row>
    <row r="236" spans="1:1" x14ac:dyDescent="0.2">
      <c r="A236" s="22"/>
    </row>
    <row r="237" spans="1:1" x14ac:dyDescent="0.2">
      <c r="A237" s="22"/>
    </row>
    <row r="238" spans="1:1" x14ac:dyDescent="0.2">
      <c r="A238" s="22"/>
    </row>
    <row r="239" spans="1:1" x14ac:dyDescent="0.2">
      <c r="A239" s="22"/>
    </row>
    <row r="240" spans="1:1" x14ac:dyDescent="0.2">
      <c r="A240" s="22"/>
    </row>
    <row r="241" spans="1:1" x14ac:dyDescent="0.2">
      <c r="A241" s="22"/>
    </row>
    <row r="242" spans="1:1" x14ac:dyDescent="0.2">
      <c r="A242" s="22"/>
    </row>
    <row r="243" spans="1:1" x14ac:dyDescent="0.2">
      <c r="A243" s="22"/>
    </row>
    <row r="244" spans="1:1" x14ac:dyDescent="0.2">
      <c r="A244" s="22"/>
    </row>
    <row r="245" spans="1:1" x14ac:dyDescent="0.2">
      <c r="A245" s="22"/>
    </row>
    <row r="246" spans="1:1" x14ac:dyDescent="0.2">
      <c r="A246" s="22"/>
    </row>
    <row r="247" spans="1:1" x14ac:dyDescent="0.2">
      <c r="A247" s="22"/>
    </row>
    <row r="248" spans="1:1" x14ac:dyDescent="0.2">
      <c r="A248" s="22"/>
    </row>
    <row r="249" spans="1:1" x14ac:dyDescent="0.2">
      <c r="A249" s="22"/>
    </row>
    <row r="250" spans="1:1" x14ac:dyDescent="0.2">
      <c r="A250" s="22"/>
    </row>
    <row r="251" spans="1:1" x14ac:dyDescent="0.2">
      <c r="A251" s="22"/>
    </row>
    <row r="252" spans="1:1" x14ac:dyDescent="0.2">
      <c r="A252" s="22"/>
    </row>
    <row r="253" spans="1:1" x14ac:dyDescent="0.2">
      <c r="A253" s="22"/>
    </row>
    <row r="254" spans="1:1" x14ac:dyDescent="0.2">
      <c r="A254" s="22"/>
    </row>
    <row r="255" spans="1:1" x14ac:dyDescent="0.2">
      <c r="A255" s="22"/>
    </row>
    <row r="256" spans="1:1" x14ac:dyDescent="0.2">
      <c r="A256" s="22"/>
    </row>
    <row r="257" spans="1:1" x14ac:dyDescent="0.2">
      <c r="A257" s="22"/>
    </row>
    <row r="258" spans="1:1" x14ac:dyDescent="0.2">
      <c r="A258" s="22"/>
    </row>
    <row r="259" spans="1:1" x14ac:dyDescent="0.2">
      <c r="A259" s="22"/>
    </row>
    <row r="260" spans="1:1" x14ac:dyDescent="0.2">
      <c r="A260" s="22"/>
    </row>
    <row r="261" spans="1:1" x14ac:dyDescent="0.2">
      <c r="A261" s="22"/>
    </row>
    <row r="262" spans="1:1" x14ac:dyDescent="0.2">
      <c r="A262" s="22"/>
    </row>
    <row r="263" spans="1:1" x14ac:dyDescent="0.2">
      <c r="A263" s="22"/>
    </row>
    <row r="264" spans="1:1" x14ac:dyDescent="0.2">
      <c r="A264" s="22"/>
    </row>
    <row r="265" spans="1:1" x14ac:dyDescent="0.2">
      <c r="A265" s="22"/>
    </row>
    <row r="266" spans="1:1" x14ac:dyDescent="0.2">
      <c r="A266" s="22"/>
    </row>
    <row r="267" spans="1:1" x14ac:dyDescent="0.2">
      <c r="A267" s="22"/>
    </row>
    <row r="268" spans="1:1" x14ac:dyDescent="0.2">
      <c r="A268" s="22"/>
    </row>
    <row r="269" spans="1:1" x14ac:dyDescent="0.2">
      <c r="A269" s="22"/>
    </row>
    <row r="270" spans="1:1" x14ac:dyDescent="0.2">
      <c r="A270" s="22"/>
    </row>
    <row r="271" spans="1:1" x14ac:dyDescent="0.2">
      <c r="A271" s="22"/>
    </row>
    <row r="272" spans="1:1" x14ac:dyDescent="0.2">
      <c r="A272" s="22"/>
    </row>
    <row r="273" spans="1:1" x14ac:dyDescent="0.2">
      <c r="A273" s="22"/>
    </row>
    <row r="274" spans="1:1" x14ac:dyDescent="0.2">
      <c r="A274" s="22"/>
    </row>
    <row r="275" spans="1:1" x14ac:dyDescent="0.2">
      <c r="A275" s="22"/>
    </row>
    <row r="276" spans="1:1" x14ac:dyDescent="0.2">
      <c r="A276" s="22"/>
    </row>
    <row r="277" spans="1:1" x14ac:dyDescent="0.2">
      <c r="A277" s="22"/>
    </row>
    <row r="278" spans="1:1" x14ac:dyDescent="0.2">
      <c r="A278" s="22"/>
    </row>
    <row r="279" spans="1:1" x14ac:dyDescent="0.2">
      <c r="A279" s="22"/>
    </row>
    <row r="280" spans="1:1" x14ac:dyDescent="0.2">
      <c r="A280" s="22"/>
    </row>
    <row r="281" spans="1:1" x14ac:dyDescent="0.2">
      <c r="A281" s="22"/>
    </row>
    <row r="282" spans="1:1" x14ac:dyDescent="0.2">
      <c r="A282" s="22"/>
    </row>
    <row r="283" spans="1:1" x14ac:dyDescent="0.2">
      <c r="A283" s="22"/>
    </row>
    <row r="284" spans="1:1" x14ac:dyDescent="0.2">
      <c r="A284" s="22"/>
    </row>
    <row r="285" spans="1:1" x14ac:dyDescent="0.2">
      <c r="A285" s="22"/>
    </row>
    <row r="286" spans="1:1" x14ac:dyDescent="0.2">
      <c r="A286" s="22"/>
    </row>
    <row r="287" spans="1:1" x14ac:dyDescent="0.2">
      <c r="A287" s="22"/>
    </row>
    <row r="288" spans="1:1" x14ac:dyDescent="0.2">
      <c r="A288" s="22"/>
    </row>
    <row r="289" spans="1:1" x14ac:dyDescent="0.2">
      <c r="A289" s="22"/>
    </row>
    <row r="290" spans="1:1" x14ac:dyDescent="0.2">
      <c r="A290" s="22"/>
    </row>
    <row r="291" spans="1:1" x14ac:dyDescent="0.2">
      <c r="A291" s="22"/>
    </row>
    <row r="292" spans="1:1" x14ac:dyDescent="0.2">
      <c r="A292" s="22"/>
    </row>
    <row r="293" spans="1:1" x14ac:dyDescent="0.2">
      <c r="A293" s="22"/>
    </row>
    <row r="294" spans="1:1" x14ac:dyDescent="0.2">
      <c r="A294" s="22"/>
    </row>
    <row r="295" spans="1:1" x14ac:dyDescent="0.2">
      <c r="A295" s="22"/>
    </row>
    <row r="296" spans="1:1" x14ac:dyDescent="0.2">
      <c r="A296" s="22"/>
    </row>
    <row r="297" spans="1:1" x14ac:dyDescent="0.2">
      <c r="A297" s="22"/>
    </row>
    <row r="298" spans="1:1" x14ac:dyDescent="0.2">
      <c r="A298" s="22"/>
    </row>
    <row r="299" spans="1:1" x14ac:dyDescent="0.2">
      <c r="A299" s="22"/>
    </row>
    <row r="300" spans="1:1" x14ac:dyDescent="0.2">
      <c r="A300" s="22"/>
    </row>
    <row r="301" spans="1:1" x14ac:dyDescent="0.2">
      <c r="A301" s="22"/>
    </row>
    <row r="302" spans="1:1" x14ac:dyDescent="0.2">
      <c r="A302" s="22"/>
    </row>
    <row r="303" spans="1:1" x14ac:dyDescent="0.2">
      <c r="A303" s="22"/>
    </row>
    <row r="304" spans="1:1" x14ac:dyDescent="0.2">
      <c r="A304" s="22"/>
    </row>
    <row r="305" spans="1:1" x14ac:dyDescent="0.2">
      <c r="A305" s="22"/>
    </row>
    <row r="306" spans="1:1" x14ac:dyDescent="0.2">
      <c r="A306" s="22"/>
    </row>
    <row r="307" spans="1:1" x14ac:dyDescent="0.2">
      <c r="A307" s="22"/>
    </row>
    <row r="308" spans="1:1" x14ac:dyDescent="0.2">
      <c r="A308" s="22"/>
    </row>
    <row r="309" spans="1:1" x14ac:dyDescent="0.2">
      <c r="A309" s="22"/>
    </row>
    <row r="310" spans="1:1" x14ac:dyDescent="0.2">
      <c r="A310" s="22"/>
    </row>
    <row r="311" spans="1:1" x14ac:dyDescent="0.2">
      <c r="A311" s="22"/>
    </row>
    <row r="312" spans="1:1" x14ac:dyDescent="0.2">
      <c r="A312" s="22"/>
    </row>
    <row r="313" spans="1:1" x14ac:dyDescent="0.2">
      <c r="A313" s="22"/>
    </row>
    <row r="314" spans="1:1" x14ac:dyDescent="0.2">
      <c r="A314" s="22"/>
    </row>
    <row r="315" spans="1:1" x14ac:dyDescent="0.2">
      <c r="A315" s="22"/>
    </row>
    <row r="316" spans="1:1" x14ac:dyDescent="0.2">
      <c r="A316" s="22"/>
    </row>
    <row r="317" spans="1:1" x14ac:dyDescent="0.2">
      <c r="A317" s="22"/>
    </row>
    <row r="318" spans="1:1" x14ac:dyDescent="0.2">
      <c r="A318" s="22"/>
    </row>
    <row r="319" spans="1:1" x14ac:dyDescent="0.2">
      <c r="A319" s="22"/>
    </row>
    <row r="320" spans="1:1" x14ac:dyDescent="0.2">
      <c r="A320" s="22"/>
    </row>
    <row r="321" spans="1:1" x14ac:dyDescent="0.2">
      <c r="A321" s="22"/>
    </row>
    <row r="322" spans="1:1" x14ac:dyDescent="0.2">
      <c r="A322" s="22"/>
    </row>
    <row r="323" spans="1:1" x14ac:dyDescent="0.2">
      <c r="A323" s="22"/>
    </row>
    <row r="324" spans="1:1" x14ac:dyDescent="0.2">
      <c r="A324" s="22"/>
    </row>
    <row r="325" spans="1:1" x14ac:dyDescent="0.2">
      <c r="A325" s="22"/>
    </row>
    <row r="326" spans="1:1" x14ac:dyDescent="0.2">
      <c r="A326" s="22"/>
    </row>
    <row r="327" spans="1:1" x14ac:dyDescent="0.2">
      <c r="A327" s="22"/>
    </row>
    <row r="328" spans="1:1" x14ac:dyDescent="0.2">
      <c r="A328" s="22"/>
    </row>
    <row r="329" spans="1:1" x14ac:dyDescent="0.2">
      <c r="A329" s="22"/>
    </row>
    <row r="330" spans="1:1" x14ac:dyDescent="0.2">
      <c r="A330" s="22"/>
    </row>
    <row r="331" spans="1:1" x14ac:dyDescent="0.2">
      <c r="A331" s="22"/>
    </row>
    <row r="332" spans="1:1" x14ac:dyDescent="0.2">
      <c r="A332" s="22"/>
    </row>
    <row r="333" spans="1:1" x14ac:dyDescent="0.2">
      <c r="A333" s="22"/>
    </row>
    <row r="334" spans="1:1" x14ac:dyDescent="0.2">
      <c r="A334" s="22"/>
    </row>
    <row r="335" spans="1:1" x14ac:dyDescent="0.2">
      <c r="A335" s="22"/>
    </row>
    <row r="336" spans="1:1" x14ac:dyDescent="0.2">
      <c r="A336" s="22"/>
    </row>
    <row r="337" spans="1:1" x14ac:dyDescent="0.2">
      <c r="A337" s="22"/>
    </row>
    <row r="338" spans="1:1" x14ac:dyDescent="0.2">
      <c r="A338" s="22"/>
    </row>
    <row r="339" spans="1:1" x14ac:dyDescent="0.2">
      <c r="A339" s="22"/>
    </row>
    <row r="340" spans="1:1" x14ac:dyDescent="0.2">
      <c r="A340" s="22"/>
    </row>
    <row r="341" spans="1:1" x14ac:dyDescent="0.2">
      <c r="A341" s="22"/>
    </row>
    <row r="342" spans="1:1" x14ac:dyDescent="0.2">
      <c r="A342" s="22"/>
    </row>
    <row r="343" spans="1:1" x14ac:dyDescent="0.2">
      <c r="A343" s="22"/>
    </row>
    <row r="344" spans="1:1" x14ac:dyDescent="0.2">
      <c r="A344" s="22"/>
    </row>
    <row r="345" spans="1:1" x14ac:dyDescent="0.2">
      <c r="A345" s="22"/>
    </row>
    <row r="346" spans="1:1" x14ac:dyDescent="0.2">
      <c r="A346" s="22"/>
    </row>
    <row r="347" spans="1:1" x14ac:dyDescent="0.2">
      <c r="A347" s="22"/>
    </row>
    <row r="348" spans="1:1" x14ac:dyDescent="0.2">
      <c r="A348" s="22"/>
    </row>
    <row r="349" spans="1:1" x14ac:dyDescent="0.2">
      <c r="A349" s="22"/>
    </row>
    <row r="350" spans="1:1" x14ac:dyDescent="0.2">
      <c r="A350" s="22"/>
    </row>
    <row r="351" spans="1:1" x14ac:dyDescent="0.2">
      <c r="A351" s="22"/>
    </row>
    <row r="352" spans="1:1" x14ac:dyDescent="0.2">
      <c r="A352" s="22"/>
    </row>
    <row r="353" spans="1:1" x14ac:dyDescent="0.2">
      <c r="A353" s="22"/>
    </row>
    <row r="354" spans="1:1" x14ac:dyDescent="0.2">
      <c r="A354" s="22"/>
    </row>
    <row r="355" spans="1:1" x14ac:dyDescent="0.2">
      <c r="A355" s="22"/>
    </row>
    <row r="356" spans="1:1" x14ac:dyDescent="0.2">
      <c r="A356" s="22"/>
    </row>
    <row r="357" spans="1:1" x14ac:dyDescent="0.2">
      <c r="A357" s="22"/>
    </row>
    <row r="358" spans="1:1" x14ac:dyDescent="0.2">
      <c r="A358" s="22"/>
    </row>
    <row r="359" spans="1:1" x14ac:dyDescent="0.2">
      <c r="A359" s="22"/>
    </row>
    <row r="360" spans="1:1" x14ac:dyDescent="0.2">
      <c r="A360" s="22"/>
    </row>
    <row r="361" spans="1:1" x14ac:dyDescent="0.2">
      <c r="A361" s="22"/>
    </row>
    <row r="362" spans="1:1" x14ac:dyDescent="0.2">
      <c r="A362" s="22"/>
    </row>
    <row r="363" spans="1:1" x14ac:dyDescent="0.2">
      <c r="A363" s="22"/>
    </row>
    <row r="364" spans="1:1" x14ac:dyDescent="0.2">
      <c r="A364" s="22"/>
    </row>
    <row r="365" spans="1:1" x14ac:dyDescent="0.2">
      <c r="A365" s="22"/>
    </row>
    <row r="366" spans="1:1" x14ac:dyDescent="0.2">
      <c r="A366" s="22"/>
    </row>
    <row r="367" spans="1:1" x14ac:dyDescent="0.2">
      <c r="A367" s="22"/>
    </row>
    <row r="368" spans="1:1" x14ac:dyDescent="0.2">
      <c r="A368" s="22"/>
    </row>
    <row r="369" spans="1:1" x14ac:dyDescent="0.2">
      <c r="A369" s="22"/>
    </row>
    <row r="370" spans="1:1" x14ac:dyDescent="0.2">
      <c r="A370" s="22"/>
    </row>
    <row r="371" spans="1:1" x14ac:dyDescent="0.2">
      <c r="A371" s="22"/>
    </row>
    <row r="372" spans="1:1" x14ac:dyDescent="0.2">
      <c r="A372" s="22"/>
    </row>
    <row r="373" spans="1:1" x14ac:dyDescent="0.2">
      <c r="A373" s="22"/>
    </row>
    <row r="374" spans="1:1" x14ac:dyDescent="0.2">
      <c r="A374" s="22"/>
    </row>
    <row r="375" spans="1:1" x14ac:dyDescent="0.2">
      <c r="A375" s="22"/>
    </row>
    <row r="376" spans="1:1" x14ac:dyDescent="0.2">
      <c r="A376" s="22"/>
    </row>
    <row r="377" spans="1:1" x14ac:dyDescent="0.2">
      <c r="A377" s="22"/>
    </row>
    <row r="378" spans="1:1" x14ac:dyDescent="0.2">
      <c r="A378" s="22"/>
    </row>
    <row r="379" spans="1:1" x14ac:dyDescent="0.2">
      <c r="A379" s="22"/>
    </row>
    <row r="380" spans="1:1" x14ac:dyDescent="0.2">
      <c r="A380" s="22"/>
    </row>
    <row r="381" spans="1:1" x14ac:dyDescent="0.2">
      <c r="A381" s="22"/>
    </row>
    <row r="382" spans="1:1" x14ac:dyDescent="0.2">
      <c r="A382" s="22"/>
    </row>
    <row r="383" spans="1:1" x14ac:dyDescent="0.2">
      <c r="A383" s="22"/>
    </row>
    <row r="384" spans="1:1" x14ac:dyDescent="0.2">
      <c r="A384" s="22"/>
    </row>
    <row r="385" spans="1:1" x14ac:dyDescent="0.2">
      <c r="A385" s="22"/>
    </row>
    <row r="386" spans="1:1" x14ac:dyDescent="0.2">
      <c r="A386" s="22"/>
    </row>
    <row r="387" spans="1:1" x14ac:dyDescent="0.2">
      <c r="A387" s="22"/>
    </row>
    <row r="388" spans="1:1" x14ac:dyDescent="0.2">
      <c r="A388" s="22"/>
    </row>
    <row r="389" spans="1:1" x14ac:dyDescent="0.2">
      <c r="A389" s="22"/>
    </row>
    <row r="390" spans="1:1" x14ac:dyDescent="0.2">
      <c r="A390" s="22"/>
    </row>
    <row r="391" spans="1:1" x14ac:dyDescent="0.2">
      <c r="A391" s="22"/>
    </row>
    <row r="392" spans="1:1" x14ac:dyDescent="0.2">
      <c r="A392" s="22"/>
    </row>
    <row r="393" spans="1:1" x14ac:dyDescent="0.2">
      <c r="A393" s="22"/>
    </row>
    <row r="394" spans="1:1" x14ac:dyDescent="0.2">
      <c r="A394" s="22"/>
    </row>
    <row r="395" spans="1:1" x14ac:dyDescent="0.2">
      <c r="A395" s="22"/>
    </row>
    <row r="396" spans="1:1" x14ac:dyDescent="0.2">
      <c r="A396" s="22"/>
    </row>
    <row r="397" spans="1:1" x14ac:dyDescent="0.2">
      <c r="A397" s="22"/>
    </row>
    <row r="398" spans="1:1" x14ac:dyDescent="0.2">
      <c r="A398" s="22"/>
    </row>
    <row r="399" spans="1:1" x14ac:dyDescent="0.2">
      <c r="A399" s="22"/>
    </row>
    <row r="400" spans="1:1" x14ac:dyDescent="0.2">
      <c r="A400" s="22"/>
    </row>
    <row r="401" spans="1:1" x14ac:dyDescent="0.2">
      <c r="A401" s="22"/>
    </row>
    <row r="402" spans="1:1" x14ac:dyDescent="0.2">
      <c r="A402" s="22"/>
    </row>
    <row r="403" spans="1:1" x14ac:dyDescent="0.2">
      <c r="A403" s="22"/>
    </row>
    <row r="404" spans="1:1" x14ac:dyDescent="0.2">
      <c r="A404" s="22"/>
    </row>
    <row r="405" spans="1:1" x14ac:dyDescent="0.2">
      <c r="A405" s="22"/>
    </row>
    <row r="406" spans="1:1" x14ac:dyDescent="0.2">
      <c r="A406" s="22"/>
    </row>
    <row r="407" spans="1:1" x14ac:dyDescent="0.2">
      <c r="A407" s="22"/>
    </row>
    <row r="408" spans="1:1" x14ac:dyDescent="0.2">
      <c r="A408" s="22"/>
    </row>
    <row r="409" spans="1:1" x14ac:dyDescent="0.2">
      <c r="A409" s="22"/>
    </row>
    <row r="410" spans="1:1" x14ac:dyDescent="0.2">
      <c r="A410" s="22"/>
    </row>
    <row r="411" spans="1:1" x14ac:dyDescent="0.2">
      <c r="A411" s="22"/>
    </row>
    <row r="412" spans="1:1" x14ac:dyDescent="0.2">
      <c r="A412" s="22"/>
    </row>
    <row r="413" spans="1:1" x14ac:dyDescent="0.2">
      <c r="A413" s="22"/>
    </row>
    <row r="414" spans="1:1" x14ac:dyDescent="0.2">
      <c r="A414" s="22"/>
    </row>
    <row r="415" spans="1:1" x14ac:dyDescent="0.2">
      <c r="A415" s="22"/>
    </row>
    <row r="416" spans="1:1" x14ac:dyDescent="0.2">
      <c r="A416" s="22"/>
    </row>
    <row r="417" spans="1:1" x14ac:dyDescent="0.2">
      <c r="A417" s="22"/>
    </row>
    <row r="418" spans="1:1" x14ac:dyDescent="0.2">
      <c r="A418" s="22"/>
    </row>
    <row r="419" spans="1:1" x14ac:dyDescent="0.2">
      <c r="A419" s="22"/>
    </row>
    <row r="420" spans="1:1" x14ac:dyDescent="0.2">
      <c r="A420" s="22"/>
    </row>
    <row r="421" spans="1:1" x14ac:dyDescent="0.2">
      <c r="A421" s="22"/>
    </row>
    <row r="422" spans="1:1" x14ac:dyDescent="0.2">
      <c r="A422" s="22"/>
    </row>
    <row r="423" spans="1:1" x14ac:dyDescent="0.2">
      <c r="A423" s="22"/>
    </row>
    <row r="424" spans="1:1" x14ac:dyDescent="0.2">
      <c r="A424" s="22"/>
    </row>
    <row r="425" spans="1:1" x14ac:dyDescent="0.2">
      <c r="A425" s="22"/>
    </row>
    <row r="426" spans="1:1" x14ac:dyDescent="0.2">
      <c r="A426" s="22"/>
    </row>
    <row r="427" spans="1:1" x14ac:dyDescent="0.2">
      <c r="A427" s="22"/>
    </row>
    <row r="428" spans="1:1" x14ac:dyDescent="0.2">
      <c r="A428" s="22"/>
    </row>
    <row r="429" spans="1:1" x14ac:dyDescent="0.2">
      <c r="A429" s="22"/>
    </row>
    <row r="430" spans="1:1" x14ac:dyDescent="0.2">
      <c r="A430" s="22"/>
    </row>
    <row r="431" spans="1:1" x14ac:dyDescent="0.2">
      <c r="A431" s="22"/>
    </row>
    <row r="432" spans="1:1" x14ac:dyDescent="0.2">
      <c r="A432" s="22"/>
    </row>
    <row r="433" spans="1:1" x14ac:dyDescent="0.2">
      <c r="A433" s="22"/>
    </row>
    <row r="434" spans="1:1" x14ac:dyDescent="0.2">
      <c r="A434" s="22"/>
    </row>
    <row r="435" spans="1:1" x14ac:dyDescent="0.2">
      <c r="A435" s="22"/>
    </row>
    <row r="436" spans="1:1" x14ac:dyDescent="0.2">
      <c r="A436" s="22"/>
    </row>
    <row r="437" spans="1:1" x14ac:dyDescent="0.2">
      <c r="A437" s="22"/>
    </row>
    <row r="438" spans="1:1" x14ac:dyDescent="0.2">
      <c r="A438" s="22"/>
    </row>
    <row r="439" spans="1:1" x14ac:dyDescent="0.2">
      <c r="A439" s="22"/>
    </row>
    <row r="440" spans="1:1" x14ac:dyDescent="0.2">
      <c r="A440" s="22"/>
    </row>
    <row r="441" spans="1:1" x14ac:dyDescent="0.2">
      <c r="A441" s="22"/>
    </row>
    <row r="442" spans="1:1" x14ac:dyDescent="0.2">
      <c r="A442" s="22"/>
    </row>
    <row r="443" spans="1:1" x14ac:dyDescent="0.2">
      <c r="A443" s="22"/>
    </row>
    <row r="444" spans="1:1" x14ac:dyDescent="0.2">
      <c r="A444" s="22"/>
    </row>
    <row r="445" spans="1:1" x14ac:dyDescent="0.2">
      <c r="A445" s="22"/>
    </row>
    <row r="446" spans="1:1" x14ac:dyDescent="0.2">
      <c r="A446" s="22"/>
    </row>
    <row r="447" spans="1:1" x14ac:dyDescent="0.2">
      <c r="A447" s="22"/>
    </row>
    <row r="448" spans="1:1" x14ac:dyDescent="0.2">
      <c r="A448" s="22"/>
    </row>
    <row r="449" spans="1:1" x14ac:dyDescent="0.2">
      <c r="A449" s="22"/>
    </row>
    <row r="450" spans="1:1" x14ac:dyDescent="0.2">
      <c r="A450" s="22"/>
    </row>
    <row r="451" spans="1:1" x14ac:dyDescent="0.2">
      <c r="A451" s="22"/>
    </row>
    <row r="452" spans="1:1" x14ac:dyDescent="0.2">
      <c r="A452" s="22"/>
    </row>
    <row r="453" spans="1:1" x14ac:dyDescent="0.2">
      <c r="A453" s="22"/>
    </row>
    <row r="454" spans="1:1" x14ac:dyDescent="0.2">
      <c r="A454" s="22"/>
    </row>
    <row r="455" spans="1:1" x14ac:dyDescent="0.2">
      <c r="A455" s="22"/>
    </row>
    <row r="456" spans="1:1" x14ac:dyDescent="0.2">
      <c r="A456" s="22"/>
    </row>
    <row r="457" spans="1:1" x14ac:dyDescent="0.2">
      <c r="A457" s="22"/>
    </row>
    <row r="458" spans="1:1" x14ac:dyDescent="0.2">
      <c r="A458" s="22"/>
    </row>
    <row r="459" spans="1:1" x14ac:dyDescent="0.2">
      <c r="A459" s="22"/>
    </row>
    <row r="460" spans="1:1" x14ac:dyDescent="0.2">
      <c r="A460" s="22"/>
    </row>
    <row r="461" spans="1:1" x14ac:dyDescent="0.2">
      <c r="A461" s="22"/>
    </row>
    <row r="462" spans="1:1" x14ac:dyDescent="0.2">
      <c r="A462" s="22"/>
    </row>
    <row r="463" spans="1:1" x14ac:dyDescent="0.2">
      <c r="A463" s="22"/>
    </row>
    <row r="464" spans="1:1" x14ac:dyDescent="0.2">
      <c r="A464" s="22"/>
    </row>
    <row r="465" spans="1:1" x14ac:dyDescent="0.2">
      <c r="A465" s="22"/>
    </row>
    <row r="466" spans="1:1" x14ac:dyDescent="0.2">
      <c r="A466" s="22"/>
    </row>
    <row r="467" spans="1:1" x14ac:dyDescent="0.2">
      <c r="A467" s="22"/>
    </row>
    <row r="468" spans="1:1" x14ac:dyDescent="0.2">
      <c r="A468" s="22"/>
    </row>
    <row r="469" spans="1:1" x14ac:dyDescent="0.2">
      <c r="A469" s="22"/>
    </row>
    <row r="470" spans="1:1" x14ac:dyDescent="0.2">
      <c r="A470" s="22"/>
    </row>
    <row r="471" spans="1:1" x14ac:dyDescent="0.2">
      <c r="A471" s="22"/>
    </row>
    <row r="472" spans="1:1" x14ac:dyDescent="0.2">
      <c r="A472" s="22"/>
    </row>
    <row r="473" spans="1:1" x14ac:dyDescent="0.2">
      <c r="A473" s="22"/>
    </row>
    <row r="474" spans="1:1" x14ac:dyDescent="0.2">
      <c r="A474" s="22"/>
    </row>
    <row r="475" spans="1:1" x14ac:dyDescent="0.2">
      <c r="A475" s="22"/>
    </row>
    <row r="476" spans="1:1" x14ac:dyDescent="0.2">
      <c r="A476" s="22"/>
    </row>
    <row r="477" spans="1:1" x14ac:dyDescent="0.2">
      <c r="A477" s="22"/>
    </row>
    <row r="478" spans="1:1" x14ac:dyDescent="0.2">
      <c r="A478" s="22"/>
    </row>
    <row r="479" spans="1:1" x14ac:dyDescent="0.2">
      <c r="A479" s="22"/>
    </row>
    <row r="480" spans="1:1" x14ac:dyDescent="0.2">
      <c r="A480" s="22"/>
    </row>
    <row r="481" spans="1:1" x14ac:dyDescent="0.2">
      <c r="A481" s="22"/>
    </row>
    <row r="482" spans="1:1" x14ac:dyDescent="0.2">
      <c r="A482" s="22"/>
    </row>
    <row r="483" spans="1:1" x14ac:dyDescent="0.2">
      <c r="A483" s="22"/>
    </row>
    <row r="484" spans="1:1" x14ac:dyDescent="0.2">
      <c r="A484" s="22"/>
    </row>
    <row r="485" spans="1:1" x14ac:dyDescent="0.2">
      <c r="A485" s="22"/>
    </row>
    <row r="486" spans="1:1" x14ac:dyDescent="0.2">
      <c r="A486" s="22"/>
    </row>
    <row r="487" spans="1:1" x14ac:dyDescent="0.2">
      <c r="A487" s="22"/>
    </row>
    <row r="488" spans="1:1" x14ac:dyDescent="0.2">
      <c r="A488" s="22"/>
    </row>
    <row r="489" spans="1:1" x14ac:dyDescent="0.2">
      <c r="A489" s="22"/>
    </row>
    <row r="490" spans="1:1" x14ac:dyDescent="0.2">
      <c r="A490" s="22"/>
    </row>
    <row r="491" spans="1:1" x14ac:dyDescent="0.2">
      <c r="A491" s="22"/>
    </row>
    <row r="492" spans="1:1" x14ac:dyDescent="0.2">
      <c r="A492" s="22"/>
    </row>
    <row r="493" spans="1:1" x14ac:dyDescent="0.2">
      <c r="A493" s="22"/>
    </row>
    <row r="494" spans="1:1" x14ac:dyDescent="0.2">
      <c r="A494" s="22"/>
    </row>
    <row r="495" spans="1:1" x14ac:dyDescent="0.2">
      <c r="A495" s="22"/>
    </row>
    <row r="496" spans="1:1" x14ac:dyDescent="0.2">
      <c r="A496" s="22"/>
    </row>
    <row r="497" spans="1:1" x14ac:dyDescent="0.2">
      <c r="A497" s="22"/>
    </row>
    <row r="498" spans="1:1" x14ac:dyDescent="0.2">
      <c r="A498" s="22"/>
    </row>
    <row r="499" spans="1:1" x14ac:dyDescent="0.2">
      <c r="A499" s="22"/>
    </row>
    <row r="500" spans="1:1" x14ac:dyDescent="0.2">
      <c r="A500" s="22"/>
    </row>
    <row r="501" spans="1:1" x14ac:dyDescent="0.2">
      <c r="A501" s="22"/>
    </row>
    <row r="502" spans="1:1" x14ac:dyDescent="0.2">
      <c r="A502" s="22"/>
    </row>
    <row r="503" spans="1:1" x14ac:dyDescent="0.2">
      <c r="A503" s="22"/>
    </row>
    <row r="504" spans="1:1" x14ac:dyDescent="0.2">
      <c r="A504" s="22"/>
    </row>
    <row r="505" spans="1:1" x14ac:dyDescent="0.2">
      <c r="A505" s="22"/>
    </row>
    <row r="506" spans="1:1" x14ac:dyDescent="0.2">
      <c r="A506" s="22"/>
    </row>
    <row r="507" spans="1:1" x14ac:dyDescent="0.2">
      <c r="A507" s="22"/>
    </row>
    <row r="508" spans="1:1" x14ac:dyDescent="0.2">
      <c r="A508" s="22"/>
    </row>
    <row r="509" spans="1:1" x14ac:dyDescent="0.2">
      <c r="A509" s="22"/>
    </row>
    <row r="510" spans="1:1" x14ac:dyDescent="0.2">
      <c r="A510" s="22"/>
    </row>
    <row r="511" spans="1:1" x14ac:dyDescent="0.2">
      <c r="A511" s="22"/>
    </row>
    <row r="512" spans="1:1" x14ac:dyDescent="0.2">
      <c r="A512" s="22"/>
    </row>
    <row r="513" spans="1:1" x14ac:dyDescent="0.2">
      <c r="A513" s="22"/>
    </row>
    <row r="514" spans="1:1" x14ac:dyDescent="0.2">
      <c r="A514" s="22"/>
    </row>
    <row r="515" spans="1:1" x14ac:dyDescent="0.2">
      <c r="A515" s="22"/>
    </row>
    <row r="516" spans="1:1" x14ac:dyDescent="0.2">
      <c r="A516" s="22"/>
    </row>
    <row r="517" spans="1:1" x14ac:dyDescent="0.2">
      <c r="A517" s="22"/>
    </row>
    <row r="518" spans="1:1" x14ac:dyDescent="0.2">
      <c r="A518" s="22"/>
    </row>
    <row r="519" spans="1:1" x14ac:dyDescent="0.2">
      <c r="A519" s="22"/>
    </row>
    <row r="520" spans="1:1" x14ac:dyDescent="0.2">
      <c r="A520" s="22"/>
    </row>
    <row r="521" spans="1:1" x14ac:dyDescent="0.2">
      <c r="A521" s="22"/>
    </row>
    <row r="522" spans="1:1" x14ac:dyDescent="0.2">
      <c r="A522" s="22"/>
    </row>
    <row r="523" spans="1:1" x14ac:dyDescent="0.2">
      <c r="A523" s="22"/>
    </row>
    <row r="524" spans="1:1" x14ac:dyDescent="0.2">
      <c r="A524" s="22"/>
    </row>
    <row r="525" spans="1:1" x14ac:dyDescent="0.2">
      <c r="A525" s="22"/>
    </row>
    <row r="526" spans="1:1" x14ac:dyDescent="0.2">
      <c r="A526" s="22"/>
    </row>
    <row r="527" spans="1:1" x14ac:dyDescent="0.2">
      <c r="A527" s="22"/>
    </row>
    <row r="528" spans="1:1" x14ac:dyDescent="0.2">
      <c r="A528" s="22"/>
    </row>
    <row r="529" spans="1:1" x14ac:dyDescent="0.2">
      <c r="A529" s="22"/>
    </row>
    <row r="530" spans="1:1" x14ac:dyDescent="0.2">
      <c r="A530" s="22"/>
    </row>
    <row r="531" spans="1:1" x14ac:dyDescent="0.2">
      <c r="A531" s="22"/>
    </row>
    <row r="532" spans="1:1" x14ac:dyDescent="0.2">
      <c r="A532" s="22"/>
    </row>
    <row r="533" spans="1:1" x14ac:dyDescent="0.2">
      <c r="A533" s="22"/>
    </row>
    <row r="534" spans="1:1" x14ac:dyDescent="0.2">
      <c r="A534" s="22"/>
    </row>
    <row r="535" spans="1:1" x14ac:dyDescent="0.2">
      <c r="A535" s="22"/>
    </row>
    <row r="536" spans="1:1" x14ac:dyDescent="0.2">
      <c r="A536" s="22"/>
    </row>
    <row r="537" spans="1:1" x14ac:dyDescent="0.2">
      <c r="A537" s="22"/>
    </row>
    <row r="538" spans="1:1" x14ac:dyDescent="0.2">
      <c r="A538" s="22"/>
    </row>
    <row r="539" spans="1:1" x14ac:dyDescent="0.2">
      <c r="A539" s="22"/>
    </row>
    <row r="540" spans="1:1" x14ac:dyDescent="0.2">
      <c r="A540" s="22"/>
    </row>
    <row r="541" spans="1:1" x14ac:dyDescent="0.2">
      <c r="A541" s="22"/>
    </row>
    <row r="542" spans="1:1" x14ac:dyDescent="0.2">
      <c r="A542" s="22"/>
    </row>
    <row r="543" spans="1:1" x14ac:dyDescent="0.2">
      <c r="A543" s="22"/>
    </row>
    <row r="544" spans="1:1" x14ac:dyDescent="0.2">
      <c r="A544" s="22"/>
    </row>
    <row r="545" spans="1:1" x14ac:dyDescent="0.2">
      <c r="A545" s="22"/>
    </row>
    <row r="546" spans="1:1" x14ac:dyDescent="0.2">
      <c r="A546" s="22"/>
    </row>
    <row r="547" spans="1:1" x14ac:dyDescent="0.2">
      <c r="A547" s="22"/>
    </row>
    <row r="548" spans="1:1" x14ac:dyDescent="0.2">
      <c r="A548" s="22"/>
    </row>
    <row r="549" spans="1:1" x14ac:dyDescent="0.2">
      <c r="A549" s="22"/>
    </row>
    <row r="550" spans="1:1" x14ac:dyDescent="0.2">
      <c r="A550" s="22"/>
    </row>
    <row r="551" spans="1:1" x14ac:dyDescent="0.2">
      <c r="A551" s="22"/>
    </row>
    <row r="552" spans="1:1" x14ac:dyDescent="0.2">
      <c r="A552" s="22"/>
    </row>
    <row r="553" spans="1:1" x14ac:dyDescent="0.2">
      <c r="A553" s="22"/>
    </row>
    <row r="554" spans="1:1" x14ac:dyDescent="0.2">
      <c r="A554" s="22"/>
    </row>
    <row r="555" spans="1:1" x14ac:dyDescent="0.2">
      <c r="A555" s="22"/>
    </row>
    <row r="556" spans="1:1" x14ac:dyDescent="0.2">
      <c r="A556" s="22"/>
    </row>
    <row r="557" spans="1:1" x14ac:dyDescent="0.2">
      <c r="A557" s="22"/>
    </row>
    <row r="558" spans="1:1" x14ac:dyDescent="0.2">
      <c r="A558" s="22"/>
    </row>
    <row r="559" spans="1:1" x14ac:dyDescent="0.2">
      <c r="A559" s="22"/>
    </row>
    <row r="560" spans="1:1" x14ac:dyDescent="0.2">
      <c r="A560" s="22"/>
    </row>
    <row r="561" spans="1:1" x14ac:dyDescent="0.2">
      <c r="A561" s="22"/>
    </row>
    <row r="562" spans="1:1" x14ac:dyDescent="0.2">
      <c r="A562" s="22"/>
    </row>
    <row r="563" spans="1:1" x14ac:dyDescent="0.2">
      <c r="A563" s="22"/>
    </row>
    <row r="564" spans="1:1" x14ac:dyDescent="0.2">
      <c r="A564" s="22"/>
    </row>
    <row r="565" spans="1:1" x14ac:dyDescent="0.2">
      <c r="A565" s="22"/>
    </row>
    <row r="566" spans="1:1" x14ac:dyDescent="0.2">
      <c r="A566" s="22"/>
    </row>
    <row r="567" spans="1:1" x14ac:dyDescent="0.2">
      <c r="A567" s="22"/>
    </row>
    <row r="568" spans="1:1" x14ac:dyDescent="0.2">
      <c r="A568" s="22"/>
    </row>
    <row r="569" spans="1:1" x14ac:dyDescent="0.2">
      <c r="A569" s="22"/>
    </row>
    <row r="570" spans="1:1" x14ac:dyDescent="0.2">
      <c r="A570" s="22"/>
    </row>
    <row r="571" spans="1:1" x14ac:dyDescent="0.2">
      <c r="A571" s="22"/>
    </row>
    <row r="572" spans="1:1" x14ac:dyDescent="0.2">
      <c r="A572" s="22"/>
    </row>
    <row r="573" spans="1:1" x14ac:dyDescent="0.2">
      <c r="A573" s="22"/>
    </row>
    <row r="574" spans="1:1" x14ac:dyDescent="0.2">
      <c r="A574" s="22"/>
    </row>
    <row r="575" spans="1:1" x14ac:dyDescent="0.2">
      <c r="A575" s="22"/>
    </row>
    <row r="576" spans="1:1" x14ac:dyDescent="0.2">
      <c r="A576" s="22"/>
    </row>
    <row r="577" spans="1:1" x14ac:dyDescent="0.2">
      <c r="A577" s="22"/>
    </row>
    <row r="578" spans="1:1" x14ac:dyDescent="0.2">
      <c r="A578" s="22"/>
    </row>
    <row r="579" spans="1:1" x14ac:dyDescent="0.2">
      <c r="A579" s="22"/>
    </row>
    <row r="580" spans="1:1" x14ac:dyDescent="0.2">
      <c r="A580" s="22"/>
    </row>
    <row r="581" spans="1:1" x14ac:dyDescent="0.2">
      <c r="A581" s="22"/>
    </row>
    <row r="582" spans="1:1" x14ac:dyDescent="0.2">
      <c r="A582" s="22"/>
    </row>
    <row r="583" spans="1:1" x14ac:dyDescent="0.2">
      <c r="A583" s="22"/>
    </row>
    <row r="584" spans="1:1" x14ac:dyDescent="0.2">
      <c r="A584" s="22"/>
    </row>
    <row r="585" spans="1:1" x14ac:dyDescent="0.2">
      <c r="A585" s="22"/>
    </row>
    <row r="586" spans="1:1" x14ac:dyDescent="0.2">
      <c r="A586" s="22"/>
    </row>
    <row r="587" spans="1:1" x14ac:dyDescent="0.2">
      <c r="A587" s="22"/>
    </row>
    <row r="588" spans="1:1" x14ac:dyDescent="0.2">
      <c r="A588" s="22"/>
    </row>
    <row r="589" spans="1:1" x14ac:dyDescent="0.2">
      <c r="A589" s="22"/>
    </row>
    <row r="590" spans="1:1" x14ac:dyDescent="0.2">
      <c r="A590" s="22"/>
    </row>
    <row r="591" spans="1:1" x14ac:dyDescent="0.2">
      <c r="A591" s="22"/>
    </row>
    <row r="592" spans="1:1" x14ac:dyDescent="0.2">
      <c r="A592" s="22"/>
    </row>
    <row r="593" spans="1:1" x14ac:dyDescent="0.2">
      <c r="A593" s="22"/>
    </row>
    <row r="594" spans="1:1" x14ac:dyDescent="0.2">
      <c r="A594" s="22"/>
    </row>
    <row r="595" spans="1:1" x14ac:dyDescent="0.2">
      <c r="A595" s="22"/>
    </row>
    <row r="596" spans="1:1" x14ac:dyDescent="0.2">
      <c r="A596" s="22"/>
    </row>
    <row r="597" spans="1:1" x14ac:dyDescent="0.2">
      <c r="A597" s="22"/>
    </row>
    <row r="598" spans="1:1" x14ac:dyDescent="0.2">
      <c r="A598" s="22"/>
    </row>
    <row r="599" spans="1:1" x14ac:dyDescent="0.2">
      <c r="A599" s="22"/>
    </row>
    <row r="600" spans="1:1" x14ac:dyDescent="0.2">
      <c r="A600" s="22"/>
    </row>
    <row r="601" spans="1:1" x14ac:dyDescent="0.2">
      <c r="A601" s="22"/>
    </row>
    <row r="602" spans="1:1" x14ac:dyDescent="0.2">
      <c r="A602" s="22"/>
    </row>
    <row r="603" spans="1:1" x14ac:dyDescent="0.2">
      <c r="A603" s="22"/>
    </row>
    <row r="604" spans="1:1" x14ac:dyDescent="0.2">
      <c r="A604" s="22"/>
    </row>
    <row r="605" spans="1:1" x14ac:dyDescent="0.2">
      <c r="A605" s="22"/>
    </row>
    <row r="606" spans="1:1" x14ac:dyDescent="0.2">
      <c r="A606" s="22"/>
    </row>
    <row r="607" spans="1:1" x14ac:dyDescent="0.2">
      <c r="A607" s="22"/>
    </row>
    <row r="608" spans="1:1" x14ac:dyDescent="0.2">
      <c r="A608" s="22"/>
    </row>
    <row r="609" spans="1:1" x14ac:dyDescent="0.2">
      <c r="A609" s="22"/>
    </row>
    <row r="610" spans="1:1" x14ac:dyDescent="0.2">
      <c r="A610" s="22"/>
    </row>
    <row r="611" spans="1:1" x14ac:dyDescent="0.2">
      <c r="A611" s="22"/>
    </row>
    <row r="612" spans="1:1" x14ac:dyDescent="0.2">
      <c r="A612" s="22"/>
    </row>
    <row r="613" spans="1:1" x14ac:dyDescent="0.2">
      <c r="A613" s="22"/>
    </row>
    <row r="614" spans="1:1" x14ac:dyDescent="0.2">
      <c r="A614" s="22"/>
    </row>
    <row r="615" spans="1:1" x14ac:dyDescent="0.2">
      <c r="A615" s="22"/>
    </row>
    <row r="616" spans="1:1" x14ac:dyDescent="0.2">
      <c r="A616" s="22"/>
    </row>
    <row r="617" spans="1:1" x14ac:dyDescent="0.2">
      <c r="A617" s="22"/>
    </row>
    <row r="618" spans="1:1" x14ac:dyDescent="0.2">
      <c r="A618" s="22"/>
    </row>
    <row r="619" spans="1:1" x14ac:dyDescent="0.2">
      <c r="A619" s="22"/>
    </row>
    <row r="620" spans="1:1" x14ac:dyDescent="0.2">
      <c r="A620" s="22"/>
    </row>
    <row r="621" spans="1:1" x14ac:dyDescent="0.2">
      <c r="A621" s="22"/>
    </row>
    <row r="622" spans="1:1" x14ac:dyDescent="0.2">
      <c r="A622" s="22"/>
    </row>
    <row r="623" spans="1:1" x14ac:dyDescent="0.2">
      <c r="A623" s="22"/>
    </row>
    <row r="624" spans="1:1" x14ac:dyDescent="0.2">
      <c r="A624" s="22"/>
    </row>
    <row r="625" spans="1:1" x14ac:dyDescent="0.2">
      <c r="A625" s="22"/>
    </row>
    <row r="626" spans="1:1" x14ac:dyDescent="0.2">
      <c r="A626" s="22"/>
    </row>
    <row r="627" spans="1:1" x14ac:dyDescent="0.2">
      <c r="A627" s="22"/>
    </row>
    <row r="628" spans="1:1" x14ac:dyDescent="0.2">
      <c r="A628" s="22"/>
    </row>
    <row r="629" spans="1:1" x14ac:dyDescent="0.2">
      <c r="A629" s="22"/>
    </row>
    <row r="630" spans="1:1" x14ac:dyDescent="0.2">
      <c r="A630" s="22"/>
    </row>
    <row r="631" spans="1:1" x14ac:dyDescent="0.2">
      <c r="A631" s="22"/>
    </row>
    <row r="632" spans="1:1" x14ac:dyDescent="0.2">
      <c r="A632" s="22"/>
    </row>
    <row r="633" spans="1:1" x14ac:dyDescent="0.2">
      <c r="A633" s="22"/>
    </row>
    <row r="634" spans="1:1" x14ac:dyDescent="0.2">
      <c r="A634" s="22"/>
    </row>
    <row r="635" spans="1:1" x14ac:dyDescent="0.2">
      <c r="A635" s="22"/>
    </row>
    <row r="636" spans="1:1" x14ac:dyDescent="0.2">
      <c r="A636" s="22"/>
    </row>
    <row r="637" spans="1:1" x14ac:dyDescent="0.2">
      <c r="A637" s="22"/>
    </row>
    <row r="638" spans="1:1" x14ac:dyDescent="0.2">
      <c r="A638" s="22"/>
    </row>
    <row r="639" spans="1:1" x14ac:dyDescent="0.2">
      <c r="A639" s="22"/>
    </row>
    <row r="640" spans="1:1" x14ac:dyDescent="0.2">
      <c r="A640" s="22"/>
    </row>
    <row r="641" spans="1:1" x14ac:dyDescent="0.2">
      <c r="A641" s="22"/>
    </row>
    <row r="642" spans="1:1" x14ac:dyDescent="0.2">
      <c r="A642" s="22"/>
    </row>
    <row r="643" spans="1:1" x14ac:dyDescent="0.2">
      <c r="A643" s="22"/>
    </row>
    <row r="644" spans="1:1" x14ac:dyDescent="0.2">
      <c r="A644" s="22"/>
    </row>
    <row r="645" spans="1:1" x14ac:dyDescent="0.2">
      <c r="A645" s="22"/>
    </row>
    <row r="646" spans="1:1" x14ac:dyDescent="0.2">
      <c r="A646" s="22"/>
    </row>
    <row r="647" spans="1:1" x14ac:dyDescent="0.2">
      <c r="A647" s="22"/>
    </row>
    <row r="648" spans="1:1" x14ac:dyDescent="0.2">
      <c r="A648" s="22"/>
    </row>
    <row r="649" spans="1:1" x14ac:dyDescent="0.2">
      <c r="A649" s="22"/>
    </row>
    <row r="650" spans="1:1" x14ac:dyDescent="0.2">
      <c r="A650" s="22"/>
    </row>
    <row r="651" spans="1:1" x14ac:dyDescent="0.2">
      <c r="A651" s="22"/>
    </row>
    <row r="652" spans="1:1" x14ac:dyDescent="0.2">
      <c r="A652" s="22"/>
    </row>
    <row r="653" spans="1:1" x14ac:dyDescent="0.2">
      <c r="A653" s="22"/>
    </row>
    <row r="654" spans="1:1" x14ac:dyDescent="0.2">
      <c r="A654" s="22"/>
    </row>
    <row r="655" spans="1:1" x14ac:dyDescent="0.2">
      <c r="A655" s="22"/>
    </row>
    <row r="656" spans="1:1" x14ac:dyDescent="0.2">
      <c r="A656" s="22"/>
    </row>
    <row r="657" spans="1:1" x14ac:dyDescent="0.2">
      <c r="A657" s="22"/>
    </row>
    <row r="658" spans="1:1" x14ac:dyDescent="0.2">
      <c r="A658" s="22"/>
    </row>
    <row r="659" spans="1:1" x14ac:dyDescent="0.2">
      <c r="A659" s="22"/>
    </row>
    <row r="660" spans="1:1" x14ac:dyDescent="0.2">
      <c r="A660" s="22"/>
    </row>
    <row r="661" spans="1:1" x14ac:dyDescent="0.2">
      <c r="A661" s="22"/>
    </row>
    <row r="662" spans="1:1" x14ac:dyDescent="0.2">
      <c r="A662" s="22"/>
    </row>
    <row r="663" spans="1:1" x14ac:dyDescent="0.2">
      <c r="A663" s="22"/>
    </row>
    <row r="664" spans="1:1" x14ac:dyDescent="0.2">
      <c r="A664" s="22"/>
    </row>
    <row r="665" spans="1:1" x14ac:dyDescent="0.2">
      <c r="A665" s="22"/>
    </row>
    <row r="666" spans="1:1" x14ac:dyDescent="0.2">
      <c r="A666" s="22"/>
    </row>
    <row r="667" spans="1:1" x14ac:dyDescent="0.2">
      <c r="A667" s="22"/>
    </row>
    <row r="668" spans="1:1" x14ac:dyDescent="0.2">
      <c r="A668" s="22"/>
    </row>
    <row r="669" spans="1:1" x14ac:dyDescent="0.2">
      <c r="A669" s="22"/>
    </row>
    <row r="670" spans="1:1" x14ac:dyDescent="0.2">
      <c r="A670" s="22"/>
    </row>
    <row r="671" spans="1:1" x14ac:dyDescent="0.2">
      <c r="A671" s="22"/>
    </row>
    <row r="672" spans="1:1" x14ac:dyDescent="0.2">
      <c r="A672" s="22"/>
    </row>
    <row r="673" spans="1:1" x14ac:dyDescent="0.2">
      <c r="A673" s="22"/>
    </row>
    <row r="674" spans="1:1" x14ac:dyDescent="0.2">
      <c r="A674" s="22"/>
    </row>
    <row r="675" spans="1:1" x14ac:dyDescent="0.2">
      <c r="A675" s="22"/>
    </row>
    <row r="676" spans="1:1" x14ac:dyDescent="0.2">
      <c r="A676" s="22"/>
    </row>
    <row r="677" spans="1:1" x14ac:dyDescent="0.2">
      <c r="A677" s="22"/>
    </row>
    <row r="678" spans="1:1" x14ac:dyDescent="0.2">
      <c r="A678" s="22"/>
    </row>
    <row r="679" spans="1:1" x14ac:dyDescent="0.2">
      <c r="A679" s="22"/>
    </row>
    <row r="680" spans="1:1" x14ac:dyDescent="0.2">
      <c r="A680" s="22"/>
    </row>
    <row r="681" spans="1:1" x14ac:dyDescent="0.2">
      <c r="A681" s="22"/>
    </row>
    <row r="682" spans="1:1" x14ac:dyDescent="0.2">
      <c r="A682" s="22"/>
    </row>
    <row r="683" spans="1:1" x14ac:dyDescent="0.2">
      <c r="A683" s="22"/>
    </row>
    <row r="684" spans="1:1" x14ac:dyDescent="0.2">
      <c r="A684" s="22"/>
    </row>
    <row r="685" spans="1:1" x14ac:dyDescent="0.2">
      <c r="A685" s="22"/>
    </row>
    <row r="686" spans="1:1" x14ac:dyDescent="0.2">
      <c r="A686" s="22"/>
    </row>
    <row r="687" spans="1:1" x14ac:dyDescent="0.2">
      <c r="A687" s="22"/>
    </row>
    <row r="688" spans="1:1" x14ac:dyDescent="0.2">
      <c r="A688" s="22"/>
    </row>
    <row r="689" spans="1:1" x14ac:dyDescent="0.2">
      <c r="A689" s="22"/>
    </row>
    <row r="690" spans="1:1" x14ac:dyDescent="0.2">
      <c r="A690" s="22"/>
    </row>
    <row r="691" spans="1:1" x14ac:dyDescent="0.2">
      <c r="A691" s="22"/>
    </row>
    <row r="692" spans="1:1" x14ac:dyDescent="0.2">
      <c r="A692" s="22"/>
    </row>
    <row r="693" spans="1:1" x14ac:dyDescent="0.2">
      <c r="A693" s="22"/>
    </row>
    <row r="694" spans="1:1" x14ac:dyDescent="0.2">
      <c r="A694" s="22"/>
    </row>
    <row r="695" spans="1:1" x14ac:dyDescent="0.2">
      <c r="A695" s="22"/>
    </row>
    <row r="696" spans="1:1" x14ac:dyDescent="0.2">
      <c r="A696" s="22"/>
    </row>
    <row r="697" spans="1:1" x14ac:dyDescent="0.2">
      <c r="A697" s="22"/>
    </row>
    <row r="698" spans="1:1" x14ac:dyDescent="0.2">
      <c r="A698" s="22"/>
    </row>
    <row r="699" spans="1:1" x14ac:dyDescent="0.2">
      <c r="A699" s="22"/>
    </row>
    <row r="700" spans="1:1" x14ac:dyDescent="0.2">
      <c r="A700" s="22"/>
    </row>
    <row r="701" spans="1:1" x14ac:dyDescent="0.2">
      <c r="A701" s="22"/>
    </row>
    <row r="702" spans="1:1" x14ac:dyDescent="0.2">
      <c r="A702" s="22"/>
    </row>
    <row r="703" spans="1:1" x14ac:dyDescent="0.2">
      <c r="A703" s="22"/>
    </row>
    <row r="704" spans="1:1" x14ac:dyDescent="0.2">
      <c r="A704" s="22"/>
    </row>
    <row r="705" spans="1:1" x14ac:dyDescent="0.2">
      <c r="A705" s="22"/>
    </row>
    <row r="706" spans="1:1" x14ac:dyDescent="0.2">
      <c r="A706" s="22"/>
    </row>
    <row r="707" spans="1:1" x14ac:dyDescent="0.2">
      <c r="A707" s="22"/>
    </row>
    <row r="708" spans="1:1" x14ac:dyDescent="0.2">
      <c r="A708" s="22"/>
    </row>
    <row r="709" spans="1:1" x14ac:dyDescent="0.2">
      <c r="A709" s="22"/>
    </row>
    <row r="710" spans="1:1" x14ac:dyDescent="0.2">
      <c r="A710" s="22"/>
    </row>
    <row r="711" spans="1:1" x14ac:dyDescent="0.2">
      <c r="A711" s="22"/>
    </row>
    <row r="712" spans="1:1" x14ac:dyDescent="0.2">
      <c r="A712" s="22"/>
    </row>
    <row r="713" spans="1:1" x14ac:dyDescent="0.2">
      <c r="A713" s="22"/>
    </row>
    <row r="714" spans="1:1" x14ac:dyDescent="0.2">
      <c r="A714" s="22"/>
    </row>
    <row r="715" spans="1:1" x14ac:dyDescent="0.2">
      <c r="A715" s="22"/>
    </row>
    <row r="716" spans="1:1" x14ac:dyDescent="0.2">
      <c r="A716" s="22"/>
    </row>
    <row r="717" spans="1:1" x14ac:dyDescent="0.2">
      <c r="A717" s="22"/>
    </row>
    <row r="718" spans="1:1" x14ac:dyDescent="0.2">
      <c r="A718" s="22"/>
    </row>
    <row r="719" spans="1:1" x14ac:dyDescent="0.2">
      <c r="A719" s="22"/>
    </row>
    <row r="720" spans="1:1" x14ac:dyDescent="0.2">
      <c r="A720" s="22"/>
    </row>
    <row r="721" spans="1:1" x14ac:dyDescent="0.2">
      <c r="A721" s="22"/>
    </row>
    <row r="722" spans="1:1" x14ac:dyDescent="0.2">
      <c r="A722" s="22"/>
    </row>
    <row r="723" spans="1:1" x14ac:dyDescent="0.2">
      <c r="A723" s="22"/>
    </row>
    <row r="724" spans="1:1" x14ac:dyDescent="0.2">
      <c r="A724" s="22"/>
    </row>
    <row r="725" spans="1:1" x14ac:dyDescent="0.2">
      <c r="A725" s="22"/>
    </row>
    <row r="726" spans="1:1" x14ac:dyDescent="0.2">
      <c r="A726" s="22"/>
    </row>
    <row r="727" spans="1:1" x14ac:dyDescent="0.2">
      <c r="A727" s="22"/>
    </row>
    <row r="728" spans="1:1" x14ac:dyDescent="0.2">
      <c r="A728" s="22"/>
    </row>
    <row r="729" spans="1:1" x14ac:dyDescent="0.2">
      <c r="A729" s="22"/>
    </row>
    <row r="730" spans="1:1" x14ac:dyDescent="0.2">
      <c r="A730" s="22"/>
    </row>
    <row r="731" spans="1:1" x14ac:dyDescent="0.2">
      <c r="A731" s="22"/>
    </row>
    <row r="732" spans="1:1" x14ac:dyDescent="0.2">
      <c r="A732" s="22"/>
    </row>
    <row r="733" spans="1:1" x14ac:dyDescent="0.2">
      <c r="A733" s="22"/>
    </row>
    <row r="734" spans="1:1" x14ac:dyDescent="0.2">
      <c r="A734" s="22"/>
    </row>
    <row r="735" spans="1:1" x14ac:dyDescent="0.2">
      <c r="A735" s="22"/>
    </row>
    <row r="736" spans="1:1" x14ac:dyDescent="0.2">
      <c r="A736" s="22"/>
    </row>
    <row r="737" spans="1:1" x14ac:dyDescent="0.2">
      <c r="A737" s="22"/>
    </row>
    <row r="738" spans="1:1" x14ac:dyDescent="0.2">
      <c r="A738" s="22"/>
    </row>
    <row r="739" spans="1:1" x14ac:dyDescent="0.2">
      <c r="A739" s="22"/>
    </row>
    <row r="740" spans="1:1" x14ac:dyDescent="0.2">
      <c r="A740" s="22"/>
    </row>
    <row r="741" spans="1:1" x14ac:dyDescent="0.2">
      <c r="A741" s="22"/>
    </row>
    <row r="742" spans="1:1" x14ac:dyDescent="0.2">
      <c r="A742" s="22"/>
    </row>
    <row r="743" spans="1:1" x14ac:dyDescent="0.2">
      <c r="A743" s="22"/>
    </row>
    <row r="744" spans="1:1" x14ac:dyDescent="0.2">
      <c r="A744" s="22"/>
    </row>
    <row r="745" spans="1:1" x14ac:dyDescent="0.2">
      <c r="A745" s="22"/>
    </row>
    <row r="746" spans="1:1" x14ac:dyDescent="0.2">
      <c r="A746" s="22"/>
    </row>
    <row r="747" spans="1:1" x14ac:dyDescent="0.2">
      <c r="A747" s="22"/>
    </row>
    <row r="748" spans="1:1" x14ac:dyDescent="0.2">
      <c r="A748" s="22"/>
    </row>
    <row r="749" spans="1:1" x14ac:dyDescent="0.2">
      <c r="A749" s="22"/>
    </row>
    <row r="750" spans="1:1" x14ac:dyDescent="0.2">
      <c r="A750" s="22"/>
    </row>
    <row r="751" spans="1:1" x14ac:dyDescent="0.2">
      <c r="A751" s="22"/>
    </row>
    <row r="752" spans="1:1" x14ac:dyDescent="0.2">
      <c r="A752" s="22"/>
    </row>
    <row r="753" spans="1:1" x14ac:dyDescent="0.2">
      <c r="A753" s="22"/>
    </row>
    <row r="754" spans="1:1" x14ac:dyDescent="0.2">
      <c r="A754" s="22"/>
    </row>
    <row r="755" spans="1:1" x14ac:dyDescent="0.2">
      <c r="A755" s="22"/>
    </row>
    <row r="756" spans="1:1" x14ac:dyDescent="0.2">
      <c r="A756" s="22"/>
    </row>
    <row r="757" spans="1:1" x14ac:dyDescent="0.2">
      <c r="A757" s="22"/>
    </row>
    <row r="758" spans="1:1" x14ac:dyDescent="0.2">
      <c r="A758" s="22"/>
    </row>
    <row r="759" spans="1:1" x14ac:dyDescent="0.2">
      <c r="A759" s="22"/>
    </row>
    <row r="760" spans="1:1" x14ac:dyDescent="0.2">
      <c r="A760" s="22"/>
    </row>
    <row r="761" spans="1:1" x14ac:dyDescent="0.2">
      <c r="A761" s="22"/>
    </row>
    <row r="762" spans="1:1" x14ac:dyDescent="0.2">
      <c r="A762" s="22"/>
    </row>
    <row r="763" spans="1:1" x14ac:dyDescent="0.2">
      <c r="A763" s="22"/>
    </row>
    <row r="764" spans="1:1" x14ac:dyDescent="0.2">
      <c r="A764" s="22"/>
    </row>
    <row r="765" spans="1:1" x14ac:dyDescent="0.2">
      <c r="A765" s="22"/>
    </row>
    <row r="766" spans="1:1" x14ac:dyDescent="0.2">
      <c r="A766" s="22"/>
    </row>
    <row r="767" spans="1:1" x14ac:dyDescent="0.2">
      <c r="A767" s="22"/>
    </row>
    <row r="768" spans="1:1" x14ac:dyDescent="0.2">
      <c r="A768" s="22"/>
    </row>
    <row r="769" spans="1:1" x14ac:dyDescent="0.2">
      <c r="A769" s="22"/>
    </row>
    <row r="770" spans="1:1" x14ac:dyDescent="0.2">
      <c r="A770" s="22"/>
    </row>
    <row r="771" spans="1:1" x14ac:dyDescent="0.2">
      <c r="A771" s="22"/>
    </row>
    <row r="772" spans="1:1" x14ac:dyDescent="0.2">
      <c r="A772" s="22"/>
    </row>
    <row r="773" spans="1:1" x14ac:dyDescent="0.2">
      <c r="A773" s="22"/>
    </row>
    <row r="774" spans="1:1" x14ac:dyDescent="0.2">
      <c r="A774" s="22"/>
    </row>
    <row r="775" spans="1:1" x14ac:dyDescent="0.2">
      <c r="A775" s="22"/>
    </row>
    <row r="776" spans="1:1" x14ac:dyDescent="0.2">
      <c r="A776" s="22"/>
    </row>
    <row r="777" spans="1:1" x14ac:dyDescent="0.2">
      <c r="A777" s="22"/>
    </row>
    <row r="778" spans="1:1" x14ac:dyDescent="0.2">
      <c r="A778" s="22"/>
    </row>
    <row r="779" spans="1:1" x14ac:dyDescent="0.2">
      <c r="A779" s="22"/>
    </row>
    <row r="780" spans="1:1" x14ac:dyDescent="0.2">
      <c r="A780" s="22"/>
    </row>
    <row r="781" spans="1:1" x14ac:dyDescent="0.2">
      <c r="A781" s="22"/>
    </row>
    <row r="782" spans="1:1" x14ac:dyDescent="0.2">
      <c r="A782" s="22"/>
    </row>
    <row r="783" spans="1:1" x14ac:dyDescent="0.2">
      <c r="A783" s="22"/>
    </row>
    <row r="784" spans="1:1" x14ac:dyDescent="0.2">
      <c r="A784" s="22"/>
    </row>
    <row r="785" spans="1:1" x14ac:dyDescent="0.2">
      <c r="A785" s="22"/>
    </row>
    <row r="786" spans="1:1" x14ac:dyDescent="0.2">
      <c r="A786" s="22"/>
    </row>
    <row r="787" spans="1:1" x14ac:dyDescent="0.2">
      <c r="A787" s="22"/>
    </row>
    <row r="788" spans="1:1" x14ac:dyDescent="0.2">
      <c r="A788" s="22"/>
    </row>
    <row r="789" spans="1:1" x14ac:dyDescent="0.2">
      <c r="A789" s="22"/>
    </row>
    <row r="790" spans="1:1" x14ac:dyDescent="0.2">
      <c r="A790" s="22"/>
    </row>
    <row r="791" spans="1:1" x14ac:dyDescent="0.2">
      <c r="A791" s="22"/>
    </row>
    <row r="792" spans="1:1" x14ac:dyDescent="0.2">
      <c r="A792" s="22"/>
    </row>
    <row r="793" spans="1:1" x14ac:dyDescent="0.2">
      <c r="A793" s="22"/>
    </row>
    <row r="794" spans="1:1" x14ac:dyDescent="0.2">
      <c r="A794" s="22"/>
    </row>
    <row r="795" spans="1:1" x14ac:dyDescent="0.2">
      <c r="A795" s="22"/>
    </row>
    <row r="796" spans="1:1" x14ac:dyDescent="0.2">
      <c r="A796" s="22"/>
    </row>
    <row r="797" spans="1:1" x14ac:dyDescent="0.2">
      <c r="A797" s="22"/>
    </row>
    <row r="798" spans="1:1" x14ac:dyDescent="0.2">
      <c r="A798" s="22"/>
    </row>
    <row r="799" spans="1:1" x14ac:dyDescent="0.2">
      <c r="A799" s="22"/>
    </row>
    <row r="800" spans="1:1" x14ac:dyDescent="0.2">
      <c r="A800" s="22"/>
    </row>
    <row r="801" spans="1:1" x14ac:dyDescent="0.2">
      <c r="A801" s="22"/>
    </row>
    <row r="802" spans="1:1" x14ac:dyDescent="0.2">
      <c r="A802" s="22"/>
    </row>
    <row r="803" spans="1:1" x14ac:dyDescent="0.2">
      <c r="A803" s="22"/>
    </row>
    <row r="804" spans="1:1" x14ac:dyDescent="0.2">
      <c r="A804" s="22"/>
    </row>
    <row r="805" spans="1:1" x14ac:dyDescent="0.2">
      <c r="A805" s="22"/>
    </row>
    <row r="806" spans="1:1" x14ac:dyDescent="0.2">
      <c r="A806" s="22"/>
    </row>
    <row r="807" spans="1:1" x14ac:dyDescent="0.2">
      <c r="A807" s="22"/>
    </row>
    <row r="808" spans="1:1" x14ac:dyDescent="0.2">
      <c r="A808" s="22"/>
    </row>
    <row r="809" spans="1:1" x14ac:dyDescent="0.2">
      <c r="A809" s="22"/>
    </row>
    <row r="810" spans="1:1" x14ac:dyDescent="0.2">
      <c r="A810" s="22"/>
    </row>
    <row r="811" spans="1:1" x14ac:dyDescent="0.2">
      <c r="A811" s="22"/>
    </row>
    <row r="812" spans="1:1" x14ac:dyDescent="0.2">
      <c r="A812" s="22"/>
    </row>
    <row r="813" spans="1:1" x14ac:dyDescent="0.2">
      <c r="A813" s="22"/>
    </row>
    <row r="814" spans="1:1" x14ac:dyDescent="0.2">
      <c r="A814" s="22"/>
    </row>
    <row r="815" spans="1:1" x14ac:dyDescent="0.2">
      <c r="A815" s="22"/>
    </row>
    <row r="816" spans="1:1" x14ac:dyDescent="0.2">
      <c r="A816" s="22"/>
    </row>
    <row r="817" spans="1:1" x14ac:dyDescent="0.2">
      <c r="A817" s="22"/>
    </row>
    <row r="818" spans="1:1" x14ac:dyDescent="0.2">
      <c r="A818" s="22"/>
    </row>
    <row r="819" spans="1:1" x14ac:dyDescent="0.2">
      <c r="A819" s="22"/>
    </row>
    <row r="820" spans="1:1" x14ac:dyDescent="0.2">
      <c r="A820" s="22"/>
    </row>
    <row r="821" spans="1:1" x14ac:dyDescent="0.2">
      <c r="A821" s="22"/>
    </row>
    <row r="822" spans="1:1" x14ac:dyDescent="0.2">
      <c r="A822" s="22"/>
    </row>
    <row r="823" spans="1:1" x14ac:dyDescent="0.2">
      <c r="A823" s="22"/>
    </row>
    <row r="824" spans="1:1" x14ac:dyDescent="0.2">
      <c r="A824" s="22"/>
    </row>
    <row r="825" spans="1:1" x14ac:dyDescent="0.2">
      <c r="A825" s="22"/>
    </row>
    <row r="826" spans="1:1" x14ac:dyDescent="0.2">
      <c r="A826" s="22"/>
    </row>
    <row r="827" spans="1:1" x14ac:dyDescent="0.2">
      <c r="A827" s="22"/>
    </row>
    <row r="828" spans="1:1" x14ac:dyDescent="0.2">
      <c r="A828" s="22"/>
    </row>
    <row r="829" spans="1:1" x14ac:dyDescent="0.2">
      <c r="A829" s="22"/>
    </row>
    <row r="830" spans="1:1" x14ac:dyDescent="0.2">
      <c r="A830" s="22"/>
    </row>
    <row r="831" spans="1:1" x14ac:dyDescent="0.2">
      <c r="A831" s="22"/>
    </row>
    <row r="832" spans="1:1" x14ac:dyDescent="0.2">
      <c r="A832" s="22"/>
    </row>
    <row r="833" spans="1:1" x14ac:dyDescent="0.2">
      <c r="A833" s="22"/>
    </row>
    <row r="834" spans="1:1" x14ac:dyDescent="0.2">
      <c r="A834" s="22"/>
    </row>
    <row r="835" spans="1:1" x14ac:dyDescent="0.2">
      <c r="A835" s="22"/>
    </row>
    <row r="836" spans="1:1" x14ac:dyDescent="0.2">
      <c r="A836" s="22"/>
    </row>
    <row r="837" spans="1:1" x14ac:dyDescent="0.2">
      <c r="A837" s="22"/>
    </row>
    <row r="838" spans="1:1" x14ac:dyDescent="0.2">
      <c r="A838" s="22"/>
    </row>
    <row r="839" spans="1:1" x14ac:dyDescent="0.2">
      <c r="A839" s="22"/>
    </row>
    <row r="840" spans="1:1" x14ac:dyDescent="0.2">
      <c r="A840" s="22"/>
    </row>
    <row r="841" spans="1:1" x14ac:dyDescent="0.2">
      <c r="A841" s="22"/>
    </row>
    <row r="842" spans="1:1" x14ac:dyDescent="0.2">
      <c r="A842" s="22"/>
    </row>
    <row r="843" spans="1:1" x14ac:dyDescent="0.2">
      <c r="A843" s="22"/>
    </row>
    <row r="844" spans="1:1" x14ac:dyDescent="0.2">
      <c r="A844" s="22"/>
    </row>
    <row r="845" spans="1:1" x14ac:dyDescent="0.2">
      <c r="A845" s="22"/>
    </row>
    <row r="846" spans="1:1" x14ac:dyDescent="0.2">
      <c r="A846" s="22"/>
    </row>
    <row r="847" spans="1:1" x14ac:dyDescent="0.2">
      <c r="A847" s="22"/>
    </row>
    <row r="848" spans="1:1" x14ac:dyDescent="0.2">
      <c r="A848" s="22"/>
    </row>
    <row r="849" spans="1:1" x14ac:dyDescent="0.2">
      <c r="A849" s="22"/>
    </row>
    <row r="850" spans="1:1" x14ac:dyDescent="0.2">
      <c r="A850" s="22"/>
    </row>
    <row r="851" spans="1:1" x14ac:dyDescent="0.2">
      <c r="A851" s="22"/>
    </row>
    <row r="852" spans="1:1" x14ac:dyDescent="0.2">
      <c r="A852" s="22"/>
    </row>
    <row r="853" spans="1:1" x14ac:dyDescent="0.2">
      <c r="A853" s="22"/>
    </row>
    <row r="854" spans="1:1" x14ac:dyDescent="0.2">
      <c r="A854" s="22"/>
    </row>
    <row r="855" spans="1:1" x14ac:dyDescent="0.2">
      <c r="A855" s="22"/>
    </row>
    <row r="856" spans="1:1" x14ac:dyDescent="0.2">
      <c r="A856" s="22"/>
    </row>
    <row r="857" spans="1:1" x14ac:dyDescent="0.2">
      <c r="A857" s="22"/>
    </row>
    <row r="858" spans="1:1" x14ac:dyDescent="0.2">
      <c r="A858" s="22"/>
    </row>
    <row r="859" spans="1:1" x14ac:dyDescent="0.2">
      <c r="A859" s="22"/>
    </row>
    <row r="860" spans="1:1" x14ac:dyDescent="0.2">
      <c r="A860" s="22"/>
    </row>
    <row r="861" spans="1:1" x14ac:dyDescent="0.2">
      <c r="A861" s="22"/>
    </row>
    <row r="862" spans="1:1" x14ac:dyDescent="0.2">
      <c r="A862" s="22"/>
    </row>
    <row r="863" spans="1:1" x14ac:dyDescent="0.2">
      <c r="A863" s="22"/>
    </row>
    <row r="864" spans="1:1" x14ac:dyDescent="0.2">
      <c r="A864" s="22"/>
    </row>
    <row r="865" spans="1:1" x14ac:dyDescent="0.2">
      <c r="A865" s="22"/>
    </row>
    <row r="866" spans="1:1" x14ac:dyDescent="0.2">
      <c r="A866" s="22"/>
    </row>
    <row r="867" spans="1:1" x14ac:dyDescent="0.2">
      <c r="A867" s="22"/>
    </row>
    <row r="868" spans="1:1" x14ac:dyDescent="0.2">
      <c r="A868" s="22"/>
    </row>
    <row r="869" spans="1:1" x14ac:dyDescent="0.2">
      <c r="A869" s="22"/>
    </row>
    <row r="870" spans="1:1" x14ac:dyDescent="0.2">
      <c r="A870" s="22"/>
    </row>
    <row r="871" spans="1:1" x14ac:dyDescent="0.2">
      <c r="A871" s="22"/>
    </row>
    <row r="872" spans="1:1" x14ac:dyDescent="0.2">
      <c r="A872" s="22"/>
    </row>
    <row r="873" spans="1:1" x14ac:dyDescent="0.2">
      <c r="A873" s="22"/>
    </row>
    <row r="874" spans="1:1" x14ac:dyDescent="0.2">
      <c r="A874" s="22"/>
    </row>
    <row r="875" spans="1:1" x14ac:dyDescent="0.2">
      <c r="A875" s="22"/>
    </row>
    <row r="876" spans="1:1" x14ac:dyDescent="0.2">
      <c r="A876" s="22"/>
    </row>
    <row r="877" spans="1:1" x14ac:dyDescent="0.2">
      <c r="A877" s="22"/>
    </row>
    <row r="878" spans="1:1" x14ac:dyDescent="0.2">
      <c r="A878" s="22"/>
    </row>
    <row r="879" spans="1:1" x14ac:dyDescent="0.2">
      <c r="A879" s="22"/>
    </row>
    <row r="880" spans="1:1" x14ac:dyDescent="0.2">
      <c r="A880" s="22"/>
    </row>
    <row r="881" spans="1:1" x14ac:dyDescent="0.2">
      <c r="A881" s="22"/>
    </row>
    <row r="882" spans="1:1" x14ac:dyDescent="0.2">
      <c r="A882" s="22"/>
    </row>
    <row r="883" spans="1:1" x14ac:dyDescent="0.2">
      <c r="A883" s="22"/>
    </row>
    <row r="884" spans="1:1" x14ac:dyDescent="0.2">
      <c r="A884" s="22"/>
    </row>
    <row r="885" spans="1:1" x14ac:dyDescent="0.2">
      <c r="A885" s="22"/>
    </row>
    <row r="886" spans="1:1" x14ac:dyDescent="0.2">
      <c r="A886" s="22"/>
    </row>
    <row r="887" spans="1:1" x14ac:dyDescent="0.2">
      <c r="A887" s="22"/>
    </row>
    <row r="888" spans="1:1" x14ac:dyDescent="0.2">
      <c r="A888" s="22"/>
    </row>
    <row r="889" spans="1:1" x14ac:dyDescent="0.2">
      <c r="A889" s="22"/>
    </row>
    <row r="890" spans="1:1" x14ac:dyDescent="0.2">
      <c r="A890" s="22"/>
    </row>
    <row r="891" spans="1:1" x14ac:dyDescent="0.2">
      <c r="A891" s="22"/>
    </row>
    <row r="892" spans="1:1" x14ac:dyDescent="0.2">
      <c r="A892" s="22"/>
    </row>
    <row r="893" spans="1:1" x14ac:dyDescent="0.2">
      <c r="A893" s="22"/>
    </row>
    <row r="894" spans="1:1" x14ac:dyDescent="0.2">
      <c r="A894" s="22"/>
    </row>
    <row r="895" spans="1:1" x14ac:dyDescent="0.2">
      <c r="A895" s="22"/>
    </row>
    <row r="896" spans="1:1" x14ac:dyDescent="0.2">
      <c r="A896" s="22"/>
    </row>
    <row r="897" spans="1:1" x14ac:dyDescent="0.2">
      <c r="A897" s="22"/>
    </row>
    <row r="898" spans="1:1" x14ac:dyDescent="0.2">
      <c r="A898" s="22"/>
    </row>
    <row r="899" spans="1:1" x14ac:dyDescent="0.2">
      <c r="A899" s="22"/>
    </row>
    <row r="900" spans="1:1" x14ac:dyDescent="0.2">
      <c r="A900" s="22"/>
    </row>
    <row r="901" spans="1:1" x14ac:dyDescent="0.2">
      <c r="A901" s="22"/>
    </row>
    <row r="902" spans="1:1" x14ac:dyDescent="0.2">
      <c r="A902" s="22"/>
    </row>
    <row r="903" spans="1:1" x14ac:dyDescent="0.2">
      <c r="A903" s="22"/>
    </row>
    <row r="904" spans="1:1" x14ac:dyDescent="0.2">
      <c r="A904" s="22"/>
    </row>
    <row r="905" spans="1:1" x14ac:dyDescent="0.2">
      <c r="A905" s="22"/>
    </row>
    <row r="906" spans="1:1" x14ac:dyDescent="0.2">
      <c r="A906" s="22"/>
    </row>
    <row r="907" spans="1:1" x14ac:dyDescent="0.2">
      <c r="A907" s="22"/>
    </row>
    <row r="908" spans="1:1" x14ac:dyDescent="0.2">
      <c r="A908" s="22"/>
    </row>
    <row r="909" spans="1:1" x14ac:dyDescent="0.2">
      <c r="A909" s="22"/>
    </row>
    <row r="910" spans="1:1" x14ac:dyDescent="0.2">
      <c r="A910" s="22"/>
    </row>
    <row r="911" spans="1:1" x14ac:dyDescent="0.2">
      <c r="A911" s="22"/>
    </row>
    <row r="912" spans="1:1" x14ac:dyDescent="0.2">
      <c r="A912" s="22"/>
    </row>
    <row r="913" spans="1:1" x14ac:dyDescent="0.2">
      <c r="A913" s="22"/>
    </row>
    <row r="914" spans="1:1" x14ac:dyDescent="0.2">
      <c r="A914" s="22"/>
    </row>
    <row r="915" spans="1:1" x14ac:dyDescent="0.2">
      <c r="A915" s="22"/>
    </row>
    <row r="916" spans="1:1" x14ac:dyDescent="0.2">
      <c r="A916" s="22"/>
    </row>
    <row r="917" spans="1:1" x14ac:dyDescent="0.2">
      <c r="A917" s="22"/>
    </row>
    <row r="918" spans="1:1" x14ac:dyDescent="0.2">
      <c r="A918" s="22"/>
    </row>
    <row r="919" spans="1:1" x14ac:dyDescent="0.2">
      <c r="A919" s="22"/>
    </row>
    <row r="920" spans="1:1" x14ac:dyDescent="0.2">
      <c r="A920" s="22"/>
    </row>
    <row r="921" spans="1:1" x14ac:dyDescent="0.2">
      <c r="A921" s="22"/>
    </row>
    <row r="922" spans="1:1" x14ac:dyDescent="0.2">
      <c r="A922" s="22"/>
    </row>
    <row r="923" spans="1:1" x14ac:dyDescent="0.2">
      <c r="A923" s="22"/>
    </row>
    <row r="924" spans="1:1" x14ac:dyDescent="0.2">
      <c r="A924" s="22"/>
    </row>
    <row r="925" spans="1:1" x14ac:dyDescent="0.2">
      <c r="A925" s="22"/>
    </row>
    <row r="926" spans="1:1" x14ac:dyDescent="0.2">
      <c r="A926" s="22"/>
    </row>
    <row r="927" spans="1:1" x14ac:dyDescent="0.2">
      <c r="A927" s="22"/>
    </row>
    <row r="928" spans="1:1" x14ac:dyDescent="0.2">
      <c r="A928" s="22"/>
    </row>
    <row r="929" spans="1:1" x14ac:dyDescent="0.2">
      <c r="A929" s="22"/>
    </row>
    <row r="930" spans="1:1" x14ac:dyDescent="0.2">
      <c r="A930" s="22"/>
    </row>
    <row r="931" spans="1:1" x14ac:dyDescent="0.2">
      <c r="A931" s="22"/>
    </row>
    <row r="932" spans="1:1" x14ac:dyDescent="0.2">
      <c r="A932" s="22"/>
    </row>
    <row r="933" spans="1:1" x14ac:dyDescent="0.2">
      <c r="A933" s="22"/>
    </row>
    <row r="934" spans="1:1" x14ac:dyDescent="0.2">
      <c r="A934" s="22"/>
    </row>
    <row r="935" spans="1:1" x14ac:dyDescent="0.2">
      <c r="A935" s="22"/>
    </row>
    <row r="936" spans="1:1" x14ac:dyDescent="0.2">
      <c r="A936" s="22"/>
    </row>
    <row r="937" spans="1:1" x14ac:dyDescent="0.2">
      <c r="A937" s="22"/>
    </row>
    <row r="938" spans="1:1" x14ac:dyDescent="0.2">
      <c r="A938" s="22"/>
    </row>
    <row r="939" spans="1:1" x14ac:dyDescent="0.2">
      <c r="A939" s="22"/>
    </row>
    <row r="940" spans="1:1" x14ac:dyDescent="0.2">
      <c r="A940" s="22"/>
    </row>
    <row r="941" spans="1:1" x14ac:dyDescent="0.2">
      <c r="A941" s="22"/>
    </row>
    <row r="942" spans="1:1" x14ac:dyDescent="0.2">
      <c r="A942" s="22"/>
    </row>
    <row r="943" spans="1:1" x14ac:dyDescent="0.2">
      <c r="A943" s="22"/>
    </row>
    <row r="944" spans="1:1" x14ac:dyDescent="0.2">
      <c r="A944" s="22"/>
    </row>
    <row r="945" spans="1:1" x14ac:dyDescent="0.2">
      <c r="A945" s="22"/>
    </row>
    <row r="946" spans="1:1" x14ac:dyDescent="0.2">
      <c r="A946" s="22"/>
    </row>
    <row r="947" spans="1:1" x14ac:dyDescent="0.2">
      <c r="A947" s="22"/>
    </row>
    <row r="948" spans="1:1" x14ac:dyDescent="0.2">
      <c r="A948" s="22"/>
    </row>
    <row r="949" spans="1:1" x14ac:dyDescent="0.2">
      <c r="A949" s="22"/>
    </row>
    <row r="950" spans="1:1" x14ac:dyDescent="0.2">
      <c r="A950" s="22"/>
    </row>
    <row r="951" spans="1:1" x14ac:dyDescent="0.2">
      <c r="A951" s="22"/>
    </row>
    <row r="952" spans="1:1" x14ac:dyDescent="0.2">
      <c r="A952" s="22"/>
    </row>
    <row r="953" spans="1:1" x14ac:dyDescent="0.2">
      <c r="A953" s="22"/>
    </row>
    <row r="954" spans="1:1" x14ac:dyDescent="0.2">
      <c r="A954" s="22"/>
    </row>
    <row r="955" spans="1:1" x14ac:dyDescent="0.2">
      <c r="A955" s="22"/>
    </row>
    <row r="956" spans="1:1" x14ac:dyDescent="0.2">
      <c r="A956" s="22"/>
    </row>
    <row r="957" spans="1:1" x14ac:dyDescent="0.2">
      <c r="A957" s="22"/>
    </row>
    <row r="958" spans="1:1" x14ac:dyDescent="0.2">
      <c r="A958" s="22"/>
    </row>
    <row r="959" spans="1:1" x14ac:dyDescent="0.2">
      <c r="A959" s="22"/>
    </row>
    <row r="960" spans="1:1" x14ac:dyDescent="0.2">
      <c r="A960" s="22"/>
    </row>
    <row r="961" spans="1:1" x14ac:dyDescent="0.2">
      <c r="A961" s="22"/>
    </row>
    <row r="962" spans="1:1" x14ac:dyDescent="0.2">
      <c r="A962" s="22"/>
    </row>
    <row r="963" spans="1:1" x14ac:dyDescent="0.2">
      <c r="A963" s="22"/>
    </row>
    <row r="964" spans="1:1" x14ac:dyDescent="0.2">
      <c r="A964" s="22"/>
    </row>
    <row r="965" spans="1:1" x14ac:dyDescent="0.2">
      <c r="A965" s="22"/>
    </row>
    <row r="966" spans="1:1" x14ac:dyDescent="0.2">
      <c r="A966" s="22"/>
    </row>
    <row r="967" spans="1:1" x14ac:dyDescent="0.2">
      <c r="A967" s="22"/>
    </row>
    <row r="968" spans="1:1" x14ac:dyDescent="0.2">
      <c r="A968" s="22"/>
    </row>
    <row r="969" spans="1:1" x14ac:dyDescent="0.2">
      <c r="A969" s="22"/>
    </row>
    <row r="970" spans="1:1" x14ac:dyDescent="0.2">
      <c r="A970" s="22"/>
    </row>
    <row r="971" spans="1:1" x14ac:dyDescent="0.2">
      <c r="A971" s="22"/>
    </row>
    <row r="972" spans="1:1" x14ac:dyDescent="0.2">
      <c r="A972" s="22"/>
    </row>
    <row r="973" spans="1:1" x14ac:dyDescent="0.2">
      <c r="A973" s="22"/>
    </row>
    <row r="974" spans="1:1" x14ac:dyDescent="0.2">
      <c r="A974" s="22"/>
    </row>
    <row r="975" spans="1:1" x14ac:dyDescent="0.2">
      <c r="A975" s="22"/>
    </row>
    <row r="976" spans="1:1" x14ac:dyDescent="0.2">
      <c r="A976" s="22"/>
    </row>
    <row r="977" spans="1:1" x14ac:dyDescent="0.2">
      <c r="A977" s="22"/>
    </row>
    <row r="978" spans="1:1" x14ac:dyDescent="0.2">
      <c r="A978" s="22"/>
    </row>
    <row r="979" spans="1:1" x14ac:dyDescent="0.2">
      <c r="A979" s="22"/>
    </row>
    <row r="980" spans="1:1" x14ac:dyDescent="0.2">
      <c r="A980" s="22"/>
    </row>
    <row r="981" spans="1:1" x14ac:dyDescent="0.2">
      <c r="A981" s="22"/>
    </row>
    <row r="982" spans="1:1" x14ac:dyDescent="0.2">
      <c r="A982" s="22"/>
    </row>
    <row r="983" spans="1:1" x14ac:dyDescent="0.2">
      <c r="A983" s="22"/>
    </row>
    <row r="984" spans="1:1" x14ac:dyDescent="0.2">
      <c r="A984" s="22"/>
    </row>
    <row r="985" spans="1:1" x14ac:dyDescent="0.2">
      <c r="A985" s="22"/>
    </row>
    <row r="986" spans="1:1" x14ac:dyDescent="0.2">
      <c r="A986" s="22"/>
    </row>
    <row r="987" spans="1:1" x14ac:dyDescent="0.2">
      <c r="A987" s="22"/>
    </row>
    <row r="988" spans="1:1" x14ac:dyDescent="0.2">
      <c r="A988" s="22"/>
    </row>
    <row r="989" spans="1:1" x14ac:dyDescent="0.2">
      <c r="A989" s="22"/>
    </row>
    <row r="990" spans="1:1" x14ac:dyDescent="0.2">
      <c r="A990" s="22"/>
    </row>
    <row r="991" spans="1:1" x14ac:dyDescent="0.2">
      <c r="A991" s="22"/>
    </row>
    <row r="992" spans="1:1" x14ac:dyDescent="0.2">
      <c r="A992" s="22"/>
    </row>
    <row r="993" spans="1:1" x14ac:dyDescent="0.2">
      <c r="A993" s="22"/>
    </row>
    <row r="994" spans="1:1" x14ac:dyDescent="0.2">
      <c r="A994" s="22"/>
    </row>
    <row r="995" spans="1:1" x14ac:dyDescent="0.2">
      <c r="A995" s="22"/>
    </row>
    <row r="996" spans="1:1" x14ac:dyDescent="0.2">
      <c r="A996" s="22"/>
    </row>
    <row r="997" spans="1:1" x14ac:dyDescent="0.2">
      <c r="A997" s="22"/>
    </row>
    <row r="998" spans="1:1" x14ac:dyDescent="0.2">
      <c r="A998" s="22"/>
    </row>
    <row r="999" spans="1:1" x14ac:dyDescent="0.2">
      <c r="A999" s="22"/>
    </row>
    <row r="1000" spans="1:1" x14ac:dyDescent="0.2">
      <c r="A1000" s="22"/>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G998"/>
  <sheetViews>
    <sheetView zoomScale="94" workbookViewId="0">
      <pane xSplit="14400" topLeftCell="X1"/>
      <selection activeCell="U32" sqref="U32"/>
      <selection pane="topRight" activeCell="Z50" sqref="Z50"/>
    </sheetView>
  </sheetViews>
  <sheetFormatPr baseColWidth="10" defaultColWidth="14.3984375" defaultRowHeight="15.75" customHeight="1" x14ac:dyDescent="0.2"/>
  <cols>
    <col min="1" max="1" width="25.19921875" customWidth="1"/>
    <col min="2" max="2" width="26.19921875" customWidth="1"/>
    <col min="3" max="18" width="4" customWidth="1"/>
    <col min="19" max="20" width="5.3984375" customWidth="1"/>
    <col min="21" max="21" width="6.796875" customWidth="1"/>
    <col min="22" max="24" width="7.59765625" customWidth="1"/>
  </cols>
  <sheetData>
    <row r="1" spans="1:33" x14ac:dyDescent="0.2">
      <c r="A1" s="421" t="s">
        <v>176</v>
      </c>
      <c r="B1" s="415"/>
      <c r="C1" s="422" t="s">
        <v>177</v>
      </c>
      <c r="D1" s="418"/>
      <c r="E1" s="418"/>
      <c r="F1" s="418"/>
      <c r="G1" s="418"/>
      <c r="H1" s="418"/>
      <c r="I1" s="418"/>
      <c r="J1" s="418"/>
      <c r="K1" s="418"/>
      <c r="L1" s="418"/>
      <c r="M1" s="418"/>
      <c r="N1" s="418"/>
      <c r="O1" s="418"/>
      <c r="P1" s="418"/>
      <c r="Q1" s="418"/>
      <c r="R1" s="419"/>
      <c r="S1" s="37"/>
      <c r="T1" s="37"/>
      <c r="U1" s="37"/>
      <c r="V1" s="38"/>
      <c r="W1" s="38"/>
      <c r="X1" s="39"/>
      <c r="Y1" s="22"/>
    </row>
    <row r="2" spans="1:33" x14ac:dyDescent="0.2">
      <c r="A2" s="415"/>
      <c r="B2" s="415"/>
      <c r="C2" s="422">
        <v>1</v>
      </c>
      <c r="D2" s="417"/>
      <c r="E2" s="416">
        <v>2</v>
      </c>
      <c r="F2" s="417"/>
      <c r="G2" s="416">
        <v>3</v>
      </c>
      <c r="H2" s="417"/>
      <c r="I2" s="416">
        <v>4</v>
      </c>
      <c r="J2" s="417"/>
      <c r="K2" s="416">
        <v>5</v>
      </c>
      <c r="L2" s="417"/>
      <c r="M2" s="416">
        <v>6</v>
      </c>
      <c r="N2" s="417"/>
      <c r="O2" s="416">
        <v>7</v>
      </c>
      <c r="P2" s="417"/>
      <c r="Q2" s="416">
        <v>8</v>
      </c>
      <c r="R2" s="417"/>
      <c r="S2" s="416" t="s">
        <v>143</v>
      </c>
      <c r="T2" s="418"/>
      <c r="U2" s="419"/>
      <c r="V2" s="420" t="s">
        <v>178</v>
      </c>
      <c r="W2" s="419"/>
      <c r="X2" s="39"/>
      <c r="Y2" s="22"/>
    </row>
    <row r="3" spans="1:33" x14ac:dyDescent="0.2">
      <c r="A3" s="42" t="s">
        <v>179</v>
      </c>
      <c r="B3" s="43" t="s">
        <v>180</v>
      </c>
      <c r="C3" s="44" t="s">
        <v>181</v>
      </c>
      <c r="D3" s="45" t="s">
        <v>182</v>
      </c>
      <c r="E3" s="46" t="s">
        <v>181</v>
      </c>
      <c r="F3" s="45" t="s">
        <v>182</v>
      </c>
      <c r="G3" s="46" t="s">
        <v>181</v>
      </c>
      <c r="H3" s="45" t="s">
        <v>182</v>
      </c>
      <c r="I3" s="46" t="s">
        <v>181</v>
      </c>
      <c r="J3" s="45" t="s">
        <v>182</v>
      </c>
      <c r="K3" s="46" t="s">
        <v>181</v>
      </c>
      <c r="L3" s="45" t="s">
        <v>182</v>
      </c>
      <c r="M3" s="46" t="s">
        <v>181</v>
      </c>
      <c r="N3" s="45" t="s">
        <v>182</v>
      </c>
      <c r="O3" s="46" t="s">
        <v>181</v>
      </c>
      <c r="P3" s="45" t="s">
        <v>182</v>
      </c>
      <c r="Q3" s="46" t="s">
        <v>181</v>
      </c>
      <c r="R3" s="45" t="s">
        <v>182</v>
      </c>
      <c r="S3" s="46" t="s">
        <v>181</v>
      </c>
      <c r="T3" s="47" t="s">
        <v>182</v>
      </c>
      <c r="U3" s="48" t="s">
        <v>183</v>
      </c>
      <c r="V3" s="47" t="s">
        <v>184</v>
      </c>
      <c r="W3" s="44" t="s">
        <v>185</v>
      </c>
      <c r="X3" s="39"/>
      <c r="Y3" s="49"/>
      <c r="Z3" s="5"/>
      <c r="AA3" s="5"/>
      <c r="AB3" s="5"/>
      <c r="AC3" s="5"/>
      <c r="AD3" s="5"/>
      <c r="AE3" s="5"/>
      <c r="AF3" s="5"/>
      <c r="AG3" s="5"/>
    </row>
    <row r="4" spans="1:33" x14ac:dyDescent="0.2">
      <c r="A4" s="27" t="s">
        <v>187</v>
      </c>
      <c r="B4" s="50" t="s">
        <v>188</v>
      </c>
      <c r="C4" s="136"/>
      <c r="D4" s="137"/>
      <c r="E4" s="138"/>
      <c r="F4" s="137"/>
      <c r="G4" s="138"/>
      <c r="H4" s="137"/>
      <c r="I4" s="138">
        <v>1</v>
      </c>
      <c r="J4" s="137"/>
      <c r="K4" s="138"/>
      <c r="L4" s="137"/>
      <c r="M4" s="138"/>
      <c r="N4" s="137"/>
      <c r="O4" s="138"/>
      <c r="P4" s="137"/>
      <c r="Q4" s="138"/>
      <c r="R4" s="137"/>
      <c r="S4" s="53"/>
      <c r="T4" s="51"/>
      <c r="U4" s="51">
        <v>1</v>
      </c>
      <c r="V4" s="51"/>
      <c r="W4" s="51" t="s">
        <v>189</v>
      </c>
      <c r="X4" s="54"/>
    </row>
    <row r="5" spans="1:33" x14ac:dyDescent="0.2">
      <c r="A5" s="30" t="s">
        <v>150</v>
      </c>
      <c r="B5" s="55" t="s">
        <v>190</v>
      </c>
      <c r="C5" s="139"/>
      <c r="D5" s="140"/>
      <c r="E5" s="141">
        <v>20</v>
      </c>
      <c r="F5" s="142">
        <v>5</v>
      </c>
      <c r="G5" s="143"/>
      <c r="H5" s="140"/>
      <c r="I5" s="141">
        <v>20</v>
      </c>
      <c r="J5" s="142">
        <v>2</v>
      </c>
      <c r="K5" s="143"/>
      <c r="L5" s="140"/>
      <c r="M5" s="143"/>
      <c r="N5" s="140"/>
      <c r="O5" s="143"/>
      <c r="P5" s="140"/>
      <c r="Q5" s="143"/>
      <c r="R5" s="140"/>
      <c r="S5" s="58"/>
      <c r="T5" s="51">
        <f t="shared" ref="T5:T7" si="0">SUM(R5,L5,P5,N5,J5,H5,F5,D5)</f>
        <v>7</v>
      </c>
      <c r="U5" s="56">
        <v>2</v>
      </c>
      <c r="V5" s="56"/>
      <c r="W5" s="59">
        <v>1</v>
      </c>
      <c r="X5" s="54"/>
    </row>
    <row r="6" spans="1:33" x14ac:dyDescent="0.2">
      <c r="A6" s="30" t="s">
        <v>151</v>
      </c>
      <c r="B6" s="55" t="s">
        <v>192</v>
      </c>
      <c r="C6" s="144">
        <v>8</v>
      </c>
      <c r="D6" s="145"/>
      <c r="E6" s="141">
        <v>50</v>
      </c>
      <c r="F6" s="142">
        <v>112</v>
      </c>
      <c r="G6" s="143"/>
      <c r="H6" s="140"/>
      <c r="I6" s="141">
        <v>50</v>
      </c>
      <c r="J6" s="142">
        <v>4</v>
      </c>
      <c r="K6" s="141">
        <v>70</v>
      </c>
      <c r="L6" s="142">
        <v>32</v>
      </c>
      <c r="M6" s="146">
        <v>20</v>
      </c>
      <c r="N6" s="145"/>
      <c r="O6" s="146">
        <v>25</v>
      </c>
      <c r="P6" s="145"/>
      <c r="Q6" s="143"/>
      <c r="R6" s="140"/>
      <c r="S6" s="58"/>
      <c r="T6" s="51">
        <f t="shared" si="0"/>
        <v>148</v>
      </c>
      <c r="U6" s="56">
        <v>6</v>
      </c>
      <c r="V6" s="56"/>
      <c r="W6" s="56" t="s">
        <v>193</v>
      </c>
      <c r="X6" s="54"/>
    </row>
    <row r="7" spans="1:33" x14ac:dyDescent="0.2">
      <c r="A7" s="30" t="s">
        <v>153</v>
      </c>
      <c r="B7" s="55" t="s">
        <v>194</v>
      </c>
      <c r="C7" s="139"/>
      <c r="D7" s="140"/>
      <c r="E7" s="141">
        <v>15</v>
      </c>
      <c r="F7" s="142">
        <v>22</v>
      </c>
      <c r="G7" s="143"/>
      <c r="H7" s="140"/>
      <c r="I7" s="143"/>
      <c r="J7" s="140"/>
      <c r="K7" s="141">
        <v>30</v>
      </c>
      <c r="L7" s="142">
        <v>19</v>
      </c>
      <c r="M7" s="141">
        <v>20</v>
      </c>
      <c r="N7" s="142">
        <v>20</v>
      </c>
      <c r="O7" s="143"/>
      <c r="P7" s="140"/>
      <c r="Q7" s="143"/>
      <c r="R7" s="140"/>
      <c r="S7" s="58"/>
      <c r="T7" s="51">
        <f t="shared" si="0"/>
        <v>61</v>
      </c>
      <c r="U7" s="56">
        <v>3</v>
      </c>
      <c r="V7" s="56"/>
      <c r="W7" s="56" t="s">
        <v>193</v>
      </c>
      <c r="X7" s="54"/>
    </row>
    <row r="8" spans="1:33" x14ac:dyDescent="0.2">
      <c r="A8" s="30" t="s">
        <v>155</v>
      </c>
      <c r="B8" s="55" t="s">
        <v>195</v>
      </c>
      <c r="C8" s="139"/>
      <c r="D8" s="140"/>
      <c r="E8" s="143"/>
      <c r="F8" s="140"/>
      <c r="G8" s="143"/>
      <c r="H8" s="140"/>
      <c r="I8" s="143"/>
      <c r="J8" s="140"/>
      <c r="K8" s="143">
        <v>1</v>
      </c>
      <c r="L8" s="140"/>
      <c r="M8" s="146">
        <v>4</v>
      </c>
      <c r="N8" s="145"/>
      <c r="O8" s="143"/>
      <c r="P8" s="140"/>
      <c r="Q8" s="143"/>
      <c r="R8" s="140"/>
      <c r="S8" s="58"/>
      <c r="T8" s="51"/>
      <c r="U8" s="56">
        <v>2</v>
      </c>
      <c r="V8" s="56"/>
      <c r="W8" s="56" t="s">
        <v>193</v>
      </c>
      <c r="X8" s="54"/>
    </row>
    <row r="9" spans="1:33" x14ac:dyDescent="0.2">
      <c r="A9" s="30" t="s">
        <v>196</v>
      </c>
      <c r="B9" s="55" t="s">
        <v>197</v>
      </c>
      <c r="C9" s="139"/>
      <c r="D9" s="140"/>
      <c r="E9" s="143"/>
      <c r="F9" s="140"/>
      <c r="G9" s="143"/>
      <c r="H9" s="140"/>
      <c r="I9" s="143"/>
      <c r="J9" s="140"/>
      <c r="K9" s="143"/>
      <c r="L9" s="140"/>
      <c r="M9" s="141">
        <v>7</v>
      </c>
      <c r="N9" s="142">
        <v>2</v>
      </c>
      <c r="O9" s="143"/>
      <c r="P9" s="140"/>
      <c r="Q9" s="143"/>
      <c r="R9" s="140"/>
      <c r="S9" s="58"/>
      <c r="T9" s="51">
        <f t="shared" ref="T9:T11" si="1">SUM(R9,L9,P9,N9,J9,H9,F9,D9)</f>
        <v>2</v>
      </c>
      <c r="U9" s="56">
        <v>1</v>
      </c>
      <c r="V9" s="56"/>
      <c r="W9" s="59" t="s">
        <v>198</v>
      </c>
      <c r="X9" s="54"/>
    </row>
    <row r="10" spans="1:33" x14ac:dyDescent="0.2">
      <c r="A10" s="30" t="s">
        <v>199</v>
      </c>
      <c r="B10" s="55" t="s">
        <v>200</v>
      </c>
      <c r="C10" s="139"/>
      <c r="D10" s="140"/>
      <c r="E10" s="141">
        <v>28</v>
      </c>
      <c r="F10" s="142">
        <v>22</v>
      </c>
      <c r="G10" s="143"/>
      <c r="H10" s="140"/>
      <c r="I10" s="146">
        <v>75</v>
      </c>
      <c r="J10" s="145"/>
      <c r="K10" s="141">
        <v>30</v>
      </c>
      <c r="L10" s="142">
        <v>4</v>
      </c>
      <c r="M10" s="141">
        <v>35</v>
      </c>
      <c r="N10" s="142">
        <v>67</v>
      </c>
      <c r="O10" s="143"/>
      <c r="P10" s="140"/>
      <c r="Q10" s="143"/>
      <c r="R10" s="140"/>
      <c r="S10" s="58"/>
      <c r="T10" s="51">
        <f t="shared" si="1"/>
        <v>93</v>
      </c>
      <c r="U10" s="56">
        <v>4</v>
      </c>
      <c r="V10" s="56"/>
      <c r="W10" s="56" t="s">
        <v>189</v>
      </c>
      <c r="X10" s="54"/>
    </row>
    <row r="11" spans="1:33" x14ac:dyDescent="0.2">
      <c r="A11" s="30" t="s">
        <v>158</v>
      </c>
      <c r="B11" s="55" t="s">
        <v>201</v>
      </c>
      <c r="C11" s="139"/>
      <c r="D11" s="140"/>
      <c r="E11" s="141">
        <v>15</v>
      </c>
      <c r="F11" s="142">
        <v>41</v>
      </c>
      <c r="G11" s="143"/>
      <c r="H11" s="140"/>
      <c r="I11" s="143"/>
      <c r="J11" s="140"/>
      <c r="K11" s="146">
        <v>15</v>
      </c>
      <c r="L11" s="145"/>
      <c r="M11" s="146">
        <v>1</v>
      </c>
      <c r="N11" s="145"/>
      <c r="O11" s="143"/>
      <c r="P11" s="140"/>
      <c r="Q11" s="143"/>
      <c r="R11" s="140"/>
      <c r="S11" s="58"/>
      <c r="T11" s="51">
        <f t="shared" si="1"/>
        <v>41</v>
      </c>
      <c r="U11" s="56">
        <v>3</v>
      </c>
      <c r="V11" s="56"/>
      <c r="W11" s="56" t="s">
        <v>202</v>
      </c>
      <c r="X11" s="54"/>
    </row>
    <row r="12" spans="1:33" x14ac:dyDescent="0.2">
      <c r="A12" s="30" t="s">
        <v>203</v>
      </c>
      <c r="B12" s="55" t="s">
        <v>204</v>
      </c>
      <c r="C12" s="139"/>
      <c r="D12" s="140"/>
      <c r="E12" s="146">
        <v>1</v>
      </c>
      <c r="F12" s="145"/>
      <c r="G12" s="143"/>
      <c r="H12" s="140"/>
      <c r="I12" s="143"/>
      <c r="J12" s="140"/>
      <c r="K12" s="143"/>
      <c r="L12" s="140"/>
      <c r="M12" s="143"/>
      <c r="N12" s="140"/>
      <c r="O12" s="143"/>
      <c r="P12" s="140"/>
      <c r="Q12" s="143"/>
      <c r="R12" s="140"/>
      <c r="S12" s="58"/>
      <c r="T12" s="51"/>
      <c r="U12" s="56">
        <v>1</v>
      </c>
      <c r="V12" s="56"/>
      <c r="W12" s="56" t="s">
        <v>193</v>
      </c>
      <c r="X12" s="54"/>
    </row>
    <row r="13" spans="1:33" x14ac:dyDescent="0.2">
      <c r="A13" s="32" t="s">
        <v>164</v>
      </c>
      <c r="B13" s="60" t="s">
        <v>205</v>
      </c>
      <c r="C13" s="147">
        <v>20</v>
      </c>
      <c r="D13" s="148">
        <v>75</v>
      </c>
      <c r="E13" s="149">
        <v>50</v>
      </c>
      <c r="F13" s="148">
        <v>160</v>
      </c>
      <c r="G13" s="149">
        <v>2</v>
      </c>
      <c r="H13" s="148">
        <v>1</v>
      </c>
      <c r="I13" s="149">
        <v>30</v>
      </c>
      <c r="J13" s="148">
        <v>2</v>
      </c>
      <c r="K13" s="149">
        <v>100</v>
      </c>
      <c r="L13" s="148">
        <v>313</v>
      </c>
      <c r="M13" s="150">
        <v>4</v>
      </c>
      <c r="N13" s="151"/>
      <c r="O13" s="149">
        <v>12</v>
      </c>
      <c r="P13" s="148">
        <v>2</v>
      </c>
      <c r="Q13" s="152"/>
      <c r="R13" s="153"/>
      <c r="S13" s="63"/>
      <c r="T13" s="64">
        <f t="shared" ref="T13:T15" si="2">SUM(R13,L13,P13,N13,J13,H13,F13,D13)</f>
        <v>553</v>
      </c>
      <c r="U13" s="61">
        <v>7</v>
      </c>
      <c r="V13" s="61"/>
      <c r="W13" s="61" t="s">
        <v>193</v>
      </c>
      <c r="X13" s="54"/>
    </row>
    <row r="14" spans="1:33" x14ac:dyDescent="0.2">
      <c r="A14" s="27" t="s">
        <v>145</v>
      </c>
      <c r="B14" s="50" t="s">
        <v>206</v>
      </c>
      <c r="C14" s="136"/>
      <c r="D14" s="137"/>
      <c r="E14" s="154">
        <v>5</v>
      </c>
      <c r="F14" s="155">
        <v>142</v>
      </c>
      <c r="G14" s="138">
        <v>1</v>
      </c>
      <c r="H14" s="137"/>
      <c r="I14" s="154">
        <v>10</v>
      </c>
      <c r="J14" s="155">
        <v>54</v>
      </c>
      <c r="K14" s="154">
        <v>2</v>
      </c>
      <c r="L14" s="155">
        <v>16</v>
      </c>
      <c r="M14" s="154">
        <v>5</v>
      </c>
      <c r="N14" s="155">
        <v>25</v>
      </c>
      <c r="O14" s="154">
        <v>2</v>
      </c>
      <c r="P14" s="155">
        <v>12</v>
      </c>
      <c r="Q14" s="138"/>
      <c r="R14" s="137"/>
      <c r="S14" s="53"/>
      <c r="T14" s="51">
        <f t="shared" si="2"/>
        <v>249</v>
      </c>
      <c r="U14" s="51">
        <v>6</v>
      </c>
      <c r="V14" s="51"/>
      <c r="W14" s="51" t="s">
        <v>193</v>
      </c>
      <c r="X14" s="54"/>
    </row>
    <row r="15" spans="1:33" x14ac:dyDescent="0.2">
      <c r="A15" s="30" t="s">
        <v>146</v>
      </c>
      <c r="B15" s="55" t="s">
        <v>207</v>
      </c>
      <c r="C15" s="139"/>
      <c r="D15" s="140"/>
      <c r="E15" s="141">
        <v>3</v>
      </c>
      <c r="F15" s="142">
        <v>110</v>
      </c>
      <c r="G15" s="143"/>
      <c r="H15" s="140"/>
      <c r="I15" s="141">
        <v>12</v>
      </c>
      <c r="J15" s="142">
        <v>1</v>
      </c>
      <c r="K15" s="141">
        <v>10</v>
      </c>
      <c r="L15" s="142">
        <v>153</v>
      </c>
      <c r="M15" s="146">
        <v>5</v>
      </c>
      <c r="N15" s="145"/>
      <c r="O15" s="143"/>
      <c r="P15" s="140"/>
      <c r="Q15" s="143"/>
      <c r="R15" s="140"/>
      <c r="S15" s="58"/>
      <c r="T15" s="51">
        <f t="shared" si="2"/>
        <v>264</v>
      </c>
      <c r="U15" s="56">
        <v>5</v>
      </c>
      <c r="V15" s="56"/>
      <c r="W15" s="59">
        <v>3</v>
      </c>
      <c r="X15" s="54"/>
    </row>
    <row r="16" spans="1:33" x14ac:dyDescent="0.2">
      <c r="A16" s="30" t="s">
        <v>208</v>
      </c>
      <c r="B16" s="55" t="s">
        <v>209</v>
      </c>
      <c r="C16" s="139"/>
      <c r="D16" s="140"/>
      <c r="E16" s="143">
        <v>1</v>
      </c>
      <c r="F16" s="140"/>
      <c r="G16" s="143"/>
      <c r="H16" s="140"/>
      <c r="I16" s="143"/>
      <c r="J16" s="140"/>
      <c r="K16" s="143"/>
      <c r="L16" s="140"/>
      <c r="M16" s="143"/>
      <c r="N16" s="140"/>
      <c r="O16" s="143"/>
      <c r="P16" s="140"/>
      <c r="Q16" s="143"/>
      <c r="R16" s="140"/>
      <c r="S16" s="58"/>
      <c r="T16" s="51"/>
      <c r="U16" s="56">
        <v>1</v>
      </c>
      <c r="V16" s="56"/>
      <c r="W16" s="59">
        <v>1</v>
      </c>
      <c r="X16" s="54"/>
    </row>
    <row r="17" spans="1:24" x14ac:dyDescent="0.2">
      <c r="A17" s="30" t="s">
        <v>148</v>
      </c>
      <c r="B17" s="55" t="s">
        <v>210</v>
      </c>
      <c r="C17" s="139"/>
      <c r="D17" s="140"/>
      <c r="E17" s="141">
        <v>4</v>
      </c>
      <c r="F17" s="142">
        <v>4</v>
      </c>
      <c r="G17" s="143"/>
      <c r="H17" s="140"/>
      <c r="I17" s="141">
        <v>1</v>
      </c>
      <c r="J17" s="142">
        <v>1</v>
      </c>
      <c r="K17" s="141">
        <v>3</v>
      </c>
      <c r="L17" s="142">
        <v>52</v>
      </c>
      <c r="M17" s="146">
        <v>2</v>
      </c>
      <c r="N17" s="145"/>
      <c r="O17" s="146">
        <v>1</v>
      </c>
      <c r="P17" s="145"/>
      <c r="Q17" s="143"/>
      <c r="R17" s="140"/>
      <c r="S17" s="58"/>
      <c r="T17" s="51">
        <f t="shared" ref="T17:T21" si="3">SUM(R17,L17,P17,N17,J17,H17,F17,D17)</f>
        <v>57</v>
      </c>
      <c r="U17" s="56">
        <v>5</v>
      </c>
      <c r="V17" s="56"/>
      <c r="W17" s="56" t="s">
        <v>193</v>
      </c>
      <c r="X17" s="54"/>
    </row>
    <row r="18" spans="1:24" x14ac:dyDescent="0.2">
      <c r="A18" s="30" t="s">
        <v>152</v>
      </c>
      <c r="B18" s="6" t="s">
        <v>211</v>
      </c>
      <c r="C18" s="139"/>
      <c r="D18" s="140"/>
      <c r="E18" s="141">
        <v>30</v>
      </c>
      <c r="F18" s="156">
        <v>471</v>
      </c>
      <c r="G18" s="139"/>
      <c r="H18" s="140"/>
      <c r="I18" s="141">
        <v>10</v>
      </c>
      <c r="J18" s="142">
        <v>4</v>
      </c>
      <c r="K18" s="141">
        <v>10</v>
      </c>
      <c r="L18" s="142">
        <v>87</v>
      </c>
      <c r="M18" s="146">
        <v>2</v>
      </c>
      <c r="N18" s="145"/>
      <c r="O18" s="146">
        <v>3</v>
      </c>
      <c r="P18" s="145"/>
      <c r="Q18" s="143"/>
      <c r="R18" s="140"/>
      <c r="S18" s="58"/>
      <c r="T18" s="56">
        <f t="shared" si="3"/>
        <v>562</v>
      </c>
      <c r="U18" s="56">
        <v>5</v>
      </c>
      <c r="V18" s="56"/>
      <c r="W18" s="56" t="s">
        <v>193</v>
      </c>
      <c r="X18" s="54"/>
    </row>
    <row r="19" spans="1:24" x14ac:dyDescent="0.2">
      <c r="A19" s="27" t="s">
        <v>159</v>
      </c>
      <c r="B19" s="50" t="s">
        <v>212</v>
      </c>
      <c r="C19" s="136"/>
      <c r="D19" s="137"/>
      <c r="E19" s="154">
        <v>30</v>
      </c>
      <c r="F19" s="155">
        <v>87</v>
      </c>
      <c r="G19" s="138"/>
      <c r="H19" s="137"/>
      <c r="I19" s="138"/>
      <c r="J19" s="137"/>
      <c r="K19" s="154">
        <v>30</v>
      </c>
      <c r="L19" s="155">
        <v>429</v>
      </c>
      <c r="M19" s="138"/>
      <c r="N19" s="137"/>
      <c r="O19" s="138"/>
      <c r="P19" s="137"/>
      <c r="Q19" s="138"/>
      <c r="R19" s="137"/>
      <c r="S19" s="53"/>
      <c r="T19" s="51">
        <f t="shared" si="3"/>
        <v>516</v>
      </c>
      <c r="U19" s="51">
        <v>2</v>
      </c>
      <c r="V19" s="51"/>
      <c r="W19" s="65">
        <v>2</v>
      </c>
      <c r="X19" s="54"/>
    </row>
    <row r="20" spans="1:24" x14ac:dyDescent="0.2">
      <c r="A20" s="30" t="s">
        <v>160</v>
      </c>
      <c r="B20" s="55" t="s">
        <v>213</v>
      </c>
      <c r="C20" s="139"/>
      <c r="D20" s="140"/>
      <c r="E20" s="141"/>
      <c r="F20" s="142">
        <v>1</v>
      </c>
      <c r="G20" s="143"/>
      <c r="H20" s="140"/>
      <c r="I20" s="143"/>
      <c r="J20" s="140"/>
      <c r="K20" s="141">
        <v>1</v>
      </c>
      <c r="L20" s="142">
        <v>15</v>
      </c>
      <c r="M20" s="143"/>
      <c r="N20" s="140"/>
      <c r="O20" s="143"/>
      <c r="P20" s="140"/>
      <c r="Q20" s="143"/>
      <c r="R20" s="140"/>
      <c r="S20" s="58"/>
      <c r="T20" s="51">
        <f t="shared" si="3"/>
        <v>16</v>
      </c>
      <c r="U20" s="56">
        <v>2</v>
      </c>
      <c r="V20" s="56"/>
      <c r="W20" s="59">
        <v>1</v>
      </c>
      <c r="X20" s="54"/>
    </row>
    <row r="21" spans="1:24" x14ac:dyDescent="0.2">
      <c r="A21" s="30" t="s">
        <v>214</v>
      </c>
      <c r="B21" s="55" t="s">
        <v>215</v>
      </c>
      <c r="C21" s="139"/>
      <c r="D21" s="140"/>
      <c r="E21" s="146">
        <v>1</v>
      </c>
      <c r="F21" s="145"/>
      <c r="G21" s="143"/>
      <c r="H21" s="140"/>
      <c r="I21" s="143"/>
      <c r="J21" s="140"/>
      <c r="K21" s="141">
        <v>2</v>
      </c>
      <c r="L21" s="142">
        <v>2</v>
      </c>
      <c r="M21" s="143"/>
      <c r="N21" s="140"/>
      <c r="O21" s="143"/>
      <c r="P21" s="140"/>
      <c r="Q21" s="143"/>
      <c r="R21" s="140"/>
      <c r="S21" s="58"/>
      <c r="T21" s="51">
        <f t="shared" si="3"/>
        <v>2</v>
      </c>
      <c r="U21" s="56">
        <v>2</v>
      </c>
      <c r="V21" s="56"/>
      <c r="W21" s="59">
        <v>2</v>
      </c>
      <c r="X21" s="54"/>
    </row>
    <row r="22" spans="1:24" x14ac:dyDescent="0.2">
      <c r="A22" s="30" t="s">
        <v>161</v>
      </c>
      <c r="B22" s="55" t="s">
        <v>216</v>
      </c>
      <c r="C22" s="139"/>
      <c r="D22" s="140"/>
      <c r="E22" s="143"/>
      <c r="F22" s="140"/>
      <c r="G22" s="143"/>
      <c r="H22" s="140"/>
      <c r="I22" s="146">
        <v>1</v>
      </c>
      <c r="J22" s="145"/>
      <c r="K22" s="143"/>
      <c r="L22" s="140"/>
      <c r="M22" s="146">
        <v>1</v>
      </c>
      <c r="N22" s="145"/>
      <c r="O22" s="143"/>
      <c r="P22" s="140"/>
      <c r="Q22" s="143"/>
      <c r="R22" s="140"/>
      <c r="S22" s="58"/>
      <c r="T22" s="51"/>
      <c r="U22" s="56">
        <v>2</v>
      </c>
      <c r="V22" s="56"/>
      <c r="W22" s="56" t="s">
        <v>189</v>
      </c>
      <c r="X22" s="54"/>
    </row>
    <row r="23" spans="1:24" x14ac:dyDescent="0.2">
      <c r="A23" s="30" t="s">
        <v>162</v>
      </c>
      <c r="B23" s="55" t="s">
        <v>217</v>
      </c>
      <c r="C23" s="139"/>
      <c r="D23" s="140"/>
      <c r="E23" s="141">
        <v>8</v>
      </c>
      <c r="F23" s="142">
        <v>26</v>
      </c>
      <c r="G23" s="143"/>
      <c r="H23" s="140"/>
      <c r="I23" s="146">
        <v>5</v>
      </c>
      <c r="J23" s="145"/>
      <c r="K23" s="141">
        <v>10</v>
      </c>
      <c r="L23" s="142">
        <v>66</v>
      </c>
      <c r="M23" s="146">
        <v>1</v>
      </c>
      <c r="N23" s="145"/>
      <c r="O23" s="146">
        <v>5</v>
      </c>
      <c r="P23" s="145"/>
      <c r="Q23" s="143"/>
      <c r="R23" s="140"/>
      <c r="S23" s="58"/>
      <c r="T23" s="51">
        <f t="shared" ref="T23:T24" si="4">SUM(R23,L23,P23,N23,J23,H23,F23,D23)</f>
        <v>92</v>
      </c>
      <c r="U23" s="56">
        <v>5</v>
      </c>
      <c r="V23" s="56"/>
      <c r="W23" s="56" t="s">
        <v>193</v>
      </c>
      <c r="X23" s="54"/>
    </row>
    <row r="24" spans="1:24" x14ac:dyDescent="0.2">
      <c r="A24" s="30" t="s">
        <v>166</v>
      </c>
      <c r="B24" s="55" t="s">
        <v>218</v>
      </c>
      <c r="C24" s="139"/>
      <c r="D24" s="140"/>
      <c r="E24" s="141">
        <v>1</v>
      </c>
      <c r="F24" s="142">
        <v>2</v>
      </c>
      <c r="G24" s="143"/>
      <c r="H24" s="140"/>
      <c r="I24" s="143"/>
      <c r="J24" s="140"/>
      <c r="K24" s="146">
        <v>5</v>
      </c>
      <c r="L24" s="145"/>
      <c r="M24" s="141">
        <v>30</v>
      </c>
      <c r="N24" s="142">
        <v>111</v>
      </c>
      <c r="O24" s="143"/>
      <c r="P24" s="140"/>
      <c r="Q24" s="143"/>
      <c r="R24" s="140"/>
      <c r="S24" s="58"/>
      <c r="T24" s="51">
        <f t="shared" si="4"/>
        <v>113</v>
      </c>
      <c r="U24" s="56">
        <v>3</v>
      </c>
      <c r="V24" s="56"/>
      <c r="W24" s="56" t="s">
        <v>189</v>
      </c>
      <c r="X24" s="54"/>
    </row>
    <row r="25" spans="1:24" x14ac:dyDescent="0.2">
      <c r="A25" s="32" t="s">
        <v>167</v>
      </c>
      <c r="B25" s="60" t="s">
        <v>219</v>
      </c>
      <c r="C25" s="157"/>
      <c r="D25" s="153"/>
      <c r="E25" s="152"/>
      <c r="F25" s="153"/>
      <c r="G25" s="152"/>
      <c r="H25" s="153"/>
      <c r="I25" s="150">
        <v>4</v>
      </c>
      <c r="J25" s="151"/>
      <c r="K25" s="152"/>
      <c r="L25" s="153"/>
      <c r="M25" s="152"/>
      <c r="N25" s="153"/>
      <c r="O25" s="152"/>
      <c r="P25" s="153"/>
      <c r="Q25" s="152"/>
      <c r="R25" s="153"/>
      <c r="S25" s="63"/>
      <c r="T25" s="64"/>
      <c r="U25" s="61">
        <v>1</v>
      </c>
      <c r="V25" s="61"/>
      <c r="W25" s="61" t="s">
        <v>193</v>
      </c>
      <c r="X25" s="54"/>
    </row>
    <row r="26" spans="1:24" x14ac:dyDescent="0.2">
      <c r="A26" s="66" t="s">
        <v>141</v>
      </c>
      <c r="B26" s="51"/>
      <c r="C26" s="51"/>
      <c r="D26" s="51"/>
      <c r="E26" s="51"/>
      <c r="F26" s="51"/>
      <c r="G26" s="51"/>
      <c r="H26" s="51"/>
      <c r="I26" s="51"/>
      <c r="J26" s="51"/>
      <c r="K26" s="51"/>
      <c r="L26" s="51"/>
      <c r="M26" s="51"/>
      <c r="N26" s="51"/>
      <c r="O26" s="51"/>
      <c r="P26" s="51"/>
      <c r="Q26" s="51"/>
      <c r="R26" s="51"/>
      <c r="S26" s="67"/>
      <c r="T26" s="67">
        <f>SUM(T3:T25)</f>
        <v>2776</v>
      </c>
      <c r="U26" s="54"/>
      <c r="V26" s="54"/>
      <c r="W26" s="54"/>
      <c r="X26" s="54"/>
    </row>
    <row r="27" spans="1:24" x14ac:dyDescent="0.2">
      <c r="A27" s="68" t="s">
        <v>220</v>
      </c>
      <c r="B27" s="56">
        <f t="shared" ref="B27:R27" si="5">COUNTA(B4:B26)</f>
        <v>22</v>
      </c>
      <c r="C27" s="56">
        <f t="shared" si="5"/>
        <v>2</v>
      </c>
      <c r="D27" s="56">
        <f t="shared" si="5"/>
        <v>1</v>
      </c>
      <c r="E27" s="56">
        <f t="shared" si="5"/>
        <v>16</v>
      </c>
      <c r="F27" s="56">
        <f t="shared" si="5"/>
        <v>14</v>
      </c>
      <c r="G27" s="56">
        <f t="shared" si="5"/>
        <v>2</v>
      </c>
      <c r="H27" s="56">
        <f t="shared" si="5"/>
        <v>1</v>
      </c>
      <c r="I27" s="56">
        <f t="shared" si="5"/>
        <v>12</v>
      </c>
      <c r="J27" s="56">
        <f t="shared" si="5"/>
        <v>7</v>
      </c>
      <c r="K27" s="56">
        <f t="shared" si="5"/>
        <v>15</v>
      </c>
      <c r="L27" s="56">
        <f t="shared" si="5"/>
        <v>12</v>
      </c>
      <c r="M27" s="56">
        <f t="shared" si="5"/>
        <v>14</v>
      </c>
      <c r="N27" s="56">
        <f t="shared" si="5"/>
        <v>5</v>
      </c>
      <c r="O27" s="56">
        <f t="shared" si="5"/>
        <v>6</v>
      </c>
      <c r="P27" s="56">
        <f t="shared" si="5"/>
        <v>2</v>
      </c>
      <c r="Q27" s="56">
        <f t="shared" si="5"/>
        <v>0</v>
      </c>
      <c r="R27" s="56">
        <f t="shared" si="5"/>
        <v>0</v>
      </c>
      <c r="S27" s="56"/>
      <c r="T27" s="56">
        <f>COUNTA(T4:T26)</f>
        <v>17</v>
      </c>
      <c r="U27" s="54"/>
      <c r="V27" s="54"/>
      <c r="W27" s="54"/>
      <c r="X27" s="54"/>
    </row>
    <row r="28" spans="1:24" x14ac:dyDescent="0.2">
      <c r="A28" s="68" t="s">
        <v>222</v>
      </c>
      <c r="B28" s="56"/>
      <c r="C28" s="56"/>
      <c r="D28" s="56"/>
      <c r="E28" s="56"/>
      <c r="F28" s="56"/>
      <c r="G28" s="56"/>
      <c r="H28" s="56"/>
      <c r="I28" s="56"/>
      <c r="J28" s="56"/>
      <c r="K28" s="56"/>
      <c r="L28" s="56"/>
      <c r="M28" s="56"/>
      <c r="N28" s="56"/>
      <c r="O28" s="56"/>
      <c r="P28" s="56"/>
      <c r="Q28" s="56"/>
      <c r="R28" s="56"/>
      <c r="S28" s="56"/>
      <c r="T28" s="56"/>
      <c r="U28" s="54"/>
      <c r="V28" s="54"/>
      <c r="W28" s="54"/>
      <c r="X28" s="54"/>
    </row>
    <row r="29" spans="1:24" x14ac:dyDescent="0.2">
      <c r="S29" s="54"/>
      <c r="T29" s="54"/>
      <c r="U29" s="54"/>
      <c r="V29" s="54"/>
      <c r="W29" s="54"/>
      <c r="X29" s="54"/>
    </row>
    <row r="30" spans="1:24" x14ac:dyDescent="0.2">
      <c r="S30" s="54"/>
      <c r="T30" s="54"/>
      <c r="U30" s="54"/>
      <c r="V30" s="54"/>
      <c r="W30" s="54"/>
      <c r="X30" s="54"/>
    </row>
    <row r="31" spans="1:24" x14ac:dyDescent="0.2">
      <c r="S31" s="54"/>
      <c r="T31" s="54"/>
      <c r="U31" s="54"/>
      <c r="V31" s="54"/>
      <c r="W31" s="54"/>
      <c r="X31" s="54"/>
    </row>
    <row r="32" spans="1:24" x14ac:dyDescent="0.2">
      <c r="S32" s="54"/>
      <c r="T32" s="54"/>
      <c r="U32" s="54"/>
      <c r="V32" s="54"/>
      <c r="W32" s="54"/>
      <c r="X32" s="54"/>
    </row>
    <row r="33" spans="19:24" x14ac:dyDescent="0.2">
      <c r="S33" s="54"/>
      <c r="T33" s="54"/>
      <c r="U33" s="54"/>
      <c r="V33" s="54"/>
      <c r="W33" s="54"/>
      <c r="X33" s="54"/>
    </row>
    <row r="34" spans="19:24" x14ac:dyDescent="0.2">
      <c r="S34" s="54"/>
      <c r="T34" s="54"/>
      <c r="U34" s="54"/>
      <c r="V34" s="54"/>
      <c r="W34" s="54"/>
      <c r="X34" s="54"/>
    </row>
    <row r="35" spans="19:24" x14ac:dyDescent="0.2">
      <c r="S35" s="54"/>
      <c r="T35" s="54"/>
      <c r="U35" s="54"/>
      <c r="V35" s="54"/>
      <c r="W35" s="54"/>
      <c r="X35" s="54"/>
    </row>
    <row r="36" spans="19:24" x14ac:dyDescent="0.2">
      <c r="S36" s="54"/>
      <c r="T36" s="54"/>
      <c r="U36" s="54"/>
      <c r="V36" s="54"/>
      <c r="W36" s="54"/>
      <c r="X36" s="54"/>
    </row>
    <row r="37" spans="19:24" x14ac:dyDescent="0.2">
      <c r="S37" s="54"/>
      <c r="T37" s="54"/>
      <c r="U37" s="54"/>
      <c r="V37" s="54"/>
      <c r="W37" s="54"/>
      <c r="X37" s="54"/>
    </row>
    <row r="38" spans="19:24" x14ac:dyDescent="0.2">
      <c r="S38" s="54"/>
      <c r="T38" s="54"/>
      <c r="U38" s="54"/>
      <c r="V38" s="54"/>
      <c r="W38" s="54"/>
      <c r="X38" s="54"/>
    </row>
    <row r="39" spans="19:24" x14ac:dyDescent="0.2">
      <c r="S39" s="54"/>
      <c r="T39" s="54"/>
      <c r="U39" s="54"/>
      <c r="V39" s="54"/>
      <c r="W39" s="54"/>
      <c r="X39" s="54"/>
    </row>
    <row r="40" spans="19:24" x14ac:dyDescent="0.2">
      <c r="S40" s="54"/>
      <c r="T40" s="54"/>
      <c r="U40" s="54"/>
      <c r="V40" s="54"/>
      <c r="W40" s="54"/>
      <c r="X40" s="54"/>
    </row>
    <row r="41" spans="19:24" x14ac:dyDescent="0.2">
      <c r="S41" s="54"/>
      <c r="T41" s="54"/>
      <c r="U41" s="54"/>
      <c r="V41" s="54"/>
      <c r="W41" s="54"/>
      <c r="X41" s="54"/>
    </row>
    <row r="42" spans="19:24" x14ac:dyDescent="0.2">
      <c r="S42" s="54"/>
      <c r="T42" s="54"/>
      <c r="U42" s="54"/>
      <c r="V42" s="54"/>
      <c r="W42" s="54"/>
      <c r="X42" s="54"/>
    </row>
    <row r="43" spans="19:24" x14ac:dyDescent="0.2">
      <c r="S43" s="54"/>
      <c r="T43" s="54"/>
      <c r="U43" s="54"/>
      <c r="V43" s="54"/>
      <c r="W43" s="54"/>
      <c r="X43" s="54"/>
    </row>
    <row r="44" spans="19:24" x14ac:dyDescent="0.2">
      <c r="S44" s="54"/>
      <c r="T44" s="54"/>
      <c r="U44" s="54"/>
      <c r="V44" s="54"/>
      <c r="W44" s="54"/>
      <c r="X44" s="54"/>
    </row>
    <row r="45" spans="19:24" x14ac:dyDescent="0.2">
      <c r="S45" s="54"/>
      <c r="T45" s="54"/>
      <c r="U45" s="54"/>
      <c r="V45" s="54"/>
      <c r="W45" s="54"/>
      <c r="X45" s="54"/>
    </row>
    <row r="46" spans="19:24" x14ac:dyDescent="0.2">
      <c r="S46" s="54"/>
      <c r="T46" s="54"/>
      <c r="U46" s="54"/>
      <c r="V46" s="54"/>
      <c r="W46" s="54"/>
      <c r="X46" s="54"/>
    </row>
    <row r="47" spans="19:24" x14ac:dyDescent="0.2">
      <c r="S47" s="54"/>
      <c r="T47" s="54"/>
      <c r="U47" s="54"/>
      <c r="V47" s="54"/>
      <c r="W47" s="54"/>
      <c r="X47" s="54"/>
    </row>
    <row r="48" spans="19:24" x14ac:dyDescent="0.2">
      <c r="S48" s="54"/>
      <c r="T48" s="54"/>
      <c r="U48" s="54"/>
      <c r="V48" s="54"/>
      <c r="W48" s="54"/>
      <c r="X48" s="54"/>
    </row>
    <row r="49" spans="19:24" x14ac:dyDescent="0.2">
      <c r="S49" s="54"/>
      <c r="T49" s="54"/>
      <c r="U49" s="54"/>
      <c r="V49" s="54"/>
      <c r="W49" s="54"/>
      <c r="X49" s="54"/>
    </row>
    <row r="50" spans="19:24" x14ac:dyDescent="0.2">
      <c r="S50" s="54"/>
      <c r="T50" s="54"/>
      <c r="U50" s="54"/>
      <c r="V50" s="54"/>
      <c r="W50" s="54"/>
      <c r="X50" s="54"/>
    </row>
    <row r="51" spans="19:24" x14ac:dyDescent="0.2">
      <c r="S51" s="54"/>
      <c r="T51" s="54"/>
      <c r="U51" s="54"/>
      <c r="V51" s="54"/>
      <c r="W51" s="54"/>
      <c r="X51" s="54"/>
    </row>
    <row r="52" spans="19:24" x14ac:dyDescent="0.2">
      <c r="S52" s="54"/>
      <c r="T52" s="54"/>
      <c r="U52" s="54"/>
      <c r="V52" s="54"/>
      <c r="W52" s="54"/>
      <c r="X52" s="54"/>
    </row>
    <row r="53" spans="19:24" x14ac:dyDescent="0.2">
      <c r="S53" s="54"/>
      <c r="T53" s="54"/>
      <c r="U53" s="54"/>
      <c r="V53" s="54"/>
      <c r="W53" s="54"/>
      <c r="X53" s="54"/>
    </row>
    <row r="54" spans="19:24" x14ac:dyDescent="0.2">
      <c r="S54" s="54"/>
      <c r="T54" s="54"/>
      <c r="U54" s="54"/>
      <c r="V54" s="54"/>
      <c r="W54" s="54"/>
      <c r="X54" s="54"/>
    </row>
    <row r="55" spans="19:24" x14ac:dyDescent="0.2">
      <c r="S55" s="54"/>
      <c r="T55" s="54"/>
      <c r="U55" s="54"/>
      <c r="V55" s="54"/>
      <c r="W55" s="54"/>
      <c r="X55" s="54"/>
    </row>
    <row r="56" spans="19:24" x14ac:dyDescent="0.2">
      <c r="S56" s="54"/>
      <c r="T56" s="54"/>
      <c r="U56" s="54"/>
      <c r="V56" s="54"/>
      <c r="W56" s="54"/>
      <c r="X56" s="54"/>
    </row>
    <row r="57" spans="19:24" x14ac:dyDescent="0.2">
      <c r="S57" s="54"/>
      <c r="T57" s="54"/>
      <c r="U57" s="54"/>
      <c r="V57" s="54"/>
      <c r="W57" s="54"/>
      <c r="X57" s="54"/>
    </row>
    <row r="58" spans="19:24" x14ac:dyDescent="0.2">
      <c r="S58" s="54"/>
      <c r="T58" s="54"/>
      <c r="U58" s="54"/>
      <c r="V58" s="54"/>
      <c r="W58" s="54"/>
      <c r="X58" s="54"/>
    </row>
    <row r="59" spans="19:24" x14ac:dyDescent="0.2">
      <c r="S59" s="54"/>
      <c r="T59" s="54"/>
      <c r="U59" s="54"/>
      <c r="V59" s="54"/>
      <c r="W59" s="54"/>
      <c r="X59" s="54"/>
    </row>
    <row r="60" spans="19:24" x14ac:dyDescent="0.2">
      <c r="S60" s="54"/>
      <c r="T60" s="54"/>
      <c r="U60" s="54"/>
      <c r="V60" s="54"/>
      <c r="W60" s="54"/>
      <c r="X60" s="54"/>
    </row>
    <row r="61" spans="19:24" x14ac:dyDescent="0.2">
      <c r="S61" s="54"/>
      <c r="T61" s="54"/>
      <c r="U61" s="54"/>
      <c r="V61" s="54"/>
      <c r="W61" s="54"/>
      <c r="X61" s="54"/>
    </row>
    <row r="62" spans="19:24" x14ac:dyDescent="0.2">
      <c r="S62" s="54"/>
      <c r="T62" s="54"/>
      <c r="U62" s="54"/>
      <c r="V62" s="54"/>
      <c r="W62" s="54"/>
      <c r="X62" s="54"/>
    </row>
    <row r="63" spans="19:24" x14ac:dyDescent="0.2">
      <c r="S63" s="54"/>
      <c r="T63" s="54"/>
      <c r="U63" s="54"/>
      <c r="V63" s="54"/>
      <c r="W63" s="54"/>
      <c r="X63" s="54"/>
    </row>
    <row r="64" spans="19:24" x14ac:dyDescent="0.2">
      <c r="S64" s="54"/>
      <c r="T64" s="54"/>
      <c r="U64" s="54"/>
      <c r="V64" s="54"/>
      <c r="W64" s="54"/>
      <c r="X64" s="54"/>
    </row>
    <row r="65" spans="19:24" x14ac:dyDescent="0.2">
      <c r="S65" s="54"/>
      <c r="T65" s="54"/>
      <c r="U65" s="54"/>
      <c r="V65" s="54"/>
      <c r="W65" s="54"/>
      <c r="X65" s="54"/>
    </row>
    <row r="66" spans="19:24" x14ac:dyDescent="0.2">
      <c r="S66" s="54"/>
      <c r="T66" s="54"/>
      <c r="U66" s="54"/>
      <c r="V66" s="54"/>
      <c r="W66" s="54"/>
      <c r="X66" s="54"/>
    </row>
    <row r="67" spans="19:24" x14ac:dyDescent="0.2">
      <c r="S67" s="54"/>
      <c r="T67" s="54"/>
      <c r="U67" s="54"/>
      <c r="V67" s="54"/>
      <c r="W67" s="54"/>
      <c r="X67" s="54"/>
    </row>
    <row r="68" spans="19:24" x14ac:dyDescent="0.2">
      <c r="S68" s="54"/>
      <c r="T68" s="54"/>
      <c r="U68" s="54"/>
      <c r="V68" s="54"/>
      <c r="W68" s="54"/>
      <c r="X68" s="54"/>
    </row>
    <row r="69" spans="19:24" x14ac:dyDescent="0.2">
      <c r="S69" s="54"/>
      <c r="T69" s="54"/>
      <c r="U69" s="54"/>
      <c r="V69" s="54"/>
      <c r="W69" s="54"/>
      <c r="X69" s="54"/>
    </row>
    <row r="70" spans="19:24" x14ac:dyDescent="0.2">
      <c r="S70" s="54"/>
      <c r="T70" s="54"/>
      <c r="U70" s="54"/>
      <c r="V70" s="54"/>
      <c r="W70" s="54"/>
      <c r="X70" s="54"/>
    </row>
    <row r="71" spans="19:24" x14ac:dyDescent="0.2">
      <c r="S71" s="54"/>
      <c r="T71" s="54"/>
      <c r="U71" s="54"/>
      <c r="V71" s="54"/>
      <c r="W71" s="54"/>
      <c r="X71" s="54"/>
    </row>
    <row r="72" spans="19:24" x14ac:dyDescent="0.2">
      <c r="S72" s="54"/>
      <c r="T72" s="54"/>
      <c r="U72" s="54"/>
      <c r="V72" s="54"/>
      <c r="W72" s="54"/>
      <c r="X72" s="54"/>
    </row>
    <row r="73" spans="19:24" x14ac:dyDescent="0.2">
      <c r="S73" s="54"/>
      <c r="T73" s="54"/>
      <c r="U73" s="54"/>
      <c r="V73" s="54"/>
      <c r="W73" s="54"/>
      <c r="X73" s="54"/>
    </row>
    <row r="74" spans="19:24" x14ac:dyDescent="0.2">
      <c r="S74" s="54"/>
      <c r="T74" s="54"/>
      <c r="U74" s="54"/>
      <c r="V74" s="54"/>
      <c r="W74" s="54"/>
      <c r="X74" s="54"/>
    </row>
    <row r="75" spans="19:24" x14ac:dyDescent="0.2">
      <c r="S75" s="54"/>
      <c r="T75" s="54"/>
      <c r="U75" s="54"/>
      <c r="V75" s="54"/>
      <c r="W75" s="54"/>
      <c r="X75" s="54"/>
    </row>
    <row r="76" spans="19:24" x14ac:dyDescent="0.2">
      <c r="S76" s="54"/>
      <c r="T76" s="54"/>
      <c r="U76" s="54"/>
      <c r="V76" s="54"/>
      <c r="W76" s="54"/>
      <c r="X76" s="54"/>
    </row>
    <row r="77" spans="19:24" x14ac:dyDescent="0.2">
      <c r="S77" s="54"/>
      <c r="T77" s="54"/>
      <c r="U77" s="54"/>
      <c r="V77" s="54"/>
      <c r="W77" s="54"/>
      <c r="X77" s="54"/>
    </row>
    <row r="78" spans="19:24" x14ac:dyDescent="0.2">
      <c r="S78" s="54"/>
      <c r="T78" s="54"/>
      <c r="U78" s="54"/>
      <c r="V78" s="54"/>
      <c r="W78" s="54"/>
      <c r="X78" s="54"/>
    </row>
    <row r="79" spans="19:24" x14ac:dyDescent="0.2">
      <c r="S79" s="54"/>
      <c r="T79" s="54"/>
      <c r="U79" s="54"/>
      <c r="V79" s="54"/>
      <c r="W79" s="54"/>
      <c r="X79" s="54"/>
    </row>
    <row r="80" spans="19:24" x14ac:dyDescent="0.2">
      <c r="S80" s="54"/>
      <c r="T80" s="54"/>
      <c r="U80" s="54"/>
      <c r="V80" s="54"/>
      <c r="W80" s="54"/>
      <c r="X80" s="54"/>
    </row>
    <row r="81" spans="19:24" x14ac:dyDescent="0.2">
      <c r="S81" s="54"/>
      <c r="T81" s="54"/>
      <c r="U81" s="54"/>
      <c r="V81" s="54"/>
      <c r="W81" s="54"/>
      <c r="X81" s="54"/>
    </row>
    <row r="82" spans="19:24" x14ac:dyDescent="0.2">
      <c r="S82" s="54"/>
      <c r="T82" s="54"/>
      <c r="U82" s="54"/>
      <c r="V82" s="54"/>
      <c r="W82" s="54"/>
      <c r="X82" s="54"/>
    </row>
    <row r="83" spans="19:24" x14ac:dyDescent="0.2">
      <c r="S83" s="54"/>
      <c r="T83" s="54"/>
      <c r="U83" s="54"/>
      <c r="V83" s="54"/>
      <c r="W83" s="54"/>
      <c r="X83" s="54"/>
    </row>
    <row r="84" spans="19:24" x14ac:dyDescent="0.2">
      <c r="S84" s="54"/>
      <c r="T84" s="54"/>
      <c r="U84" s="54"/>
      <c r="V84" s="54"/>
      <c r="W84" s="54"/>
      <c r="X84" s="54"/>
    </row>
    <row r="85" spans="19:24" x14ac:dyDescent="0.2">
      <c r="S85" s="54"/>
      <c r="T85" s="54"/>
      <c r="U85" s="54"/>
      <c r="V85" s="54"/>
      <c r="W85" s="54"/>
      <c r="X85" s="54"/>
    </row>
    <row r="86" spans="19:24" x14ac:dyDescent="0.2">
      <c r="S86" s="54"/>
      <c r="T86" s="54"/>
      <c r="U86" s="54"/>
      <c r="V86" s="54"/>
      <c r="W86" s="54"/>
      <c r="X86" s="54"/>
    </row>
    <row r="87" spans="19:24" x14ac:dyDescent="0.2">
      <c r="S87" s="54"/>
      <c r="T87" s="54"/>
      <c r="U87" s="54"/>
      <c r="V87" s="54"/>
      <c r="W87" s="54"/>
      <c r="X87" s="54"/>
    </row>
    <row r="88" spans="19:24" x14ac:dyDescent="0.2">
      <c r="S88" s="54"/>
      <c r="T88" s="54"/>
      <c r="U88" s="54"/>
      <c r="V88" s="54"/>
      <c r="W88" s="54"/>
      <c r="X88" s="54"/>
    </row>
    <row r="89" spans="19:24" x14ac:dyDescent="0.2">
      <c r="S89" s="54"/>
      <c r="T89" s="54"/>
      <c r="U89" s="54"/>
      <c r="V89" s="54"/>
      <c r="W89" s="54"/>
      <c r="X89" s="54"/>
    </row>
    <row r="90" spans="19:24" x14ac:dyDescent="0.2">
      <c r="S90" s="54"/>
      <c r="T90" s="54"/>
      <c r="U90" s="54"/>
      <c r="V90" s="54"/>
      <c r="W90" s="54"/>
      <c r="X90" s="54"/>
    </row>
    <row r="91" spans="19:24" x14ac:dyDescent="0.2">
      <c r="S91" s="54"/>
      <c r="T91" s="54"/>
      <c r="U91" s="54"/>
      <c r="V91" s="54"/>
      <c r="W91" s="54"/>
      <c r="X91" s="54"/>
    </row>
    <row r="92" spans="19:24" x14ac:dyDescent="0.2">
      <c r="S92" s="54"/>
      <c r="T92" s="54"/>
      <c r="U92" s="54"/>
      <c r="V92" s="54"/>
      <c r="W92" s="54"/>
      <c r="X92" s="54"/>
    </row>
    <row r="93" spans="19:24" x14ac:dyDescent="0.2">
      <c r="S93" s="54"/>
      <c r="T93" s="54"/>
      <c r="U93" s="54"/>
      <c r="V93" s="54"/>
      <c r="W93" s="54"/>
      <c r="X93" s="54"/>
    </row>
    <row r="94" spans="19:24" x14ac:dyDescent="0.2">
      <c r="S94" s="54"/>
      <c r="T94" s="54"/>
      <c r="U94" s="54"/>
      <c r="V94" s="54"/>
      <c r="W94" s="54"/>
      <c r="X94" s="54"/>
    </row>
    <row r="95" spans="19:24" x14ac:dyDescent="0.2">
      <c r="S95" s="54"/>
      <c r="T95" s="54"/>
      <c r="U95" s="54"/>
      <c r="V95" s="54"/>
      <c r="W95" s="54"/>
      <c r="X95" s="54"/>
    </row>
    <row r="96" spans="19:24" x14ac:dyDescent="0.2">
      <c r="S96" s="54"/>
      <c r="T96" s="54"/>
      <c r="U96" s="54"/>
      <c r="V96" s="54"/>
      <c r="W96" s="54"/>
      <c r="X96" s="54"/>
    </row>
    <row r="97" spans="19:24" x14ac:dyDescent="0.2">
      <c r="S97" s="54"/>
      <c r="T97" s="54"/>
      <c r="U97" s="54"/>
      <c r="V97" s="54"/>
      <c r="W97" s="54"/>
      <c r="X97" s="54"/>
    </row>
    <row r="98" spans="19:24" x14ac:dyDescent="0.2">
      <c r="S98" s="54"/>
      <c r="T98" s="54"/>
      <c r="U98" s="54"/>
      <c r="V98" s="54"/>
      <c r="W98" s="54"/>
      <c r="X98" s="54"/>
    </row>
    <row r="99" spans="19:24" x14ac:dyDescent="0.2">
      <c r="S99" s="54"/>
      <c r="T99" s="54"/>
      <c r="U99" s="54"/>
      <c r="V99" s="54"/>
      <c r="W99" s="54"/>
      <c r="X99" s="54"/>
    </row>
    <row r="100" spans="19:24" x14ac:dyDescent="0.2">
      <c r="S100" s="54"/>
      <c r="T100" s="54"/>
      <c r="U100" s="54"/>
      <c r="V100" s="54"/>
      <c r="W100" s="54"/>
      <c r="X100" s="54"/>
    </row>
    <row r="101" spans="19:24" x14ac:dyDescent="0.2">
      <c r="S101" s="54"/>
      <c r="T101" s="54"/>
      <c r="U101" s="54"/>
      <c r="V101" s="54"/>
      <c r="W101" s="54"/>
      <c r="X101" s="54"/>
    </row>
    <row r="102" spans="19:24" x14ac:dyDescent="0.2">
      <c r="S102" s="54"/>
      <c r="T102" s="54"/>
      <c r="U102" s="54"/>
      <c r="V102" s="54"/>
      <c r="W102" s="54"/>
      <c r="X102" s="54"/>
    </row>
    <row r="103" spans="19:24" x14ac:dyDescent="0.2">
      <c r="S103" s="54"/>
      <c r="T103" s="54"/>
      <c r="U103" s="54"/>
      <c r="V103" s="54"/>
      <c r="W103" s="54"/>
      <c r="X103" s="54"/>
    </row>
    <row r="104" spans="19:24" x14ac:dyDescent="0.2">
      <c r="S104" s="54"/>
      <c r="T104" s="54"/>
      <c r="U104" s="54"/>
      <c r="V104" s="54"/>
      <c r="W104" s="54"/>
      <c r="X104" s="54"/>
    </row>
    <row r="105" spans="19:24" x14ac:dyDescent="0.2">
      <c r="S105" s="54"/>
      <c r="T105" s="54"/>
      <c r="U105" s="54"/>
      <c r="V105" s="54"/>
      <c r="W105" s="54"/>
      <c r="X105" s="54"/>
    </row>
    <row r="106" spans="19:24" x14ac:dyDescent="0.2">
      <c r="S106" s="54"/>
      <c r="T106" s="54"/>
      <c r="U106" s="54"/>
      <c r="V106" s="54"/>
      <c r="W106" s="54"/>
      <c r="X106" s="54"/>
    </row>
    <row r="107" spans="19:24" x14ac:dyDescent="0.2">
      <c r="S107" s="54"/>
      <c r="T107" s="54"/>
      <c r="U107" s="54"/>
      <c r="V107" s="54"/>
      <c r="W107" s="54"/>
      <c r="X107" s="54"/>
    </row>
    <row r="108" spans="19:24" x14ac:dyDescent="0.2">
      <c r="S108" s="54"/>
      <c r="T108" s="54"/>
      <c r="U108" s="54"/>
      <c r="V108" s="54"/>
      <c r="W108" s="54"/>
      <c r="X108" s="54"/>
    </row>
    <row r="109" spans="19:24" x14ac:dyDescent="0.2">
      <c r="S109" s="54"/>
      <c r="T109" s="54"/>
      <c r="U109" s="54"/>
      <c r="V109" s="54"/>
      <c r="W109" s="54"/>
      <c r="X109" s="54"/>
    </row>
    <row r="110" spans="19:24" x14ac:dyDescent="0.2">
      <c r="S110" s="54"/>
      <c r="T110" s="54"/>
      <c r="U110" s="54"/>
      <c r="V110" s="54"/>
      <c r="W110" s="54"/>
      <c r="X110" s="54"/>
    </row>
    <row r="111" spans="19:24" x14ac:dyDescent="0.2">
      <c r="S111" s="54"/>
      <c r="T111" s="54"/>
      <c r="U111" s="54"/>
      <c r="V111" s="54"/>
      <c r="W111" s="54"/>
      <c r="X111" s="54"/>
    </row>
    <row r="112" spans="19:24" x14ac:dyDescent="0.2">
      <c r="S112" s="54"/>
      <c r="T112" s="54"/>
      <c r="U112" s="54"/>
      <c r="V112" s="54"/>
      <c r="W112" s="54"/>
      <c r="X112" s="54"/>
    </row>
    <row r="113" spans="19:24" x14ac:dyDescent="0.2">
      <c r="S113" s="54"/>
      <c r="T113" s="54"/>
      <c r="U113" s="54"/>
      <c r="V113" s="54"/>
      <c r="W113" s="54"/>
      <c r="X113" s="54"/>
    </row>
    <row r="114" spans="19:24" x14ac:dyDescent="0.2">
      <c r="S114" s="54"/>
      <c r="T114" s="54"/>
      <c r="U114" s="54"/>
      <c r="V114" s="54"/>
      <c r="W114" s="54"/>
      <c r="X114" s="54"/>
    </row>
    <row r="115" spans="19:24" x14ac:dyDescent="0.2">
      <c r="S115" s="54"/>
      <c r="T115" s="54"/>
      <c r="U115" s="54"/>
      <c r="V115" s="54"/>
      <c r="W115" s="54"/>
      <c r="X115" s="54"/>
    </row>
    <row r="116" spans="19:24" x14ac:dyDescent="0.2">
      <c r="S116" s="54"/>
      <c r="T116" s="54"/>
      <c r="U116" s="54"/>
      <c r="V116" s="54"/>
      <c r="W116" s="54"/>
      <c r="X116" s="54"/>
    </row>
    <row r="117" spans="19:24" x14ac:dyDescent="0.2">
      <c r="S117" s="54"/>
      <c r="T117" s="54"/>
      <c r="U117" s="54"/>
      <c r="V117" s="54"/>
      <c r="W117" s="54"/>
      <c r="X117" s="54"/>
    </row>
    <row r="118" spans="19:24" x14ac:dyDescent="0.2">
      <c r="S118" s="54"/>
      <c r="T118" s="54"/>
      <c r="U118" s="54"/>
      <c r="V118" s="54"/>
      <c r="W118" s="54"/>
      <c r="X118" s="54"/>
    </row>
    <row r="119" spans="19:24" x14ac:dyDescent="0.2">
      <c r="S119" s="54"/>
      <c r="T119" s="54"/>
      <c r="U119" s="54"/>
      <c r="V119" s="54"/>
      <c r="W119" s="54"/>
      <c r="X119" s="54"/>
    </row>
    <row r="120" spans="19:24" x14ac:dyDescent="0.2">
      <c r="S120" s="54"/>
      <c r="T120" s="54"/>
      <c r="U120" s="54"/>
      <c r="V120" s="54"/>
      <c r="W120" s="54"/>
      <c r="X120" s="54"/>
    </row>
    <row r="121" spans="19:24" x14ac:dyDescent="0.2">
      <c r="S121" s="54"/>
      <c r="T121" s="54"/>
      <c r="U121" s="54"/>
      <c r="V121" s="54"/>
      <c r="W121" s="54"/>
      <c r="X121" s="54"/>
    </row>
    <row r="122" spans="19:24" x14ac:dyDescent="0.2">
      <c r="S122" s="54"/>
      <c r="T122" s="54"/>
      <c r="U122" s="54"/>
      <c r="V122" s="54"/>
      <c r="W122" s="54"/>
      <c r="X122" s="54"/>
    </row>
    <row r="123" spans="19:24" x14ac:dyDescent="0.2">
      <c r="S123" s="54"/>
      <c r="T123" s="54"/>
      <c r="U123" s="54"/>
      <c r="V123" s="54"/>
      <c r="W123" s="54"/>
      <c r="X123" s="54"/>
    </row>
    <row r="124" spans="19:24" x14ac:dyDescent="0.2">
      <c r="S124" s="54"/>
      <c r="T124" s="54"/>
      <c r="U124" s="54"/>
      <c r="V124" s="54"/>
      <c r="W124" s="54"/>
      <c r="X124" s="54"/>
    </row>
    <row r="125" spans="19:24" x14ac:dyDescent="0.2">
      <c r="S125" s="54"/>
      <c r="T125" s="54"/>
      <c r="U125" s="54"/>
      <c r="V125" s="54"/>
      <c r="W125" s="54"/>
      <c r="X125" s="54"/>
    </row>
    <row r="126" spans="19:24" x14ac:dyDescent="0.2">
      <c r="S126" s="54"/>
      <c r="T126" s="54"/>
      <c r="U126" s="54"/>
      <c r="V126" s="54"/>
      <c r="W126" s="54"/>
      <c r="X126" s="54"/>
    </row>
    <row r="127" spans="19:24" x14ac:dyDescent="0.2">
      <c r="S127" s="54"/>
      <c r="T127" s="54"/>
      <c r="U127" s="54"/>
      <c r="V127" s="54"/>
      <c r="W127" s="54"/>
      <c r="X127" s="54"/>
    </row>
    <row r="128" spans="19:24" x14ac:dyDescent="0.2">
      <c r="S128" s="54"/>
      <c r="T128" s="54"/>
      <c r="U128" s="54"/>
      <c r="V128" s="54"/>
      <c r="W128" s="54"/>
      <c r="X128" s="54"/>
    </row>
    <row r="129" spans="19:24" x14ac:dyDescent="0.2">
      <c r="S129" s="54"/>
      <c r="T129" s="54"/>
      <c r="U129" s="54"/>
      <c r="V129" s="54"/>
      <c r="W129" s="54"/>
      <c r="X129" s="54"/>
    </row>
    <row r="130" spans="19:24" x14ac:dyDescent="0.2">
      <c r="S130" s="54"/>
      <c r="T130" s="54"/>
      <c r="U130" s="54"/>
      <c r="V130" s="54"/>
      <c r="W130" s="54"/>
      <c r="X130" s="54"/>
    </row>
    <row r="131" spans="19:24" x14ac:dyDescent="0.2">
      <c r="S131" s="54"/>
      <c r="T131" s="54"/>
      <c r="U131" s="54"/>
      <c r="V131" s="54"/>
      <c r="W131" s="54"/>
      <c r="X131" s="54"/>
    </row>
    <row r="132" spans="19:24" x14ac:dyDescent="0.2">
      <c r="S132" s="54"/>
      <c r="T132" s="54"/>
      <c r="U132" s="54"/>
      <c r="V132" s="54"/>
      <c r="W132" s="54"/>
      <c r="X132" s="54"/>
    </row>
    <row r="133" spans="19:24" x14ac:dyDescent="0.2">
      <c r="S133" s="54"/>
      <c r="T133" s="54"/>
      <c r="U133" s="54"/>
      <c r="V133" s="54"/>
      <c r="W133" s="54"/>
      <c r="X133" s="54"/>
    </row>
    <row r="134" spans="19:24" x14ac:dyDescent="0.2">
      <c r="S134" s="54"/>
      <c r="T134" s="54"/>
      <c r="U134" s="54"/>
      <c r="V134" s="54"/>
      <c r="W134" s="54"/>
      <c r="X134" s="54"/>
    </row>
    <row r="135" spans="19:24" x14ac:dyDescent="0.2">
      <c r="S135" s="54"/>
      <c r="T135" s="54"/>
      <c r="U135" s="54"/>
      <c r="V135" s="54"/>
      <c r="W135" s="54"/>
      <c r="X135" s="54"/>
    </row>
    <row r="136" spans="19:24" x14ac:dyDescent="0.2">
      <c r="S136" s="54"/>
      <c r="T136" s="54"/>
      <c r="U136" s="54"/>
      <c r="V136" s="54"/>
      <c r="W136" s="54"/>
      <c r="X136" s="54"/>
    </row>
    <row r="137" spans="19:24" x14ac:dyDescent="0.2">
      <c r="S137" s="54"/>
      <c r="T137" s="54"/>
      <c r="U137" s="54"/>
      <c r="V137" s="54"/>
      <c r="W137" s="54"/>
      <c r="X137" s="54"/>
    </row>
    <row r="138" spans="19:24" x14ac:dyDescent="0.2">
      <c r="S138" s="54"/>
      <c r="T138" s="54"/>
      <c r="U138" s="54"/>
      <c r="V138" s="54"/>
      <c r="W138" s="54"/>
      <c r="X138" s="54"/>
    </row>
    <row r="139" spans="19:24" x14ac:dyDescent="0.2">
      <c r="S139" s="54"/>
      <c r="T139" s="54"/>
      <c r="U139" s="54"/>
      <c r="V139" s="54"/>
      <c r="W139" s="54"/>
      <c r="X139" s="54"/>
    </row>
    <row r="140" spans="19:24" x14ac:dyDescent="0.2">
      <c r="S140" s="54"/>
      <c r="T140" s="54"/>
      <c r="U140" s="54"/>
      <c r="V140" s="54"/>
      <c r="W140" s="54"/>
      <c r="X140" s="54"/>
    </row>
    <row r="141" spans="19:24" x14ac:dyDescent="0.2">
      <c r="S141" s="54"/>
      <c r="T141" s="54"/>
      <c r="U141" s="54"/>
      <c r="V141" s="54"/>
      <c r="W141" s="54"/>
      <c r="X141" s="54"/>
    </row>
    <row r="142" spans="19:24" x14ac:dyDescent="0.2">
      <c r="S142" s="54"/>
      <c r="T142" s="54"/>
      <c r="U142" s="54"/>
      <c r="V142" s="54"/>
      <c r="W142" s="54"/>
      <c r="X142" s="54"/>
    </row>
    <row r="143" spans="19:24" x14ac:dyDescent="0.2">
      <c r="S143" s="54"/>
      <c r="T143" s="54"/>
      <c r="U143" s="54"/>
      <c r="V143" s="54"/>
      <c r="W143" s="54"/>
      <c r="X143" s="54"/>
    </row>
    <row r="144" spans="19:24" x14ac:dyDescent="0.2">
      <c r="S144" s="54"/>
      <c r="T144" s="54"/>
      <c r="U144" s="54"/>
      <c r="V144" s="54"/>
      <c r="W144" s="54"/>
      <c r="X144" s="54"/>
    </row>
    <row r="145" spans="19:24" x14ac:dyDescent="0.2">
      <c r="S145" s="54"/>
      <c r="T145" s="54"/>
      <c r="U145" s="54"/>
      <c r="V145" s="54"/>
      <c r="W145" s="54"/>
      <c r="X145" s="54"/>
    </row>
    <row r="146" spans="19:24" x14ac:dyDescent="0.2">
      <c r="S146" s="54"/>
      <c r="T146" s="54"/>
      <c r="U146" s="54"/>
      <c r="V146" s="54"/>
      <c r="W146" s="54"/>
      <c r="X146" s="54"/>
    </row>
    <row r="147" spans="19:24" x14ac:dyDescent="0.2">
      <c r="S147" s="54"/>
      <c r="T147" s="54"/>
      <c r="U147" s="54"/>
      <c r="V147" s="54"/>
      <c r="W147" s="54"/>
      <c r="X147" s="54"/>
    </row>
    <row r="148" spans="19:24" x14ac:dyDescent="0.2">
      <c r="S148" s="54"/>
      <c r="T148" s="54"/>
      <c r="U148" s="54"/>
      <c r="V148" s="54"/>
      <c r="W148" s="54"/>
      <c r="X148" s="54"/>
    </row>
    <row r="149" spans="19:24" x14ac:dyDescent="0.2">
      <c r="S149" s="54"/>
      <c r="T149" s="54"/>
      <c r="U149" s="54"/>
      <c r="V149" s="54"/>
      <c r="W149" s="54"/>
      <c r="X149" s="54"/>
    </row>
    <row r="150" spans="19:24" x14ac:dyDescent="0.2">
      <c r="S150" s="54"/>
      <c r="T150" s="54"/>
      <c r="U150" s="54"/>
      <c r="V150" s="54"/>
      <c r="W150" s="54"/>
      <c r="X150" s="54"/>
    </row>
    <row r="151" spans="19:24" x14ac:dyDescent="0.2">
      <c r="S151" s="54"/>
      <c r="T151" s="54"/>
      <c r="U151" s="54"/>
      <c r="V151" s="54"/>
      <c r="W151" s="54"/>
      <c r="X151" s="54"/>
    </row>
    <row r="152" spans="19:24" x14ac:dyDescent="0.2">
      <c r="S152" s="54"/>
      <c r="T152" s="54"/>
      <c r="U152" s="54"/>
      <c r="V152" s="54"/>
      <c r="W152" s="54"/>
      <c r="X152" s="54"/>
    </row>
    <row r="153" spans="19:24" x14ac:dyDescent="0.2">
      <c r="S153" s="54"/>
      <c r="T153" s="54"/>
      <c r="U153" s="54"/>
      <c r="V153" s="54"/>
      <c r="W153" s="54"/>
      <c r="X153" s="54"/>
    </row>
    <row r="154" spans="19:24" x14ac:dyDescent="0.2">
      <c r="S154" s="54"/>
      <c r="T154" s="54"/>
      <c r="U154" s="54"/>
      <c r="V154" s="54"/>
      <c r="W154" s="54"/>
      <c r="X154" s="54"/>
    </row>
    <row r="155" spans="19:24" x14ac:dyDescent="0.2">
      <c r="S155" s="54"/>
      <c r="T155" s="54"/>
      <c r="U155" s="54"/>
      <c r="V155" s="54"/>
      <c r="W155" s="54"/>
      <c r="X155" s="54"/>
    </row>
    <row r="156" spans="19:24" x14ac:dyDescent="0.2">
      <c r="S156" s="54"/>
      <c r="T156" s="54"/>
      <c r="U156" s="54"/>
      <c r="V156" s="54"/>
      <c r="W156" s="54"/>
      <c r="X156" s="54"/>
    </row>
    <row r="157" spans="19:24" x14ac:dyDescent="0.2">
      <c r="S157" s="54"/>
      <c r="T157" s="54"/>
      <c r="U157" s="54"/>
      <c r="V157" s="54"/>
      <c r="W157" s="54"/>
      <c r="X157" s="54"/>
    </row>
    <row r="158" spans="19:24" x14ac:dyDescent="0.2">
      <c r="S158" s="54"/>
      <c r="T158" s="54"/>
      <c r="U158" s="54"/>
      <c r="V158" s="54"/>
      <c r="W158" s="54"/>
      <c r="X158" s="54"/>
    </row>
    <row r="159" spans="19:24" x14ac:dyDescent="0.2">
      <c r="S159" s="54"/>
      <c r="T159" s="54"/>
      <c r="U159" s="54"/>
      <c r="V159" s="54"/>
      <c r="W159" s="54"/>
      <c r="X159" s="54"/>
    </row>
    <row r="160" spans="19:24" x14ac:dyDescent="0.2">
      <c r="S160" s="54"/>
      <c r="T160" s="54"/>
      <c r="U160" s="54"/>
      <c r="V160" s="54"/>
      <c r="W160" s="54"/>
      <c r="X160" s="54"/>
    </row>
    <row r="161" spans="19:24" x14ac:dyDescent="0.2">
      <c r="S161" s="54"/>
      <c r="T161" s="54"/>
      <c r="U161" s="54"/>
      <c r="V161" s="54"/>
      <c r="W161" s="54"/>
      <c r="X161" s="54"/>
    </row>
    <row r="162" spans="19:24" x14ac:dyDescent="0.2">
      <c r="S162" s="54"/>
      <c r="T162" s="54"/>
      <c r="U162" s="54"/>
      <c r="V162" s="54"/>
      <c r="W162" s="54"/>
      <c r="X162" s="54"/>
    </row>
    <row r="163" spans="19:24" x14ac:dyDescent="0.2">
      <c r="S163" s="54"/>
      <c r="T163" s="54"/>
      <c r="U163" s="54"/>
      <c r="V163" s="54"/>
      <c r="W163" s="54"/>
      <c r="X163" s="54"/>
    </row>
    <row r="164" spans="19:24" x14ac:dyDescent="0.2">
      <c r="S164" s="54"/>
      <c r="T164" s="54"/>
      <c r="U164" s="54"/>
      <c r="V164" s="54"/>
      <c r="W164" s="54"/>
      <c r="X164" s="54"/>
    </row>
    <row r="165" spans="19:24" x14ac:dyDescent="0.2">
      <c r="S165" s="54"/>
      <c r="T165" s="54"/>
      <c r="U165" s="54"/>
      <c r="V165" s="54"/>
      <c r="W165" s="54"/>
      <c r="X165" s="54"/>
    </row>
    <row r="166" spans="19:24" x14ac:dyDescent="0.2">
      <c r="S166" s="54"/>
      <c r="T166" s="54"/>
      <c r="U166" s="54"/>
      <c r="V166" s="54"/>
      <c r="W166" s="54"/>
      <c r="X166" s="54"/>
    </row>
    <row r="167" spans="19:24" x14ac:dyDescent="0.2">
      <c r="S167" s="54"/>
      <c r="T167" s="54"/>
      <c r="U167" s="54"/>
      <c r="V167" s="54"/>
      <c r="W167" s="54"/>
      <c r="X167" s="54"/>
    </row>
    <row r="168" spans="19:24" x14ac:dyDescent="0.2">
      <c r="S168" s="54"/>
      <c r="T168" s="54"/>
      <c r="U168" s="54"/>
      <c r="V168" s="54"/>
      <c r="W168" s="54"/>
      <c r="X168" s="54"/>
    </row>
    <row r="169" spans="19:24" x14ac:dyDescent="0.2">
      <c r="S169" s="54"/>
      <c r="T169" s="54"/>
      <c r="U169" s="54"/>
      <c r="V169" s="54"/>
      <c r="W169" s="54"/>
      <c r="X169" s="54"/>
    </row>
    <row r="170" spans="19:24" x14ac:dyDescent="0.2">
      <c r="S170" s="54"/>
      <c r="T170" s="54"/>
      <c r="U170" s="54"/>
      <c r="V170" s="54"/>
      <c r="W170" s="54"/>
      <c r="X170" s="54"/>
    </row>
    <row r="171" spans="19:24" x14ac:dyDescent="0.2">
      <c r="S171" s="54"/>
      <c r="T171" s="54"/>
      <c r="U171" s="54"/>
      <c r="V171" s="54"/>
      <c r="W171" s="54"/>
      <c r="X171" s="54"/>
    </row>
    <row r="172" spans="19:24" x14ac:dyDescent="0.2">
      <c r="S172" s="54"/>
      <c r="T172" s="54"/>
      <c r="U172" s="54"/>
      <c r="V172" s="54"/>
      <c r="W172" s="54"/>
      <c r="X172" s="54"/>
    </row>
    <row r="173" spans="19:24" x14ac:dyDescent="0.2">
      <c r="S173" s="54"/>
      <c r="T173" s="54"/>
      <c r="U173" s="54"/>
      <c r="V173" s="54"/>
      <c r="W173" s="54"/>
      <c r="X173" s="54"/>
    </row>
    <row r="174" spans="19:24" x14ac:dyDescent="0.2">
      <c r="S174" s="54"/>
      <c r="T174" s="54"/>
      <c r="U174" s="54"/>
      <c r="V174" s="54"/>
      <c r="W174" s="54"/>
      <c r="X174" s="54"/>
    </row>
    <row r="175" spans="19:24" x14ac:dyDescent="0.2">
      <c r="S175" s="54"/>
      <c r="T175" s="54"/>
      <c r="U175" s="54"/>
      <c r="V175" s="54"/>
      <c r="W175" s="54"/>
      <c r="X175" s="54"/>
    </row>
    <row r="176" spans="19:24" x14ac:dyDescent="0.2">
      <c r="S176" s="54"/>
      <c r="T176" s="54"/>
      <c r="U176" s="54"/>
      <c r="V176" s="54"/>
      <c r="W176" s="54"/>
      <c r="X176" s="54"/>
    </row>
    <row r="177" spans="19:24" x14ac:dyDescent="0.2">
      <c r="S177" s="54"/>
      <c r="T177" s="54"/>
      <c r="U177" s="54"/>
      <c r="V177" s="54"/>
      <c r="W177" s="54"/>
      <c r="X177" s="54"/>
    </row>
    <row r="178" spans="19:24" x14ac:dyDescent="0.2">
      <c r="S178" s="54"/>
      <c r="T178" s="54"/>
      <c r="U178" s="54"/>
      <c r="V178" s="54"/>
      <c r="W178" s="54"/>
      <c r="X178" s="54"/>
    </row>
    <row r="179" spans="19:24" x14ac:dyDescent="0.2">
      <c r="S179" s="54"/>
      <c r="T179" s="54"/>
      <c r="U179" s="54"/>
      <c r="V179" s="54"/>
      <c r="W179" s="54"/>
      <c r="X179" s="54"/>
    </row>
    <row r="180" spans="19:24" x14ac:dyDescent="0.2">
      <c r="S180" s="54"/>
      <c r="T180" s="54"/>
      <c r="U180" s="54"/>
      <c r="V180" s="54"/>
      <c r="W180" s="54"/>
      <c r="X180" s="54"/>
    </row>
    <row r="181" spans="19:24" x14ac:dyDescent="0.2">
      <c r="S181" s="54"/>
      <c r="T181" s="54"/>
      <c r="U181" s="54"/>
      <c r="V181" s="54"/>
      <c r="W181" s="54"/>
      <c r="X181" s="54"/>
    </row>
    <row r="182" spans="19:24" x14ac:dyDescent="0.2">
      <c r="S182" s="54"/>
      <c r="T182" s="54"/>
      <c r="U182" s="54"/>
      <c r="V182" s="54"/>
      <c r="W182" s="54"/>
      <c r="X182" s="54"/>
    </row>
    <row r="183" spans="19:24" x14ac:dyDescent="0.2">
      <c r="S183" s="54"/>
      <c r="T183" s="54"/>
      <c r="U183" s="54"/>
      <c r="V183" s="54"/>
      <c r="W183" s="54"/>
      <c r="X183" s="54"/>
    </row>
    <row r="184" spans="19:24" x14ac:dyDescent="0.2">
      <c r="S184" s="54"/>
      <c r="T184" s="54"/>
      <c r="U184" s="54"/>
      <c r="V184" s="54"/>
      <c r="W184" s="54"/>
      <c r="X184" s="54"/>
    </row>
    <row r="185" spans="19:24" x14ac:dyDescent="0.2">
      <c r="S185" s="54"/>
      <c r="T185" s="54"/>
      <c r="U185" s="54"/>
      <c r="V185" s="54"/>
      <c r="W185" s="54"/>
      <c r="X185" s="54"/>
    </row>
    <row r="186" spans="19:24" x14ac:dyDescent="0.2">
      <c r="S186" s="54"/>
      <c r="T186" s="54"/>
      <c r="U186" s="54"/>
      <c r="V186" s="54"/>
      <c r="W186" s="54"/>
      <c r="X186" s="54"/>
    </row>
    <row r="187" spans="19:24" x14ac:dyDescent="0.2">
      <c r="S187" s="54"/>
      <c r="T187" s="54"/>
      <c r="U187" s="54"/>
      <c r="V187" s="54"/>
      <c r="W187" s="54"/>
      <c r="X187" s="54"/>
    </row>
    <row r="188" spans="19:24" x14ac:dyDescent="0.2">
      <c r="S188" s="54"/>
      <c r="T188" s="54"/>
      <c r="U188" s="54"/>
      <c r="V188" s="54"/>
      <c r="W188" s="54"/>
      <c r="X188" s="54"/>
    </row>
    <row r="189" spans="19:24" x14ac:dyDescent="0.2">
      <c r="S189" s="54"/>
      <c r="T189" s="54"/>
      <c r="U189" s="54"/>
      <c r="V189" s="54"/>
      <c r="W189" s="54"/>
      <c r="X189" s="54"/>
    </row>
    <row r="190" spans="19:24" x14ac:dyDescent="0.2">
      <c r="S190" s="54"/>
      <c r="T190" s="54"/>
      <c r="U190" s="54"/>
      <c r="V190" s="54"/>
      <c r="W190" s="54"/>
      <c r="X190" s="54"/>
    </row>
    <row r="191" spans="19:24" x14ac:dyDescent="0.2">
      <c r="S191" s="54"/>
      <c r="T191" s="54"/>
      <c r="U191" s="54"/>
      <c r="V191" s="54"/>
      <c r="W191" s="54"/>
      <c r="X191" s="54"/>
    </row>
    <row r="192" spans="19:24" x14ac:dyDescent="0.2">
      <c r="S192" s="54"/>
      <c r="T192" s="54"/>
      <c r="U192" s="54"/>
      <c r="V192" s="54"/>
      <c r="W192" s="54"/>
      <c r="X192" s="54"/>
    </row>
    <row r="193" spans="19:24" x14ac:dyDescent="0.2">
      <c r="S193" s="54"/>
      <c r="T193" s="54"/>
      <c r="U193" s="54"/>
      <c r="V193" s="54"/>
      <c r="W193" s="54"/>
      <c r="X193" s="54"/>
    </row>
    <row r="194" spans="19:24" x14ac:dyDescent="0.2">
      <c r="S194" s="54"/>
      <c r="T194" s="54"/>
      <c r="U194" s="54"/>
      <c r="V194" s="54"/>
      <c r="W194" s="54"/>
      <c r="X194" s="54"/>
    </row>
    <row r="195" spans="19:24" x14ac:dyDescent="0.2">
      <c r="S195" s="54"/>
      <c r="T195" s="54"/>
      <c r="U195" s="54"/>
      <c r="V195" s="54"/>
      <c r="W195" s="54"/>
      <c r="X195" s="54"/>
    </row>
    <row r="196" spans="19:24" x14ac:dyDescent="0.2">
      <c r="S196" s="54"/>
      <c r="T196" s="54"/>
      <c r="U196" s="54"/>
      <c r="V196" s="54"/>
      <c r="W196" s="54"/>
      <c r="X196" s="54"/>
    </row>
    <row r="197" spans="19:24" x14ac:dyDescent="0.2">
      <c r="S197" s="54"/>
      <c r="T197" s="54"/>
      <c r="U197" s="54"/>
      <c r="V197" s="54"/>
      <c r="W197" s="54"/>
      <c r="X197" s="54"/>
    </row>
    <row r="198" spans="19:24" x14ac:dyDescent="0.2">
      <c r="S198" s="54"/>
      <c r="T198" s="54"/>
      <c r="U198" s="54"/>
      <c r="V198" s="54"/>
      <c r="W198" s="54"/>
      <c r="X198" s="54"/>
    </row>
    <row r="199" spans="19:24" x14ac:dyDescent="0.2">
      <c r="S199" s="54"/>
      <c r="T199" s="54"/>
      <c r="U199" s="54"/>
      <c r="V199" s="54"/>
      <c r="W199" s="54"/>
      <c r="X199" s="54"/>
    </row>
    <row r="200" spans="19:24" x14ac:dyDescent="0.2">
      <c r="S200" s="54"/>
      <c r="T200" s="54"/>
      <c r="U200" s="54"/>
      <c r="V200" s="54"/>
      <c r="W200" s="54"/>
      <c r="X200" s="54"/>
    </row>
    <row r="201" spans="19:24" x14ac:dyDescent="0.2">
      <c r="S201" s="54"/>
      <c r="T201" s="54"/>
      <c r="U201" s="54"/>
      <c r="V201" s="54"/>
      <c r="W201" s="54"/>
      <c r="X201" s="54"/>
    </row>
    <row r="202" spans="19:24" x14ac:dyDescent="0.2">
      <c r="S202" s="54"/>
      <c r="T202" s="54"/>
      <c r="U202" s="54"/>
      <c r="V202" s="54"/>
      <c r="W202" s="54"/>
      <c r="X202" s="54"/>
    </row>
    <row r="203" spans="19:24" x14ac:dyDescent="0.2">
      <c r="S203" s="54"/>
      <c r="T203" s="54"/>
      <c r="U203" s="54"/>
      <c r="V203" s="54"/>
      <c r="W203" s="54"/>
      <c r="X203" s="54"/>
    </row>
    <row r="204" spans="19:24" x14ac:dyDescent="0.2">
      <c r="S204" s="54"/>
      <c r="T204" s="54"/>
      <c r="U204" s="54"/>
      <c r="V204" s="54"/>
      <c r="W204" s="54"/>
      <c r="X204" s="54"/>
    </row>
    <row r="205" spans="19:24" x14ac:dyDescent="0.2">
      <c r="S205" s="54"/>
      <c r="T205" s="54"/>
      <c r="U205" s="54"/>
      <c r="V205" s="54"/>
      <c r="W205" s="54"/>
      <c r="X205" s="54"/>
    </row>
    <row r="206" spans="19:24" x14ac:dyDescent="0.2">
      <c r="S206" s="54"/>
      <c r="T206" s="54"/>
      <c r="U206" s="54"/>
      <c r="V206" s="54"/>
      <c r="W206" s="54"/>
      <c r="X206" s="54"/>
    </row>
    <row r="207" spans="19:24" x14ac:dyDescent="0.2">
      <c r="S207" s="54"/>
      <c r="T207" s="54"/>
      <c r="U207" s="54"/>
      <c r="V207" s="54"/>
      <c r="W207" s="54"/>
      <c r="X207" s="54"/>
    </row>
    <row r="208" spans="19:24" x14ac:dyDescent="0.2">
      <c r="S208" s="54"/>
      <c r="T208" s="54"/>
      <c r="U208" s="54"/>
      <c r="V208" s="54"/>
      <c r="W208" s="54"/>
      <c r="X208" s="54"/>
    </row>
    <row r="209" spans="19:24" x14ac:dyDescent="0.2">
      <c r="S209" s="54"/>
      <c r="T209" s="54"/>
      <c r="U209" s="54"/>
      <c r="V209" s="54"/>
      <c r="W209" s="54"/>
      <c r="X209" s="54"/>
    </row>
    <row r="210" spans="19:24" x14ac:dyDescent="0.2">
      <c r="S210" s="54"/>
      <c r="T210" s="54"/>
      <c r="U210" s="54"/>
      <c r="V210" s="54"/>
      <c r="W210" s="54"/>
      <c r="X210" s="54"/>
    </row>
    <row r="211" spans="19:24" x14ac:dyDescent="0.2">
      <c r="S211" s="54"/>
      <c r="T211" s="54"/>
      <c r="U211" s="54"/>
      <c r="V211" s="54"/>
      <c r="W211" s="54"/>
      <c r="X211" s="54"/>
    </row>
    <row r="212" spans="19:24" x14ac:dyDescent="0.2">
      <c r="S212" s="54"/>
      <c r="T212" s="54"/>
      <c r="U212" s="54"/>
      <c r="V212" s="54"/>
      <c r="W212" s="54"/>
      <c r="X212" s="54"/>
    </row>
    <row r="213" spans="19:24" x14ac:dyDescent="0.2">
      <c r="S213" s="54"/>
      <c r="T213" s="54"/>
      <c r="U213" s="54"/>
      <c r="V213" s="54"/>
      <c r="W213" s="54"/>
      <c r="X213" s="54"/>
    </row>
    <row r="214" spans="19:24" x14ac:dyDescent="0.2">
      <c r="S214" s="54"/>
      <c r="T214" s="54"/>
      <c r="U214" s="54"/>
      <c r="V214" s="54"/>
      <c r="W214" s="54"/>
      <c r="X214" s="54"/>
    </row>
    <row r="215" spans="19:24" x14ac:dyDescent="0.2">
      <c r="S215" s="54"/>
      <c r="T215" s="54"/>
      <c r="U215" s="54"/>
      <c r="V215" s="54"/>
      <c r="W215" s="54"/>
      <c r="X215" s="54"/>
    </row>
    <row r="216" spans="19:24" x14ac:dyDescent="0.2">
      <c r="S216" s="54"/>
      <c r="T216" s="54"/>
      <c r="U216" s="54"/>
      <c r="V216" s="54"/>
      <c r="W216" s="54"/>
      <c r="X216" s="54"/>
    </row>
    <row r="217" spans="19:24" x14ac:dyDescent="0.2">
      <c r="S217" s="54"/>
      <c r="T217" s="54"/>
      <c r="U217" s="54"/>
      <c r="V217" s="54"/>
      <c r="W217" s="54"/>
      <c r="X217" s="54"/>
    </row>
    <row r="218" spans="19:24" x14ac:dyDescent="0.2">
      <c r="S218" s="54"/>
      <c r="T218" s="54"/>
      <c r="U218" s="54"/>
      <c r="V218" s="54"/>
      <c r="W218" s="54"/>
      <c r="X218" s="54"/>
    </row>
    <row r="219" spans="19:24" x14ac:dyDescent="0.2">
      <c r="S219" s="54"/>
      <c r="T219" s="54"/>
      <c r="U219" s="54"/>
      <c r="V219" s="54"/>
      <c r="W219" s="54"/>
      <c r="X219" s="54"/>
    </row>
    <row r="220" spans="19:24" x14ac:dyDescent="0.2">
      <c r="S220" s="54"/>
      <c r="T220" s="54"/>
      <c r="U220" s="54"/>
      <c r="V220" s="54"/>
      <c r="W220" s="54"/>
      <c r="X220" s="54"/>
    </row>
    <row r="221" spans="19:24" x14ac:dyDescent="0.2">
      <c r="S221" s="54"/>
      <c r="T221" s="54"/>
      <c r="U221" s="54"/>
      <c r="V221" s="54"/>
      <c r="W221" s="54"/>
      <c r="X221" s="54"/>
    </row>
    <row r="222" spans="19:24" x14ac:dyDescent="0.2">
      <c r="S222" s="54"/>
      <c r="T222" s="54"/>
      <c r="U222" s="54"/>
      <c r="V222" s="54"/>
      <c r="W222" s="54"/>
      <c r="X222" s="54"/>
    </row>
    <row r="223" spans="19:24" x14ac:dyDescent="0.2">
      <c r="S223" s="54"/>
      <c r="T223" s="54"/>
      <c r="U223" s="54"/>
      <c r="V223" s="54"/>
      <c r="W223" s="54"/>
      <c r="X223" s="54"/>
    </row>
    <row r="224" spans="19:24" x14ac:dyDescent="0.2">
      <c r="S224" s="54"/>
      <c r="T224" s="54"/>
      <c r="U224" s="54"/>
      <c r="V224" s="54"/>
      <c r="W224" s="54"/>
      <c r="X224" s="54"/>
    </row>
    <row r="225" spans="19:24" x14ac:dyDescent="0.2">
      <c r="S225" s="54"/>
      <c r="T225" s="54"/>
      <c r="U225" s="54"/>
      <c r="V225" s="54"/>
      <c r="W225" s="54"/>
      <c r="X225" s="54"/>
    </row>
    <row r="226" spans="19:24" x14ac:dyDescent="0.2">
      <c r="S226" s="54"/>
      <c r="T226" s="54"/>
      <c r="U226" s="54"/>
      <c r="V226" s="54"/>
      <c r="W226" s="54"/>
      <c r="X226" s="54"/>
    </row>
    <row r="227" spans="19:24" x14ac:dyDescent="0.2">
      <c r="S227" s="54"/>
      <c r="T227" s="54"/>
      <c r="U227" s="54"/>
      <c r="V227" s="54"/>
      <c r="W227" s="54"/>
      <c r="X227" s="54"/>
    </row>
    <row r="228" spans="19:24" x14ac:dyDescent="0.2">
      <c r="S228" s="54"/>
      <c r="T228" s="54"/>
      <c r="U228" s="54"/>
      <c r="V228" s="54"/>
      <c r="W228" s="54"/>
      <c r="X228" s="54"/>
    </row>
    <row r="229" spans="19:24" x14ac:dyDescent="0.2">
      <c r="S229" s="54"/>
      <c r="T229" s="54"/>
      <c r="U229" s="54"/>
      <c r="V229" s="54"/>
      <c r="W229" s="54"/>
      <c r="X229" s="54"/>
    </row>
    <row r="230" spans="19:24" x14ac:dyDescent="0.2">
      <c r="S230" s="54"/>
      <c r="T230" s="54"/>
      <c r="U230" s="54"/>
      <c r="V230" s="54"/>
      <c r="W230" s="54"/>
      <c r="X230" s="54"/>
    </row>
    <row r="231" spans="19:24" x14ac:dyDescent="0.2">
      <c r="S231" s="54"/>
      <c r="T231" s="54"/>
      <c r="U231" s="54"/>
      <c r="V231" s="54"/>
      <c r="W231" s="54"/>
      <c r="X231" s="54"/>
    </row>
    <row r="232" spans="19:24" x14ac:dyDescent="0.2">
      <c r="S232" s="54"/>
      <c r="T232" s="54"/>
      <c r="U232" s="54"/>
      <c r="V232" s="54"/>
      <c r="W232" s="54"/>
      <c r="X232" s="54"/>
    </row>
    <row r="233" spans="19:24" x14ac:dyDescent="0.2">
      <c r="S233" s="54"/>
      <c r="T233" s="54"/>
      <c r="U233" s="54"/>
      <c r="V233" s="54"/>
      <c r="W233" s="54"/>
      <c r="X233" s="54"/>
    </row>
    <row r="234" spans="19:24" x14ac:dyDescent="0.2">
      <c r="S234" s="54"/>
      <c r="T234" s="54"/>
      <c r="U234" s="54"/>
      <c r="V234" s="54"/>
      <c r="W234" s="54"/>
      <c r="X234" s="54"/>
    </row>
    <row r="235" spans="19:24" x14ac:dyDescent="0.2">
      <c r="S235" s="54"/>
      <c r="T235" s="54"/>
      <c r="U235" s="54"/>
      <c r="V235" s="54"/>
      <c r="W235" s="54"/>
      <c r="X235" s="54"/>
    </row>
    <row r="236" spans="19:24" x14ac:dyDescent="0.2">
      <c r="S236" s="54"/>
      <c r="T236" s="54"/>
      <c r="U236" s="54"/>
      <c r="V236" s="54"/>
      <c r="W236" s="54"/>
      <c r="X236" s="54"/>
    </row>
    <row r="237" spans="19:24" x14ac:dyDescent="0.2">
      <c r="S237" s="54"/>
      <c r="T237" s="54"/>
      <c r="U237" s="54"/>
      <c r="V237" s="54"/>
      <c r="W237" s="54"/>
      <c r="X237" s="54"/>
    </row>
    <row r="238" spans="19:24" x14ac:dyDescent="0.2">
      <c r="S238" s="54"/>
      <c r="T238" s="54"/>
      <c r="U238" s="54"/>
      <c r="V238" s="54"/>
      <c r="W238" s="54"/>
      <c r="X238" s="54"/>
    </row>
    <row r="239" spans="19:24" x14ac:dyDescent="0.2">
      <c r="S239" s="54"/>
      <c r="T239" s="54"/>
      <c r="U239" s="54"/>
      <c r="V239" s="54"/>
      <c r="W239" s="54"/>
      <c r="X239" s="54"/>
    </row>
    <row r="240" spans="19:24" x14ac:dyDescent="0.2">
      <c r="S240" s="54"/>
      <c r="T240" s="54"/>
      <c r="U240" s="54"/>
      <c r="V240" s="54"/>
      <c r="W240" s="54"/>
      <c r="X240" s="54"/>
    </row>
    <row r="241" spans="19:24" x14ac:dyDescent="0.2">
      <c r="S241" s="54"/>
      <c r="T241" s="54"/>
      <c r="U241" s="54"/>
      <c r="V241" s="54"/>
      <c r="W241" s="54"/>
      <c r="X241" s="54"/>
    </row>
    <row r="242" spans="19:24" x14ac:dyDescent="0.2">
      <c r="S242" s="54"/>
      <c r="T242" s="54"/>
      <c r="U242" s="54"/>
      <c r="V242" s="54"/>
      <c r="W242" s="54"/>
      <c r="X242" s="54"/>
    </row>
    <row r="243" spans="19:24" x14ac:dyDescent="0.2">
      <c r="S243" s="54"/>
      <c r="T243" s="54"/>
      <c r="U243" s="54"/>
      <c r="V243" s="54"/>
      <c r="W243" s="54"/>
      <c r="X243" s="54"/>
    </row>
    <row r="244" spans="19:24" x14ac:dyDescent="0.2">
      <c r="S244" s="54"/>
      <c r="T244" s="54"/>
      <c r="U244" s="54"/>
      <c r="V244" s="54"/>
      <c r="W244" s="54"/>
      <c r="X244" s="54"/>
    </row>
    <row r="245" spans="19:24" x14ac:dyDescent="0.2">
      <c r="S245" s="54"/>
      <c r="T245" s="54"/>
      <c r="U245" s="54"/>
      <c r="V245" s="54"/>
      <c r="W245" s="54"/>
      <c r="X245" s="54"/>
    </row>
    <row r="246" spans="19:24" x14ac:dyDescent="0.2">
      <c r="S246" s="54"/>
      <c r="T246" s="54"/>
      <c r="U246" s="54"/>
      <c r="V246" s="54"/>
      <c r="W246" s="54"/>
      <c r="X246" s="54"/>
    </row>
    <row r="247" spans="19:24" x14ac:dyDescent="0.2">
      <c r="S247" s="54"/>
      <c r="T247" s="54"/>
      <c r="U247" s="54"/>
      <c r="V247" s="54"/>
      <c r="W247" s="54"/>
      <c r="X247" s="54"/>
    </row>
    <row r="248" spans="19:24" x14ac:dyDescent="0.2">
      <c r="S248" s="54"/>
      <c r="T248" s="54"/>
      <c r="U248" s="54"/>
      <c r="V248" s="54"/>
      <c r="W248" s="54"/>
      <c r="X248" s="54"/>
    </row>
    <row r="249" spans="19:24" x14ac:dyDescent="0.2">
      <c r="S249" s="54"/>
      <c r="T249" s="54"/>
      <c r="U249" s="54"/>
      <c r="V249" s="54"/>
      <c r="W249" s="54"/>
      <c r="X249" s="54"/>
    </row>
    <row r="250" spans="19:24" x14ac:dyDescent="0.2">
      <c r="S250" s="54"/>
      <c r="T250" s="54"/>
      <c r="U250" s="54"/>
      <c r="V250" s="54"/>
      <c r="W250" s="54"/>
      <c r="X250" s="54"/>
    </row>
    <row r="251" spans="19:24" x14ac:dyDescent="0.2">
      <c r="S251" s="54"/>
      <c r="T251" s="54"/>
      <c r="U251" s="54"/>
      <c r="V251" s="54"/>
      <c r="W251" s="54"/>
      <c r="X251" s="54"/>
    </row>
    <row r="252" spans="19:24" x14ac:dyDescent="0.2">
      <c r="S252" s="54"/>
      <c r="T252" s="54"/>
      <c r="U252" s="54"/>
      <c r="V252" s="54"/>
      <c r="W252" s="54"/>
      <c r="X252" s="54"/>
    </row>
    <row r="253" spans="19:24" x14ac:dyDescent="0.2">
      <c r="S253" s="54"/>
      <c r="T253" s="54"/>
      <c r="U253" s="54"/>
      <c r="V253" s="54"/>
      <c r="W253" s="54"/>
      <c r="X253" s="54"/>
    </row>
    <row r="254" spans="19:24" x14ac:dyDescent="0.2">
      <c r="S254" s="54"/>
      <c r="T254" s="54"/>
      <c r="U254" s="54"/>
      <c r="V254" s="54"/>
      <c r="W254" s="54"/>
      <c r="X254" s="54"/>
    </row>
    <row r="255" spans="19:24" x14ac:dyDescent="0.2">
      <c r="S255" s="54"/>
      <c r="T255" s="54"/>
      <c r="U255" s="54"/>
      <c r="V255" s="54"/>
      <c r="W255" s="54"/>
      <c r="X255" s="54"/>
    </row>
    <row r="256" spans="19:24" x14ac:dyDescent="0.2">
      <c r="S256" s="54"/>
      <c r="T256" s="54"/>
      <c r="U256" s="54"/>
      <c r="V256" s="54"/>
      <c r="W256" s="54"/>
      <c r="X256" s="54"/>
    </row>
    <row r="257" spans="19:24" x14ac:dyDescent="0.2">
      <c r="S257" s="54"/>
      <c r="T257" s="54"/>
      <c r="U257" s="54"/>
      <c r="V257" s="54"/>
      <c r="W257" s="54"/>
      <c r="X257" s="54"/>
    </row>
    <row r="258" spans="19:24" x14ac:dyDescent="0.2">
      <c r="S258" s="54"/>
      <c r="T258" s="54"/>
      <c r="U258" s="54"/>
      <c r="V258" s="54"/>
      <c r="W258" s="54"/>
      <c r="X258" s="54"/>
    </row>
    <row r="259" spans="19:24" x14ac:dyDescent="0.2">
      <c r="S259" s="54"/>
      <c r="T259" s="54"/>
      <c r="U259" s="54"/>
      <c r="V259" s="54"/>
      <c r="W259" s="54"/>
      <c r="X259" s="54"/>
    </row>
    <row r="260" spans="19:24" x14ac:dyDescent="0.2">
      <c r="S260" s="54"/>
      <c r="T260" s="54"/>
      <c r="U260" s="54"/>
      <c r="V260" s="54"/>
      <c r="W260" s="54"/>
      <c r="X260" s="54"/>
    </row>
    <row r="261" spans="19:24" x14ac:dyDescent="0.2">
      <c r="S261" s="54"/>
      <c r="T261" s="54"/>
      <c r="U261" s="54"/>
      <c r="V261" s="54"/>
      <c r="W261" s="54"/>
      <c r="X261" s="54"/>
    </row>
    <row r="262" spans="19:24" x14ac:dyDescent="0.2">
      <c r="S262" s="54"/>
      <c r="T262" s="54"/>
      <c r="U262" s="54"/>
      <c r="V262" s="54"/>
      <c r="W262" s="54"/>
      <c r="X262" s="54"/>
    </row>
    <row r="263" spans="19:24" x14ac:dyDescent="0.2">
      <c r="S263" s="54"/>
      <c r="T263" s="54"/>
      <c r="U263" s="54"/>
      <c r="V263" s="54"/>
      <c r="W263" s="54"/>
      <c r="X263" s="54"/>
    </row>
    <row r="264" spans="19:24" x14ac:dyDescent="0.2">
      <c r="S264" s="54"/>
      <c r="T264" s="54"/>
      <c r="U264" s="54"/>
      <c r="V264" s="54"/>
      <c r="W264" s="54"/>
      <c r="X264" s="54"/>
    </row>
    <row r="265" spans="19:24" x14ac:dyDescent="0.2">
      <c r="S265" s="54"/>
      <c r="T265" s="54"/>
      <c r="U265" s="54"/>
      <c r="V265" s="54"/>
      <c r="W265" s="54"/>
      <c r="X265" s="54"/>
    </row>
    <row r="266" spans="19:24" x14ac:dyDescent="0.2">
      <c r="S266" s="54"/>
      <c r="T266" s="54"/>
      <c r="U266" s="54"/>
      <c r="V266" s="54"/>
      <c r="W266" s="54"/>
      <c r="X266" s="54"/>
    </row>
    <row r="267" spans="19:24" x14ac:dyDescent="0.2">
      <c r="S267" s="54"/>
      <c r="T267" s="54"/>
      <c r="U267" s="54"/>
      <c r="V267" s="54"/>
      <c r="W267" s="54"/>
      <c r="X267" s="54"/>
    </row>
    <row r="268" spans="19:24" x14ac:dyDescent="0.2">
      <c r="S268" s="54"/>
      <c r="T268" s="54"/>
      <c r="U268" s="54"/>
      <c r="V268" s="54"/>
      <c r="W268" s="54"/>
      <c r="X268" s="54"/>
    </row>
    <row r="269" spans="19:24" x14ac:dyDescent="0.2">
      <c r="S269" s="54"/>
      <c r="T269" s="54"/>
      <c r="U269" s="54"/>
      <c r="V269" s="54"/>
      <c r="W269" s="54"/>
      <c r="X269" s="54"/>
    </row>
    <row r="270" spans="19:24" x14ac:dyDescent="0.2">
      <c r="S270" s="54"/>
      <c r="T270" s="54"/>
      <c r="U270" s="54"/>
      <c r="V270" s="54"/>
      <c r="W270" s="54"/>
      <c r="X270" s="54"/>
    </row>
    <row r="271" spans="19:24" x14ac:dyDescent="0.2">
      <c r="S271" s="54"/>
      <c r="T271" s="54"/>
      <c r="U271" s="54"/>
      <c r="V271" s="54"/>
      <c r="W271" s="54"/>
      <c r="X271" s="54"/>
    </row>
    <row r="272" spans="19:24" x14ac:dyDescent="0.2">
      <c r="S272" s="54"/>
      <c r="T272" s="54"/>
      <c r="U272" s="54"/>
      <c r="V272" s="54"/>
      <c r="W272" s="54"/>
      <c r="X272" s="54"/>
    </row>
    <row r="273" spans="19:24" x14ac:dyDescent="0.2">
      <c r="S273" s="54"/>
      <c r="T273" s="54"/>
      <c r="U273" s="54"/>
      <c r="V273" s="54"/>
      <c r="W273" s="54"/>
      <c r="X273" s="54"/>
    </row>
    <row r="274" spans="19:24" x14ac:dyDescent="0.2">
      <c r="S274" s="54"/>
      <c r="T274" s="54"/>
      <c r="U274" s="54"/>
      <c r="V274" s="54"/>
      <c r="W274" s="54"/>
      <c r="X274" s="54"/>
    </row>
    <row r="275" spans="19:24" x14ac:dyDescent="0.2">
      <c r="S275" s="54"/>
      <c r="T275" s="54"/>
      <c r="U275" s="54"/>
      <c r="V275" s="54"/>
      <c r="W275" s="54"/>
      <c r="X275" s="54"/>
    </row>
    <row r="276" spans="19:24" x14ac:dyDescent="0.2">
      <c r="S276" s="54"/>
      <c r="T276" s="54"/>
      <c r="U276" s="54"/>
      <c r="V276" s="54"/>
      <c r="W276" s="54"/>
      <c r="X276" s="54"/>
    </row>
    <row r="277" spans="19:24" x14ac:dyDescent="0.2">
      <c r="S277" s="54"/>
      <c r="T277" s="54"/>
      <c r="U277" s="54"/>
      <c r="V277" s="54"/>
      <c r="W277" s="54"/>
      <c r="X277" s="54"/>
    </row>
    <row r="278" spans="19:24" x14ac:dyDescent="0.2">
      <c r="S278" s="54"/>
      <c r="T278" s="54"/>
      <c r="U278" s="54"/>
      <c r="V278" s="54"/>
      <c r="W278" s="54"/>
      <c r="X278" s="54"/>
    </row>
    <row r="279" spans="19:24" x14ac:dyDescent="0.2">
      <c r="S279" s="54"/>
      <c r="T279" s="54"/>
      <c r="U279" s="54"/>
      <c r="V279" s="54"/>
      <c r="W279" s="54"/>
      <c r="X279" s="54"/>
    </row>
    <row r="280" spans="19:24" x14ac:dyDescent="0.2">
      <c r="S280" s="54"/>
      <c r="T280" s="54"/>
      <c r="U280" s="54"/>
      <c r="V280" s="54"/>
      <c r="W280" s="54"/>
      <c r="X280" s="54"/>
    </row>
    <row r="281" spans="19:24" x14ac:dyDescent="0.2">
      <c r="S281" s="54"/>
      <c r="T281" s="54"/>
      <c r="U281" s="54"/>
      <c r="V281" s="54"/>
      <c r="W281" s="54"/>
      <c r="X281" s="54"/>
    </row>
    <row r="282" spans="19:24" x14ac:dyDescent="0.2">
      <c r="S282" s="54"/>
      <c r="T282" s="54"/>
      <c r="U282" s="54"/>
      <c r="V282" s="54"/>
      <c r="W282" s="54"/>
      <c r="X282" s="54"/>
    </row>
    <row r="283" spans="19:24" x14ac:dyDescent="0.2">
      <c r="S283" s="54"/>
      <c r="T283" s="54"/>
      <c r="U283" s="54"/>
      <c r="V283" s="54"/>
      <c r="W283" s="54"/>
      <c r="X283" s="54"/>
    </row>
    <row r="284" spans="19:24" x14ac:dyDescent="0.2">
      <c r="S284" s="54"/>
      <c r="T284" s="54"/>
      <c r="U284" s="54"/>
      <c r="V284" s="54"/>
      <c r="W284" s="54"/>
      <c r="X284" s="54"/>
    </row>
    <row r="285" spans="19:24" x14ac:dyDescent="0.2">
      <c r="S285" s="54"/>
      <c r="T285" s="54"/>
      <c r="U285" s="54"/>
      <c r="V285" s="54"/>
      <c r="W285" s="54"/>
      <c r="X285" s="54"/>
    </row>
    <row r="286" spans="19:24" x14ac:dyDescent="0.2">
      <c r="S286" s="54"/>
      <c r="T286" s="54"/>
      <c r="U286" s="54"/>
      <c r="V286" s="54"/>
      <c r="W286" s="54"/>
      <c r="X286" s="54"/>
    </row>
    <row r="287" spans="19:24" x14ac:dyDescent="0.2">
      <c r="S287" s="54"/>
      <c r="T287" s="54"/>
      <c r="U287" s="54"/>
      <c r="V287" s="54"/>
      <c r="W287" s="54"/>
      <c r="X287" s="54"/>
    </row>
    <row r="288" spans="19:24" x14ac:dyDescent="0.2">
      <c r="S288" s="54"/>
      <c r="T288" s="54"/>
      <c r="U288" s="54"/>
      <c r="V288" s="54"/>
      <c r="W288" s="54"/>
      <c r="X288" s="54"/>
    </row>
    <row r="289" spans="19:24" x14ac:dyDescent="0.2">
      <c r="S289" s="54"/>
      <c r="T289" s="54"/>
      <c r="U289" s="54"/>
      <c r="V289" s="54"/>
      <c r="W289" s="54"/>
      <c r="X289" s="54"/>
    </row>
    <row r="290" spans="19:24" x14ac:dyDescent="0.2">
      <c r="S290" s="54"/>
      <c r="T290" s="54"/>
      <c r="U290" s="54"/>
      <c r="V290" s="54"/>
      <c r="W290" s="54"/>
      <c r="X290" s="54"/>
    </row>
    <row r="291" spans="19:24" x14ac:dyDescent="0.2">
      <c r="S291" s="54"/>
      <c r="T291" s="54"/>
      <c r="U291" s="54"/>
      <c r="V291" s="54"/>
      <c r="W291" s="54"/>
      <c r="X291" s="54"/>
    </row>
    <row r="292" spans="19:24" x14ac:dyDescent="0.2">
      <c r="S292" s="54"/>
      <c r="T292" s="54"/>
      <c r="U292" s="54"/>
      <c r="V292" s="54"/>
      <c r="W292" s="54"/>
      <c r="X292" s="54"/>
    </row>
    <row r="293" spans="19:24" x14ac:dyDescent="0.2">
      <c r="S293" s="54"/>
      <c r="T293" s="54"/>
      <c r="U293" s="54"/>
      <c r="V293" s="54"/>
      <c r="W293" s="54"/>
      <c r="X293" s="54"/>
    </row>
    <row r="294" spans="19:24" x14ac:dyDescent="0.2">
      <c r="S294" s="54"/>
      <c r="T294" s="54"/>
      <c r="U294" s="54"/>
      <c r="V294" s="54"/>
      <c r="W294" s="54"/>
      <c r="X294" s="54"/>
    </row>
    <row r="295" spans="19:24" x14ac:dyDescent="0.2">
      <c r="S295" s="54"/>
      <c r="T295" s="54"/>
      <c r="U295" s="54"/>
      <c r="V295" s="54"/>
      <c r="W295" s="54"/>
      <c r="X295" s="54"/>
    </row>
    <row r="296" spans="19:24" x14ac:dyDescent="0.2">
      <c r="S296" s="54"/>
      <c r="T296" s="54"/>
      <c r="U296" s="54"/>
      <c r="V296" s="54"/>
      <c r="W296" s="54"/>
      <c r="X296" s="54"/>
    </row>
    <row r="297" spans="19:24" x14ac:dyDescent="0.2">
      <c r="S297" s="54"/>
      <c r="T297" s="54"/>
      <c r="U297" s="54"/>
      <c r="V297" s="54"/>
      <c r="W297" s="54"/>
      <c r="X297" s="54"/>
    </row>
    <row r="298" spans="19:24" x14ac:dyDescent="0.2">
      <c r="S298" s="54"/>
      <c r="T298" s="54"/>
      <c r="U298" s="54"/>
      <c r="V298" s="54"/>
      <c r="W298" s="54"/>
      <c r="X298" s="54"/>
    </row>
    <row r="299" spans="19:24" x14ac:dyDescent="0.2">
      <c r="S299" s="54"/>
      <c r="T299" s="54"/>
      <c r="U299" s="54"/>
      <c r="V299" s="54"/>
      <c r="W299" s="54"/>
      <c r="X299" s="54"/>
    </row>
    <row r="300" spans="19:24" x14ac:dyDescent="0.2">
      <c r="S300" s="54"/>
      <c r="T300" s="54"/>
      <c r="U300" s="54"/>
      <c r="V300" s="54"/>
      <c r="W300" s="54"/>
      <c r="X300" s="54"/>
    </row>
    <row r="301" spans="19:24" x14ac:dyDescent="0.2">
      <c r="S301" s="54"/>
      <c r="T301" s="54"/>
      <c r="U301" s="54"/>
      <c r="V301" s="54"/>
      <c r="W301" s="54"/>
      <c r="X301" s="54"/>
    </row>
    <row r="302" spans="19:24" x14ac:dyDescent="0.2">
      <c r="S302" s="54"/>
      <c r="T302" s="54"/>
      <c r="U302" s="54"/>
      <c r="V302" s="54"/>
      <c r="W302" s="54"/>
      <c r="X302" s="54"/>
    </row>
    <row r="303" spans="19:24" x14ac:dyDescent="0.2">
      <c r="S303" s="54"/>
      <c r="T303" s="54"/>
      <c r="U303" s="54"/>
      <c r="V303" s="54"/>
      <c r="W303" s="54"/>
      <c r="X303" s="54"/>
    </row>
    <row r="304" spans="19:24" x14ac:dyDescent="0.2">
      <c r="S304" s="54"/>
      <c r="T304" s="54"/>
      <c r="U304" s="54"/>
      <c r="V304" s="54"/>
      <c r="W304" s="54"/>
      <c r="X304" s="54"/>
    </row>
    <row r="305" spans="19:24" x14ac:dyDescent="0.2">
      <c r="S305" s="54"/>
      <c r="T305" s="54"/>
      <c r="U305" s="54"/>
      <c r="V305" s="54"/>
      <c r="W305" s="54"/>
      <c r="X305" s="54"/>
    </row>
    <row r="306" spans="19:24" x14ac:dyDescent="0.2">
      <c r="S306" s="54"/>
      <c r="T306" s="54"/>
      <c r="U306" s="54"/>
      <c r="V306" s="54"/>
      <c r="W306" s="54"/>
      <c r="X306" s="54"/>
    </row>
    <row r="307" spans="19:24" x14ac:dyDescent="0.2">
      <c r="S307" s="54"/>
      <c r="T307" s="54"/>
      <c r="U307" s="54"/>
      <c r="V307" s="54"/>
      <c r="W307" s="54"/>
      <c r="X307" s="54"/>
    </row>
    <row r="308" spans="19:24" x14ac:dyDescent="0.2">
      <c r="S308" s="54"/>
      <c r="T308" s="54"/>
      <c r="U308" s="54"/>
      <c r="V308" s="54"/>
      <c r="W308" s="54"/>
      <c r="X308" s="54"/>
    </row>
    <row r="309" spans="19:24" x14ac:dyDescent="0.2">
      <c r="S309" s="54"/>
      <c r="T309" s="54"/>
      <c r="U309" s="54"/>
      <c r="V309" s="54"/>
      <c r="W309" s="54"/>
      <c r="X309" s="54"/>
    </row>
    <row r="310" spans="19:24" x14ac:dyDescent="0.2">
      <c r="S310" s="54"/>
      <c r="T310" s="54"/>
      <c r="U310" s="54"/>
      <c r="V310" s="54"/>
      <c r="W310" s="54"/>
      <c r="X310" s="54"/>
    </row>
    <row r="311" spans="19:24" x14ac:dyDescent="0.2">
      <c r="S311" s="54"/>
      <c r="T311" s="54"/>
      <c r="U311" s="54"/>
      <c r="V311" s="54"/>
      <c r="W311" s="54"/>
      <c r="X311" s="54"/>
    </row>
    <row r="312" spans="19:24" x14ac:dyDescent="0.2">
      <c r="S312" s="54"/>
      <c r="T312" s="54"/>
      <c r="U312" s="54"/>
      <c r="V312" s="54"/>
      <c r="W312" s="54"/>
      <c r="X312" s="54"/>
    </row>
    <row r="313" spans="19:24" x14ac:dyDescent="0.2">
      <c r="S313" s="54"/>
      <c r="T313" s="54"/>
      <c r="U313" s="54"/>
      <c r="V313" s="54"/>
      <c r="W313" s="54"/>
      <c r="X313" s="54"/>
    </row>
    <row r="314" spans="19:24" x14ac:dyDescent="0.2">
      <c r="S314" s="54"/>
      <c r="T314" s="54"/>
      <c r="U314" s="54"/>
      <c r="V314" s="54"/>
      <c r="W314" s="54"/>
      <c r="X314" s="54"/>
    </row>
    <row r="315" spans="19:24" x14ac:dyDescent="0.2">
      <c r="S315" s="54"/>
      <c r="T315" s="54"/>
      <c r="U315" s="54"/>
      <c r="V315" s="54"/>
      <c r="W315" s="54"/>
      <c r="X315" s="54"/>
    </row>
    <row r="316" spans="19:24" x14ac:dyDescent="0.2">
      <c r="S316" s="54"/>
      <c r="T316" s="54"/>
      <c r="U316" s="54"/>
      <c r="V316" s="54"/>
      <c r="W316" s="54"/>
      <c r="X316" s="54"/>
    </row>
    <row r="317" spans="19:24" x14ac:dyDescent="0.2">
      <c r="S317" s="54"/>
      <c r="T317" s="54"/>
      <c r="U317" s="54"/>
      <c r="V317" s="54"/>
      <c r="W317" s="54"/>
      <c r="X317" s="54"/>
    </row>
    <row r="318" spans="19:24" x14ac:dyDescent="0.2">
      <c r="S318" s="54"/>
      <c r="T318" s="54"/>
      <c r="U318" s="54"/>
      <c r="V318" s="54"/>
      <c r="W318" s="54"/>
      <c r="X318" s="54"/>
    </row>
    <row r="319" spans="19:24" x14ac:dyDescent="0.2">
      <c r="S319" s="54"/>
      <c r="T319" s="54"/>
      <c r="U319" s="54"/>
      <c r="V319" s="54"/>
      <c r="W319" s="54"/>
      <c r="X319" s="54"/>
    </row>
    <row r="320" spans="19:24" x14ac:dyDescent="0.2">
      <c r="S320" s="54"/>
      <c r="T320" s="54"/>
      <c r="U320" s="54"/>
      <c r="V320" s="54"/>
      <c r="W320" s="54"/>
      <c r="X320" s="54"/>
    </row>
    <row r="321" spans="19:24" x14ac:dyDescent="0.2">
      <c r="S321" s="54"/>
      <c r="T321" s="54"/>
      <c r="U321" s="54"/>
      <c r="V321" s="54"/>
      <c r="W321" s="54"/>
      <c r="X321" s="54"/>
    </row>
    <row r="322" spans="19:24" x14ac:dyDescent="0.2">
      <c r="S322" s="54"/>
      <c r="T322" s="54"/>
      <c r="U322" s="54"/>
      <c r="V322" s="54"/>
      <c r="W322" s="54"/>
      <c r="X322" s="54"/>
    </row>
    <row r="323" spans="19:24" x14ac:dyDescent="0.2">
      <c r="S323" s="54"/>
      <c r="T323" s="54"/>
      <c r="U323" s="54"/>
      <c r="V323" s="54"/>
      <c r="W323" s="54"/>
      <c r="X323" s="54"/>
    </row>
    <row r="324" spans="19:24" x14ac:dyDescent="0.2">
      <c r="S324" s="54"/>
      <c r="T324" s="54"/>
      <c r="U324" s="54"/>
      <c r="V324" s="54"/>
      <c r="W324" s="54"/>
      <c r="X324" s="54"/>
    </row>
    <row r="325" spans="19:24" x14ac:dyDescent="0.2">
      <c r="S325" s="54"/>
      <c r="T325" s="54"/>
      <c r="U325" s="54"/>
      <c r="V325" s="54"/>
      <c r="W325" s="54"/>
      <c r="X325" s="54"/>
    </row>
    <row r="326" spans="19:24" x14ac:dyDescent="0.2">
      <c r="S326" s="54"/>
      <c r="T326" s="54"/>
      <c r="U326" s="54"/>
      <c r="V326" s="54"/>
      <c r="W326" s="54"/>
      <c r="X326" s="54"/>
    </row>
    <row r="327" spans="19:24" x14ac:dyDescent="0.2">
      <c r="S327" s="54"/>
      <c r="T327" s="54"/>
      <c r="U327" s="54"/>
      <c r="V327" s="54"/>
      <c r="W327" s="54"/>
      <c r="X327" s="54"/>
    </row>
    <row r="328" spans="19:24" x14ac:dyDescent="0.2">
      <c r="S328" s="54"/>
      <c r="T328" s="54"/>
      <c r="U328" s="54"/>
      <c r="V328" s="54"/>
      <c r="W328" s="54"/>
      <c r="X328" s="54"/>
    </row>
    <row r="329" spans="19:24" x14ac:dyDescent="0.2">
      <c r="S329" s="54"/>
      <c r="T329" s="54"/>
      <c r="U329" s="54"/>
      <c r="V329" s="54"/>
      <c r="W329" s="54"/>
      <c r="X329" s="54"/>
    </row>
    <row r="330" spans="19:24" x14ac:dyDescent="0.2">
      <c r="S330" s="54"/>
      <c r="T330" s="54"/>
      <c r="U330" s="54"/>
      <c r="V330" s="54"/>
      <c r="W330" s="54"/>
      <c r="X330" s="54"/>
    </row>
    <row r="331" spans="19:24" x14ac:dyDescent="0.2">
      <c r="S331" s="54"/>
      <c r="T331" s="54"/>
      <c r="U331" s="54"/>
      <c r="V331" s="54"/>
      <c r="W331" s="54"/>
      <c r="X331" s="54"/>
    </row>
    <row r="332" spans="19:24" x14ac:dyDescent="0.2">
      <c r="S332" s="54"/>
      <c r="T332" s="54"/>
      <c r="U332" s="54"/>
      <c r="V332" s="54"/>
      <c r="W332" s="54"/>
      <c r="X332" s="54"/>
    </row>
    <row r="333" spans="19:24" x14ac:dyDescent="0.2">
      <c r="S333" s="54"/>
      <c r="T333" s="54"/>
      <c r="U333" s="54"/>
      <c r="V333" s="54"/>
      <c r="W333" s="54"/>
      <c r="X333" s="54"/>
    </row>
    <row r="334" spans="19:24" x14ac:dyDescent="0.2">
      <c r="S334" s="54"/>
      <c r="T334" s="54"/>
      <c r="U334" s="54"/>
      <c r="V334" s="54"/>
      <c r="W334" s="54"/>
      <c r="X334" s="54"/>
    </row>
    <row r="335" spans="19:24" x14ac:dyDescent="0.2">
      <c r="S335" s="54"/>
      <c r="T335" s="54"/>
      <c r="U335" s="54"/>
      <c r="V335" s="54"/>
      <c r="W335" s="54"/>
      <c r="X335" s="54"/>
    </row>
    <row r="336" spans="19:24" x14ac:dyDescent="0.2">
      <c r="S336" s="54"/>
      <c r="T336" s="54"/>
      <c r="U336" s="54"/>
      <c r="V336" s="54"/>
      <c r="W336" s="54"/>
      <c r="X336" s="54"/>
    </row>
    <row r="337" spans="19:24" x14ac:dyDescent="0.2">
      <c r="S337" s="54"/>
      <c r="T337" s="54"/>
      <c r="U337" s="54"/>
      <c r="V337" s="54"/>
      <c r="W337" s="54"/>
      <c r="X337" s="54"/>
    </row>
    <row r="338" spans="19:24" x14ac:dyDescent="0.2">
      <c r="S338" s="54"/>
      <c r="T338" s="54"/>
      <c r="U338" s="54"/>
      <c r="V338" s="54"/>
      <c r="W338" s="54"/>
      <c r="X338" s="54"/>
    </row>
    <row r="339" spans="19:24" x14ac:dyDescent="0.2">
      <c r="S339" s="54"/>
      <c r="T339" s="54"/>
      <c r="U339" s="54"/>
      <c r="V339" s="54"/>
      <c r="W339" s="54"/>
      <c r="X339" s="54"/>
    </row>
    <row r="340" spans="19:24" x14ac:dyDescent="0.2">
      <c r="S340" s="54"/>
      <c r="T340" s="54"/>
      <c r="U340" s="54"/>
      <c r="V340" s="54"/>
      <c r="W340" s="54"/>
      <c r="X340" s="54"/>
    </row>
    <row r="341" spans="19:24" x14ac:dyDescent="0.2">
      <c r="S341" s="54"/>
      <c r="T341" s="54"/>
      <c r="U341" s="54"/>
      <c r="V341" s="54"/>
      <c r="W341" s="54"/>
      <c r="X341" s="54"/>
    </row>
    <row r="342" spans="19:24" x14ac:dyDescent="0.2">
      <c r="S342" s="54"/>
      <c r="T342" s="54"/>
      <c r="U342" s="54"/>
      <c r="V342" s="54"/>
      <c r="W342" s="54"/>
      <c r="X342" s="54"/>
    </row>
    <row r="343" spans="19:24" x14ac:dyDescent="0.2">
      <c r="S343" s="54"/>
      <c r="T343" s="54"/>
      <c r="U343" s="54"/>
      <c r="V343" s="54"/>
      <c r="W343" s="54"/>
      <c r="X343" s="54"/>
    </row>
    <row r="344" spans="19:24" x14ac:dyDescent="0.2">
      <c r="S344" s="54"/>
      <c r="T344" s="54"/>
      <c r="U344" s="54"/>
      <c r="V344" s="54"/>
      <c r="W344" s="54"/>
      <c r="X344" s="54"/>
    </row>
    <row r="345" spans="19:24" x14ac:dyDescent="0.2">
      <c r="S345" s="54"/>
      <c r="T345" s="54"/>
      <c r="U345" s="54"/>
      <c r="V345" s="54"/>
      <c r="W345" s="54"/>
      <c r="X345" s="54"/>
    </row>
    <row r="346" spans="19:24" x14ac:dyDescent="0.2">
      <c r="S346" s="54"/>
      <c r="T346" s="54"/>
      <c r="U346" s="54"/>
      <c r="V346" s="54"/>
      <c r="W346" s="54"/>
      <c r="X346" s="54"/>
    </row>
    <row r="347" spans="19:24" x14ac:dyDescent="0.2">
      <c r="S347" s="54"/>
      <c r="T347" s="54"/>
      <c r="U347" s="54"/>
      <c r="V347" s="54"/>
      <c r="W347" s="54"/>
      <c r="X347" s="54"/>
    </row>
    <row r="348" spans="19:24" x14ac:dyDescent="0.2">
      <c r="S348" s="54"/>
      <c r="T348" s="54"/>
      <c r="U348" s="54"/>
      <c r="V348" s="54"/>
      <c r="W348" s="54"/>
      <c r="X348" s="54"/>
    </row>
    <row r="349" spans="19:24" x14ac:dyDescent="0.2">
      <c r="S349" s="54"/>
      <c r="T349" s="54"/>
      <c r="U349" s="54"/>
      <c r="V349" s="54"/>
      <c r="W349" s="54"/>
      <c r="X349" s="54"/>
    </row>
    <row r="350" spans="19:24" x14ac:dyDescent="0.2">
      <c r="S350" s="54"/>
      <c r="T350" s="54"/>
      <c r="U350" s="54"/>
      <c r="V350" s="54"/>
      <c r="W350" s="54"/>
      <c r="X350" s="54"/>
    </row>
    <row r="351" spans="19:24" x14ac:dyDescent="0.2">
      <c r="S351" s="54"/>
      <c r="T351" s="54"/>
      <c r="U351" s="54"/>
      <c r="V351" s="54"/>
      <c r="W351" s="54"/>
      <c r="X351" s="54"/>
    </row>
    <row r="352" spans="19:24" x14ac:dyDescent="0.2">
      <c r="S352" s="54"/>
      <c r="T352" s="54"/>
      <c r="U352" s="54"/>
      <c r="V352" s="54"/>
      <c r="W352" s="54"/>
      <c r="X352" s="54"/>
    </row>
    <row r="353" spans="19:24" x14ac:dyDescent="0.2">
      <c r="S353" s="54"/>
      <c r="T353" s="54"/>
      <c r="U353" s="54"/>
      <c r="V353" s="54"/>
      <c r="W353" s="54"/>
      <c r="X353" s="54"/>
    </row>
    <row r="354" spans="19:24" x14ac:dyDescent="0.2">
      <c r="S354" s="54"/>
      <c r="T354" s="54"/>
      <c r="U354" s="54"/>
      <c r="V354" s="54"/>
      <c r="W354" s="54"/>
      <c r="X354" s="54"/>
    </row>
    <row r="355" spans="19:24" x14ac:dyDescent="0.2">
      <c r="S355" s="54"/>
      <c r="T355" s="54"/>
      <c r="U355" s="54"/>
      <c r="V355" s="54"/>
      <c r="W355" s="54"/>
      <c r="X355" s="54"/>
    </row>
    <row r="356" spans="19:24" x14ac:dyDescent="0.2">
      <c r="S356" s="54"/>
      <c r="T356" s="54"/>
      <c r="U356" s="54"/>
      <c r="V356" s="54"/>
      <c r="W356" s="54"/>
      <c r="X356" s="54"/>
    </row>
    <row r="357" spans="19:24" x14ac:dyDescent="0.2">
      <c r="S357" s="54"/>
      <c r="T357" s="54"/>
      <c r="U357" s="54"/>
      <c r="V357" s="54"/>
      <c r="W357" s="54"/>
      <c r="X357" s="54"/>
    </row>
    <row r="358" spans="19:24" x14ac:dyDescent="0.2">
      <c r="S358" s="54"/>
      <c r="T358" s="54"/>
      <c r="U358" s="54"/>
      <c r="V358" s="54"/>
      <c r="W358" s="54"/>
      <c r="X358" s="54"/>
    </row>
    <row r="359" spans="19:24" x14ac:dyDescent="0.2">
      <c r="S359" s="54"/>
      <c r="T359" s="54"/>
      <c r="U359" s="54"/>
      <c r="V359" s="54"/>
      <c r="W359" s="54"/>
      <c r="X359" s="54"/>
    </row>
    <row r="360" spans="19:24" x14ac:dyDescent="0.2">
      <c r="S360" s="54"/>
      <c r="T360" s="54"/>
      <c r="U360" s="54"/>
      <c r="V360" s="54"/>
      <c r="W360" s="54"/>
      <c r="X360" s="54"/>
    </row>
    <row r="361" spans="19:24" x14ac:dyDescent="0.2">
      <c r="S361" s="54"/>
      <c r="T361" s="54"/>
      <c r="U361" s="54"/>
      <c r="V361" s="54"/>
      <c r="W361" s="54"/>
      <c r="X361" s="54"/>
    </row>
    <row r="362" spans="19:24" x14ac:dyDescent="0.2">
      <c r="S362" s="54"/>
      <c r="T362" s="54"/>
      <c r="U362" s="54"/>
      <c r="V362" s="54"/>
      <c r="W362" s="54"/>
      <c r="X362" s="54"/>
    </row>
    <row r="363" spans="19:24" x14ac:dyDescent="0.2">
      <c r="S363" s="54"/>
      <c r="T363" s="54"/>
      <c r="U363" s="54"/>
      <c r="V363" s="54"/>
      <c r="W363" s="54"/>
      <c r="X363" s="54"/>
    </row>
    <row r="364" spans="19:24" x14ac:dyDescent="0.2">
      <c r="S364" s="54"/>
      <c r="T364" s="54"/>
      <c r="U364" s="54"/>
      <c r="V364" s="54"/>
      <c r="W364" s="54"/>
      <c r="X364" s="54"/>
    </row>
    <row r="365" spans="19:24" x14ac:dyDescent="0.2">
      <c r="S365" s="54"/>
      <c r="T365" s="54"/>
      <c r="U365" s="54"/>
      <c r="V365" s="54"/>
      <c r="W365" s="54"/>
      <c r="X365" s="54"/>
    </row>
    <row r="366" spans="19:24" x14ac:dyDescent="0.2">
      <c r="S366" s="54"/>
      <c r="T366" s="54"/>
      <c r="U366" s="54"/>
      <c r="V366" s="54"/>
      <c r="W366" s="54"/>
      <c r="X366" s="54"/>
    </row>
    <row r="367" spans="19:24" x14ac:dyDescent="0.2">
      <c r="S367" s="54"/>
      <c r="T367" s="54"/>
      <c r="U367" s="54"/>
      <c r="V367" s="54"/>
      <c r="W367" s="54"/>
      <c r="X367" s="54"/>
    </row>
    <row r="368" spans="19:24" x14ac:dyDescent="0.2">
      <c r="S368" s="54"/>
      <c r="T368" s="54"/>
      <c r="U368" s="54"/>
      <c r="V368" s="54"/>
      <c r="W368" s="54"/>
      <c r="X368" s="54"/>
    </row>
    <row r="369" spans="19:24" x14ac:dyDescent="0.2">
      <c r="S369" s="54"/>
      <c r="T369" s="54"/>
      <c r="U369" s="54"/>
      <c r="V369" s="54"/>
      <c r="W369" s="54"/>
      <c r="X369" s="54"/>
    </row>
    <row r="370" spans="19:24" x14ac:dyDescent="0.2">
      <c r="S370" s="54"/>
      <c r="T370" s="54"/>
      <c r="U370" s="54"/>
      <c r="V370" s="54"/>
      <c r="W370" s="54"/>
      <c r="X370" s="54"/>
    </row>
    <row r="371" spans="19:24" x14ac:dyDescent="0.2">
      <c r="S371" s="54"/>
      <c r="T371" s="54"/>
      <c r="U371" s="54"/>
      <c r="V371" s="54"/>
      <c r="W371" s="54"/>
      <c r="X371" s="54"/>
    </row>
    <row r="372" spans="19:24" x14ac:dyDescent="0.2">
      <c r="S372" s="54"/>
      <c r="T372" s="54"/>
      <c r="U372" s="54"/>
      <c r="V372" s="54"/>
      <c r="W372" s="54"/>
      <c r="X372" s="54"/>
    </row>
    <row r="373" spans="19:24" x14ac:dyDescent="0.2">
      <c r="S373" s="54"/>
      <c r="T373" s="54"/>
      <c r="U373" s="54"/>
      <c r="V373" s="54"/>
      <c r="W373" s="54"/>
      <c r="X373" s="54"/>
    </row>
    <row r="374" spans="19:24" x14ac:dyDescent="0.2">
      <c r="S374" s="54"/>
      <c r="T374" s="54"/>
      <c r="U374" s="54"/>
      <c r="V374" s="54"/>
      <c r="W374" s="54"/>
      <c r="X374" s="54"/>
    </row>
    <row r="375" spans="19:24" x14ac:dyDescent="0.2">
      <c r="S375" s="54"/>
      <c r="T375" s="54"/>
      <c r="U375" s="54"/>
      <c r="V375" s="54"/>
      <c r="W375" s="54"/>
      <c r="X375" s="54"/>
    </row>
    <row r="376" spans="19:24" x14ac:dyDescent="0.2">
      <c r="S376" s="54"/>
      <c r="T376" s="54"/>
      <c r="U376" s="54"/>
      <c r="V376" s="54"/>
      <c r="W376" s="54"/>
      <c r="X376" s="54"/>
    </row>
    <row r="377" spans="19:24" x14ac:dyDescent="0.2">
      <c r="S377" s="54"/>
      <c r="T377" s="54"/>
      <c r="U377" s="54"/>
      <c r="V377" s="54"/>
      <c r="W377" s="54"/>
      <c r="X377" s="54"/>
    </row>
    <row r="378" spans="19:24" x14ac:dyDescent="0.2">
      <c r="S378" s="54"/>
      <c r="T378" s="54"/>
      <c r="U378" s="54"/>
      <c r="V378" s="54"/>
      <c r="W378" s="54"/>
      <c r="X378" s="54"/>
    </row>
    <row r="379" spans="19:24" x14ac:dyDescent="0.2">
      <c r="S379" s="54"/>
      <c r="T379" s="54"/>
      <c r="U379" s="54"/>
      <c r="V379" s="54"/>
      <c r="W379" s="54"/>
      <c r="X379" s="54"/>
    </row>
    <row r="380" spans="19:24" x14ac:dyDescent="0.2">
      <c r="S380" s="54"/>
      <c r="T380" s="54"/>
      <c r="U380" s="54"/>
      <c r="V380" s="54"/>
      <c r="W380" s="54"/>
      <c r="X380" s="54"/>
    </row>
    <row r="381" spans="19:24" x14ac:dyDescent="0.2">
      <c r="S381" s="54"/>
      <c r="T381" s="54"/>
      <c r="U381" s="54"/>
      <c r="V381" s="54"/>
      <c r="W381" s="54"/>
      <c r="X381" s="54"/>
    </row>
    <row r="382" spans="19:24" x14ac:dyDescent="0.2">
      <c r="S382" s="54"/>
      <c r="T382" s="54"/>
      <c r="U382" s="54"/>
      <c r="V382" s="54"/>
      <c r="W382" s="54"/>
      <c r="X382" s="54"/>
    </row>
    <row r="383" spans="19:24" x14ac:dyDescent="0.2">
      <c r="S383" s="54"/>
      <c r="T383" s="54"/>
      <c r="U383" s="54"/>
      <c r="V383" s="54"/>
      <c r="W383" s="54"/>
      <c r="X383" s="54"/>
    </row>
    <row r="384" spans="19:24" x14ac:dyDescent="0.2">
      <c r="S384" s="54"/>
      <c r="T384" s="54"/>
      <c r="U384" s="54"/>
      <c r="V384" s="54"/>
      <c r="W384" s="54"/>
      <c r="X384" s="54"/>
    </row>
    <row r="385" spans="19:24" x14ac:dyDescent="0.2">
      <c r="S385" s="54"/>
      <c r="T385" s="54"/>
      <c r="U385" s="54"/>
      <c r="V385" s="54"/>
      <c r="W385" s="54"/>
      <c r="X385" s="54"/>
    </row>
    <row r="386" spans="19:24" x14ac:dyDescent="0.2">
      <c r="S386" s="54"/>
      <c r="T386" s="54"/>
      <c r="U386" s="54"/>
      <c r="V386" s="54"/>
      <c r="W386" s="54"/>
      <c r="X386" s="54"/>
    </row>
    <row r="387" spans="19:24" x14ac:dyDescent="0.2">
      <c r="S387" s="54"/>
      <c r="T387" s="54"/>
      <c r="U387" s="54"/>
      <c r="V387" s="54"/>
      <c r="W387" s="54"/>
      <c r="X387" s="54"/>
    </row>
    <row r="388" spans="19:24" x14ac:dyDescent="0.2">
      <c r="S388" s="54"/>
      <c r="T388" s="54"/>
      <c r="U388" s="54"/>
      <c r="V388" s="54"/>
      <c r="W388" s="54"/>
      <c r="X388" s="54"/>
    </row>
    <row r="389" spans="19:24" x14ac:dyDescent="0.2">
      <c r="S389" s="54"/>
      <c r="T389" s="54"/>
      <c r="U389" s="54"/>
      <c r="V389" s="54"/>
      <c r="W389" s="54"/>
      <c r="X389" s="54"/>
    </row>
    <row r="390" spans="19:24" x14ac:dyDescent="0.2">
      <c r="S390" s="54"/>
      <c r="T390" s="54"/>
      <c r="U390" s="54"/>
      <c r="V390" s="54"/>
      <c r="W390" s="54"/>
      <c r="X390" s="54"/>
    </row>
    <row r="391" spans="19:24" x14ac:dyDescent="0.2">
      <c r="S391" s="54"/>
      <c r="T391" s="54"/>
      <c r="U391" s="54"/>
      <c r="V391" s="54"/>
      <c r="W391" s="54"/>
      <c r="X391" s="54"/>
    </row>
    <row r="392" spans="19:24" x14ac:dyDescent="0.2">
      <c r="S392" s="54"/>
      <c r="T392" s="54"/>
      <c r="U392" s="54"/>
      <c r="V392" s="54"/>
      <c r="W392" s="54"/>
      <c r="X392" s="54"/>
    </row>
    <row r="393" spans="19:24" x14ac:dyDescent="0.2">
      <c r="S393" s="54"/>
      <c r="T393" s="54"/>
      <c r="U393" s="54"/>
      <c r="V393" s="54"/>
      <c r="W393" s="54"/>
      <c r="X393" s="54"/>
    </row>
    <row r="394" spans="19:24" x14ac:dyDescent="0.2">
      <c r="S394" s="54"/>
      <c r="T394" s="54"/>
      <c r="U394" s="54"/>
      <c r="V394" s="54"/>
      <c r="W394" s="54"/>
      <c r="X394" s="54"/>
    </row>
    <row r="395" spans="19:24" x14ac:dyDescent="0.2">
      <c r="S395" s="54"/>
      <c r="T395" s="54"/>
      <c r="U395" s="54"/>
      <c r="V395" s="54"/>
      <c r="W395" s="54"/>
      <c r="X395" s="54"/>
    </row>
    <row r="396" spans="19:24" x14ac:dyDescent="0.2">
      <c r="S396" s="54"/>
      <c r="T396" s="54"/>
      <c r="U396" s="54"/>
      <c r="V396" s="54"/>
      <c r="W396" s="54"/>
      <c r="X396" s="54"/>
    </row>
    <row r="397" spans="19:24" x14ac:dyDescent="0.2">
      <c r="S397" s="54"/>
      <c r="T397" s="54"/>
      <c r="U397" s="54"/>
      <c r="V397" s="54"/>
      <c r="W397" s="54"/>
      <c r="X397" s="54"/>
    </row>
    <row r="398" spans="19:24" x14ac:dyDescent="0.2">
      <c r="S398" s="54"/>
      <c r="T398" s="54"/>
      <c r="U398" s="54"/>
      <c r="V398" s="54"/>
      <c r="W398" s="54"/>
      <c r="X398" s="54"/>
    </row>
    <row r="399" spans="19:24" x14ac:dyDescent="0.2">
      <c r="S399" s="54"/>
      <c r="T399" s="54"/>
      <c r="U399" s="54"/>
      <c r="V399" s="54"/>
      <c r="W399" s="54"/>
      <c r="X399" s="54"/>
    </row>
    <row r="400" spans="19:24" x14ac:dyDescent="0.2">
      <c r="S400" s="54"/>
      <c r="T400" s="54"/>
      <c r="U400" s="54"/>
      <c r="V400" s="54"/>
      <c r="W400" s="54"/>
      <c r="X400" s="54"/>
    </row>
    <row r="401" spans="19:24" x14ac:dyDescent="0.2">
      <c r="S401" s="54"/>
      <c r="T401" s="54"/>
      <c r="U401" s="54"/>
      <c r="V401" s="54"/>
      <c r="W401" s="54"/>
      <c r="X401" s="54"/>
    </row>
    <row r="402" spans="19:24" x14ac:dyDescent="0.2">
      <c r="S402" s="54"/>
      <c r="T402" s="54"/>
      <c r="U402" s="54"/>
      <c r="V402" s="54"/>
      <c r="W402" s="54"/>
      <c r="X402" s="54"/>
    </row>
    <row r="403" spans="19:24" x14ac:dyDescent="0.2">
      <c r="S403" s="54"/>
      <c r="T403" s="54"/>
      <c r="U403" s="54"/>
      <c r="V403" s="54"/>
      <c r="W403" s="54"/>
      <c r="X403" s="54"/>
    </row>
    <row r="404" spans="19:24" x14ac:dyDescent="0.2">
      <c r="S404" s="54"/>
      <c r="T404" s="54"/>
      <c r="U404" s="54"/>
      <c r="V404" s="54"/>
      <c r="W404" s="54"/>
      <c r="X404" s="54"/>
    </row>
    <row r="405" spans="19:24" x14ac:dyDescent="0.2">
      <c r="S405" s="54"/>
      <c r="T405" s="54"/>
      <c r="U405" s="54"/>
      <c r="V405" s="54"/>
      <c r="W405" s="54"/>
      <c r="X405" s="54"/>
    </row>
    <row r="406" spans="19:24" x14ac:dyDescent="0.2">
      <c r="S406" s="54"/>
      <c r="T406" s="54"/>
      <c r="U406" s="54"/>
      <c r="V406" s="54"/>
      <c r="W406" s="54"/>
      <c r="X406" s="54"/>
    </row>
    <row r="407" spans="19:24" x14ac:dyDescent="0.2">
      <c r="S407" s="54"/>
      <c r="T407" s="54"/>
      <c r="U407" s="54"/>
      <c r="V407" s="54"/>
      <c r="W407" s="54"/>
      <c r="X407" s="54"/>
    </row>
    <row r="408" spans="19:24" x14ac:dyDescent="0.2">
      <c r="S408" s="54"/>
      <c r="T408" s="54"/>
      <c r="U408" s="54"/>
      <c r="V408" s="54"/>
      <c r="W408" s="54"/>
      <c r="X408" s="54"/>
    </row>
    <row r="409" spans="19:24" x14ac:dyDescent="0.2">
      <c r="S409" s="54"/>
      <c r="T409" s="54"/>
      <c r="U409" s="54"/>
      <c r="V409" s="54"/>
      <c r="W409" s="54"/>
      <c r="X409" s="54"/>
    </row>
    <row r="410" spans="19:24" x14ac:dyDescent="0.2">
      <c r="S410" s="54"/>
      <c r="T410" s="54"/>
      <c r="U410" s="54"/>
      <c r="V410" s="54"/>
      <c r="W410" s="54"/>
      <c r="X410" s="54"/>
    </row>
    <row r="411" spans="19:24" x14ac:dyDescent="0.2">
      <c r="S411" s="54"/>
      <c r="T411" s="54"/>
      <c r="U411" s="54"/>
      <c r="V411" s="54"/>
      <c r="W411" s="54"/>
      <c r="X411" s="54"/>
    </row>
    <row r="412" spans="19:24" x14ac:dyDescent="0.2">
      <c r="S412" s="54"/>
      <c r="T412" s="54"/>
      <c r="U412" s="54"/>
      <c r="V412" s="54"/>
      <c r="W412" s="54"/>
      <c r="X412" s="54"/>
    </row>
    <row r="413" spans="19:24" x14ac:dyDescent="0.2">
      <c r="S413" s="54"/>
      <c r="T413" s="54"/>
      <c r="U413" s="54"/>
      <c r="V413" s="54"/>
      <c r="W413" s="54"/>
      <c r="X413" s="54"/>
    </row>
    <row r="414" spans="19:24" x14ac:dyDescent="0.2">
      <c r="S414" s="54"/>
      <c r="T414" s="54"/>
      <c r="U414" s="54"/>
      <c r="V414" s="54"/>
      <c r="W414" s="54"/>
      <c r="X414" s="54"/>
    </row>
    <row r="415" spans="19:24" x14ac:dyDescent="0.2">
      <c r="S415" s="54"/>
      <c r="T415" s="54"/>
      <c r="U415" s="54"/>
      <c r="V415" s="54"/>
      <c r="W415" s="54"/>
      <c r="X415" s="54"/>
    </row>
    <row r="416" spans="19:24" x14ac:dyDescent="0.2">
      <c r="S416" s="54"/>
      <c r="T416" s="54"/>
      <c r="U416" s="54"/>
      <c r="V416" s="54"/>
      <c r="W416" s="54"/>
      <c r="X416" s="54"/>
    </row>
    <row r="417" spans="19:24" x14ac:dyDescent="0.2">
      <c r="S417" s="54"/>
      <c r="T417" s="54"/>
      <c r="U417" s="54"/>
      <c r="V417" s="54"/>
      <c r="W417" s="54"/>
      <c r="X417" s="54"/>
    </row>
    <row r="418" spans="19:24" x14ac:dyDescent="0.2">
      <c r="S418" s="54"/>
      <c r="T418" s="54"/>
      <c r="U418" s="54"/>
      <c r="V418" s="54"/>
      <c r="W418" s="54"/>
      <c r="X418" s="54"/>
    </row>
    <row r="419" spans="19:24" x14ac:dyDescent="0.2">
      <c r="S419" s="54"/>
      <c r="T419" s="54"/>
      <c r="U419" s="54"/>
      <c r="V419" s="54"/>
      <c r="W419" s="54"/>
      <c r="X419" s="54"/>
    </row>
    <row r="420" spans="19:24" x14ac:dyDescent="0.2">
      <c r="S420" s="54"/>
      <c r="T420" s="54"/>
      <c r="U420" s="54"/>
      <c r="V420" s="54"/>
      <c r="W420" s="54"/>
      <c r="X420" s="54"/>
    </row>
    <row r="421" spans="19:24" x14ac:dyDescent="0.2">
      <c r="S421" s="54"/>
      <c r="T421" s="54"/>
      <c r="U421" s="54"/>
      <c r="V421" s="54"/>
      <c r="W421" s="54"/>
      <c r="X421" s="54"/>
    </row>
    <row r="422" spans="19:24" x14ac:dyDescent="0.2">
      <c r="S422" s="54"/>
      <c r="T422" s="54"/>
      <c r="U422" s="54"/>
      <c r="V422" s="54"/>
      <c r="W422" s="54"/>
      <c r="X422" s="54"/>
    </row>
    <row r="423" spans="19:24" x14ac:dyDescent="0.2">
      <c r="S423" s="54"/>
      <c r="T423" s="54"/>
      <c r="U423" s="54"/>
      <c r="V423" s="54"/>
      <c r="W423" s="54"/>
      <c r="X423" s="54"/>
    </row>
    <row r="424" spans="19:24" x14ac:dyDescent="0.2">
      <c r="S424" s="54"/>
      <c r="T424" s="54"/>
      <c r="U424" s="54"/>
      <c r="V424" s="54"/>
      <c r="W424" s="54"/>
      <c r="X424" s="54"/>
    </row>
    <row r="425" spans="19:24" x14ac:dyDescent="0.2">
      <c r="S425" s="54"/>
      <c r="T425" s="54"/>
      <c r="U425" s="54"/>
      <c r="V425" s="54"/>
      <c r="W425" s="54"/>
      <c r="X425" s="54"/>
    </row>
    <row r="426" spans="19:24" x14ac:dyDescent="0.2">
      <c r="S426" s="54"/>
      <c r="T426" s="54"/>
      <c r="U426" s="54"/>
      <c r="V426" s="54"/>
      <c r="W426" s="54"/>
      <c r="X426" s="54"/>
    </row>
    <row r="427" spans="19:24" x14ac:dyDescent="0.2">
      <c r="S427" s="54"/>
      <c r="T427" s="54"/>
      <c r="U427" s="54"/>
      <c r="V427" s="54"/>
      <c r="W427" s="54"/>
      <c r="X427" s="54"/>
    </row>
    <row r="428" spans="19:24" x14ac:dyDescent="0.2">
      <c r="S428" s="54"/>
      <c r="T428" s="54"/>
      <c r="U428" s="54"/>
      <c r="V428" s="54"/>
      <c r="W428" s="54"/>
      <c r="X428" s="54"/>
    </row>
    <row r="429" spans="19:24" x14ac:dyDescent="0.2">
      <c r="S429" s="54"/>
      <c r="T429" s="54"/>
      <c r="U429" s="54"/>
      <c r="V429" s="54"/>
      <c r="W429" s="54"/>
      <c r="X429" s="54"/>
    </row>
    <row r="430" spans="19:24" x14ac:dyDescent="0.2">
      <c r="S430" s="54"/>
      <c r="T430" s="54"/>
      <c r="U430" s="54"/>
      <c r="V430" s="54"/>
      <c r="W430" s="54"/>
      <c r="X430" s="54"/>
    </row>
    <row r="431" spans="19:24" x14ac:dyDescent="0.2">
      <c r="S431" s="54"/>
      <c r="T431" s="54"/>
      <c r="U431" s="54"/>
      <c r="V431" s="54"/>
      <c r="W431" s="54"/>
      <c r="X431" s="54"/>
    </row>
    <row r="432" spans="19:24" x14ac:dyDescent="0.2">
      <c r="S432" s="54"/>
      <c r="T432" s="54"/>
      <c r="U432" s="54"/>
      <c r="V432" s="54"/>
      <c r="W432" s="54"/>
      <c r="X432" s="54"/>
    </row>
    <row r="433" spans="19:24" x14ac:dyDescent="0.2">
      <c r="S433" s="54"/>
      <c r="T433" s="54"/>
      <c r="U433" s="54"/>
      <c r="V433" s="54"/>
      <c r="W433" s="54"/>
      <c r="X433" s="54"/>
    </row>
    <row r="434" spans="19:24" x14ac:dyDescent="0.2">
      <c r="S434" s="54"/>
      <c r="T434" s="54"/>
      <c r="U434" s="54"/>
      <c r="V434" s="54"/>
      <c r="W434" s="54"/>
      <c r="X434" s="54"/>
    </row>
    <row r="435" spans="19:24" x14ac:dyDescent="0.2">
      <c r="S435" s="54"/>
      <c r="T435" s="54"/>
      <c r="U435" s="54"/>
      <c r="V435" s="54"/>
      <c r="W435" s="54"/>
      <c r="X435" s="54"/>
    </row>
    <row r="436" spans="19:24" x14ac:dyDescent="0.2">
      <c r="S436" s="54"/>
      <c r="T436" s="54"/>
      <c r="U436" s="54"/>
      <c r="V436" s="54"/>
      <c r="W436" s="54"/>
      <c r="X436" s="54"/>
    </row>
    <row r="437" spans="19:24" x14ac:dyDescent="0.2">
      <c r="S437" s="54"/>
      <c r="T437" s="54"/>
      <c r="U437" s="54"/>
      <c r="V437" s="54"/>
      <c r="W437" s="54"/>
      <c r="X437" s="54"/>
    </row>
    <row r="438" spans="19:24" x14ac:dyDescent="0.2">
      <c r="S438" s="54"/>
      <c r="T438" s="54"/>
      <c r="U438" s="54"/>
      <c r="V438" s="54"/>
      <c r="W438" s="54"/>
      <c r="X438" s="54"/>
    </row>
    <row r="439" spans="19:24" x14ac:dyDescent="0.2">
      <c r="S439" s="54"/>
      <c r="T439" s="54"/>
      <c r="U439" s="54"/>
      <c r="V439" s="54"/>
      <c r="W439" s="54"/>
      <c r="X439" s="54"/>
    </row>
    <row r="440" spans="19:24" x14ac:dyDescent="0.2">
      <c r="S440" s="54"/>
      <c r="T440" s="54"/>
      <c r="U440" s="54"/>
      <c r="V440" s="54"/>
      <c r="W440" s="54"/>
      <c r="X440" s="54"/>
    </row>
    <row r="441" spans="19:24" x14ac:dyDescent="0.2">
      <c r="S441" s="54"/>
      <c r="T441" s="54"/>
      <c r="U441" s="54"/>
      <c r="V441" s="54"/>
      <c r="W441" s="54"/>
      <c r="X441" s="54"/>
    </row>
    <row r="442" spans="19:24" x14ac:dyDescent="0.2">
      <c r="S442" s="54"/>
      <c r="T442" s="54"/>
      <c r="U442" s="54"/>
      <c r="V442" s="54"/>
      <c r="W442" s="54"/>
      <c r="X442" s="54"/>
    </row>
    <row r="443" spans="19:24" x14ac:dyDescent="0.2">
      <c r="S443" s="54"/>
      <c r="T443" s="54"/>
      <c r="U443" s="54"/>
      <c r="V443" s="54"/>
      <c r="W443" s="54"/>
      <c r="X443" s="54"/>
    </row>
    <row r="444" spans="19:24" x14ac:dyDescent="0.2">
      <c r="S444" s="54"/>
      <c r="T444" s="54"/>
      <c r="U444" s="54"/>
      <c r="V444" s="54"/>
      <c r="W444" s="54"/>
      <c r="X444" s="54"/>
    </row>
    <row r="445" spans="19:24" x14ac:dyDescent="0.2">
      <c r="S445" s="54"/>
      <c r="T445" s="54"/>
      <c r="U445" s="54"/>
      <c r="V445" s="54"/>
      <c r="W445" s="54"/>
      <c r="X445" s="54"/>
    </row>
    <row r="446" spans="19:24" x14ac:dyDescent="0.2">
      <c r="S446" s="54"/>
      <c r="T446" s="54"/>
      <c r="U446" s="54"/>
      <c r="V446" s="54"/>
      <c r="W446" s="54"/>
      <c r="X446" s="54"/>
    </row>
    <row r="447" spans="19:24" x14ac:dyDescent="0.2">
      <c r="S447" s="54"/>
      <c r="T447" s="54"/>
      <c r="U447" s="54"/>
      <c r="V447" s="54"/>
      <c r="W447" s="54"/>
      <c r="X447" s="54"/>
    </row>
    <row r="448" spans="19:24" x14ac:dyDescent="0.2">
      <c r="S448" s="54"/>
      <c r="T448" s="54"/>
      <c r="U448" s="54"/>
      <c r="V448" s="54"/>
      <c r="W448" s="54"/>
      <c r="X448" s="54"/>
    </row>
    <row r="449" spans="19:24" x14ac:dyDescent="0.2">
      <c r="S449" s="54"/>
      <c r="T449" s="54"/>
      <c r="U449" s="54"/>
      <c r="V449" s="54"/>
      <c r="W449" s="54"/>
      <c r="X449" s="54"/>
    </row>
    <row r="450" spans="19:24" x14ac:dyDescent="0.2">
      <c r="S450" s="54"/>
      <c r="T450" s="54"/>
      <c r="U450" s="54"/>
      <c r="V450" s="54"/>
      <c r="W450" s="54"/>
      <c r="X450" s="54"/>
    </row>
    <row r="451" spans="19:24" x14ac:dyDescent="0.2">
      <c r="S451" s="54"/>
      <c r="T451" s="54"/>
      <c r="U451" s="54"/>
      <c r="V451" s="54"/>
      <c r="W451" s="54"/>
      <c r="X451" s="54"/>
    </row>
    <row r="452" spans="19:24" x14ac:dyDescent="0.2">
      <c r="S452" s="54"/>
      <c r="T452" s="54"/>
      <c r="U452" s="54"/>
      <c r="V452" s="54"/>
      <c r="W452" s="54"/>
      <c r="X452" s="54"/>
    </row>
    <row r="453" spans="19:24" x14ac:dyDescent="0.2">
      <c r="S453" s="54"/>
      <c r="T453" s="54"/>
      <c r="U453" s="54"/>
      <c r="V453" s="54"/>
      <c r="W453" s="54"/>
      <c r="X453" s="54"/>
    </row>
    <row r="454" spans="19:24" x14ac:dyDescent="0.2">
      <c r="S454" s="54"/>
      <c r="T454" s="54"/>
      <c r="U454" s="54"/>
      <c r="V454" s="54"/>
      <c r="W454" s="54"/>
      <c r="X454" s="54"/>
    </row>
    <row r="455" spans="19:24" x14ac:dyDescent="0.2">
      <c r="S455" s="54"/>
      <c r="T455" s="54"/>
      <c r="U455" s="54"/>
      <c r="V455" s="54"/>
      <c r="W455" s="54"/>
      <c r="X455" s="54"/>
    </row>
    <row r="456" spans="19:24" x14ac:dyDescent="0.2">
      <c r="S456" s="54"/>
      <c r="T456" s="54"/>
      <c r="U456" s="54"/>
      <c r="V456" s="54"/>
      <c r="W456" s="54"/>
      <c r="X456" s="54"/>
    </row>
    <row r="457" spans="19:24" x14ac:dyDescent="0.2">
      <c r="S457" s="54"/>
      <c r="T457" s="54"/>
      <c r="U457" s="54"/>
      <c r="V457" s="54"/>
      <c r="W457" s="54"/>
      <c r="X457" s="54"/>
    </row>
    <row r="458" spans="19:24" x14ac:dyDescent="0.2">
      <c r="S458" s="54"/>
      <c r="T458" s="54"/>
      <c r="U458" s="54"/>
      <c r="V458" s="54"/>
      <c r="W458" s="54"/>
      <c r="X458" s="54"/>
    </row>
    <row r="459" spans="19:24" x14ac:dyDescent="0.2">
      <c r="S459" s="54"/>
      <c r="T459" s="54"/>
      <c r="U459" s="54"/>
      <c r="V459" s="54"/>
      <c r="W459" s="54"/>
      <c r="X459" s="54"/>
    </row>
    <row r="460" spans="19:24" x14ac:dyDescent="0.2">
      <c r="S460" s="54"/>
      <c r="T460" s="54"/>
      <c r="U460" s="54"/>
      <c r="V460" s="54"/>
      <c r="W460" s="54"/>
      <c r="X460" s="54"/>
    </row>
    <row r="461" spans="19:24" x14ac:dyDescent="0.2">
      <c r="S461" s="54"/>
      <c r="T461" s="54"/>
      <c r="U461" s="54"/>
      <c r="V461" s="54"/>
      <c r="W461" s="54"/>
      <c r="X461" s="54"/>
    </row>
    <row r="462" spans="19:24" x14ac:dyDescent="0.2">
      <c r="S462" s="54"/>
      <c r="T462" s="54"/>
      <c r="U462" s="54"/>
      <c r="V462" s="54"/>
      <c r="W462" s="54"/>
      <c r="X462" s="54"/>
    </row>
    <row r="463" spans="19:24" x14ac:dyDescent="0.2">
      <c r="S463" s="54"/>
      <c r="T463" s="54"/>
      <c r="U463" s="54"/>
      <c r="V463" s="54"/>
      <c r="W463" s="54"/>
      <c r="X463" s="54"/>
    </row>
    <row r="464" spans="19:24" x14ac:dyDescent="0.2">
      <c r="S464" s="54"/>
      <c r="T464" s="54"/>
      <c r="U464" s="54"/>
      <c r="V464" s="54"/>
      <c r="W464" s="54"/>
      <c r="X464" s="54"/>
    </row>
    <row r="465" spans="19:24" x14ac:dyDescent="0.2">
      <c r="S465" s="54"/>
      <c r="T465" s="54"/>
      <c r="U465" s="54"/>
      <c r="V465" s="54"/>
      <c r="W465" s="54"/>
      <c r="X465" s="54"/>
    </row>
    <row r="466" spans="19:24" x14ac:dyDescent="0.2">
      <c r="S466" s="54"/>
      <c r="T466" s="54"/>
      <c r="U466" s="54"/>
      <c r="V466" s="54"/>
      <c r="W466" s="54"/>
      <c r="X466" s="54"/>
    </row>
    <row r="467" spans="19:24" x14ac:dyDescent="0.2">
      <c r="S467" s="54"/>
      <c r="T467" s="54"/>
      <c r="U467" s="54"/>
      <c r="V467" s="54"/>
      <c r="W467" s="54"/>
      <c r="X467" s="54"/>
    </row>
    <row r="468" spans="19:24" x14ac:dyDescent="0.2">
      <c r="S468" s="54"/>
      <c r="T468" s="54"/>
      <c r="U468" s="54"/>
      <c r="V468" s="54"/>
      <c r="W468" s="54"/>
      <c r="X468" s="54"/>
    </row>
    <row r="469" spans="19:24" x14ac:dyDescent="0.2">
      <c r="S469" s="54"/>
      <c r="T469" s="54"/>
      <c r="U469" s="54"/>
      <c r="V469" s="54"/>
      <c r="W469" s="54"/>
      <c r="X469" s="54"/>
    </row>
    <row r="470" spans="19:24" x14ac:dyDescent="0.2">
      <c r="S470" s="54"/>
      <c r="T470" s="54"/>
      <c r="U470" s="54"/>
      <c r="V470" s="54"/>
      <c r="W470" s="54"/>
      <c r="X470" s="54"/>
    </row>
    <row r="471" spans="19:24" x14ac:dyDescent="0.2">
      <c r="S471" s="54"/>
      <c r="T471" s="54"/>
      <c r="U471" s="54"/>
      <c r="V471" s="54"/>
      <c r="W471" s="54"/>
      <c r="X471" s="54"/>
    </row>
    <row r="472" spans="19:24" x14ac:dyDescent="0.2">
      <c r="S472" s="54"/>
      <c r="T472" s="54"/>
      <c r="U472" s="54"/>
      <c r="V472" s="54"/>
      <c r="W472" s="54"/>
      <c r="X472" s="54"/>
    </row>
    <row r="473" spans="19:24" x14ac:dyDescent="0.2">
      <c r="S473" s="54"/>
      <c r="T473" s="54"/>
      <c r="U473" s="54"/>
      <c r="V473" s="54"/>
      <c r="W473" s="54"/>
      <c r="X473" s="54"/>
    </row>
    <row r="474" spans="19:24" x14ac:dyDescent="0.2">
      <c r="S474" s="54"/>
      <c r="T474" s="54"/>
      <c r="U474" s="54"/>
      <c r="V474" s="54"/>
      <c r="W474" s="54"/>
      <c r="X474" s="54"/>
    </row>
    <row r="475" spans="19:24" x14ac:dyDescent="0.2">
      <c r="S475" s="54"/>
      <c r="T475" s="54"/>
      <c r="U475" s="54"/>
      <c r="V475" s="54"/>
      <c r="W475" s="54"/>
      <c r="X475" s="54"/>
    </row>
    <row r="476" spans="19:24" x14ac:dyDescent="0.2">
      <c r="S476" s="54"/>
      <c r="T476" s="54"/>
      <c r="U476" s="54"/>
      <c r="V476" s="54"/>
      <c r="W476" s="54"/>
      <c r="X476" s="54"/>
    </row>
    <row r="477" spans="19:24" x14ac:dyDescent="0.2">
      <c r="S477" s="54"/>
      <c r="T477" s="54"/>
      <c r="U477" s="54"/>
      <c r="V477" s="54"/>
      <c r="W477" s="54"/>
      <c r="X477" s="54"/>
    </row>
    <row r="478" spans="19:24" x14ac:dyDescent="0.2">
      <c r="S478" s="54"/>
      <c r="T478" s="54"/>
      <c r="U478" s="54"/>
      <c r="V478" s="54"/>
      <c r="W478" s="54"/>
      <c r="X478" s="54"/>
    </row>
    <row r="479" spans="19:24" x14ac:dyDescent="0.2">
      <c r="S479" s="54"/>
      <c r="T479" s="54"/>
      <c r="U479" s="54"/>
      <c r="V479" s="54"/>
      <c r="W479" s="54"/>
      <c r="X479" s="54"/>
    </row>
    <row r="480" spans="19:24" x14ac:dyDescent="0.2">
      <c r="S480" s="54"/>
      <c r="T480" s="54"/>
      <c r="U480" s="54"/>
      <c r="V480" s="54"/>
      <c r="W480" s="54"/>
      <c r="X480" s="54"/>
    </row>
    <row r="481" spans="19:24" x14ac:dyDescent="0.2">
      <c r="S481" s="54"/>
      <c r="T481" s="54"/>
      <c r="U481" s="54"/>
      <c r="V481" s="54"/>
      <c r="W481" s="54"/>
      <c r="X481" s="54"/>
    </row>
    <row r="482" spans="19:24" x14ac:dyDescent="0.2">
      <c r="S482" s="54"/>
      <c r="T482" s="54"/>
      <c r="U482" s="54"/>
      <c r="V482" s="54"/>
      <c r="W482" s="54"/>
      <c r="X482" s="54"/>
    </row>
    <row r="483" spans="19:24" x14ac:dyDescent="0.2">
      <c r="S483" s="54"/>
      <c r="T483" s="54"/>
      <c r="U483" s="54"/>
      <c r="V483" s="54"/>
      <c r="W483" s="54"/>
      <c r="X483" s="54"/>
    </row>
    <row r="484" spans="19:24" x14ac:dyDescent="0.2">
      <c r="S484" s="54"/>
      <c r="T484" s="54"/>
      <c r="U484" s="54"/>
      <c r="V484" s="54"/>
      <c r="W484" s="54"/>
      <c r="X484" s="54"/>
    </row>
    <row r="485" spans="19:24" x14ac:dyDescent="0.2">
      <c r="S485" s="54"/>
      <c r="T485" s="54"/>
      <c r="U485" s="54"/>
      <c r="V485" s="54"/>
      <c r="W485" s="54"/>
      <c r="X485" s="54"/>
    </row>
    <row r="486" spans="19:24" x14ac:dyDescent="0.2">
      <c r="S486" s="54"/>
      <c r="T486" s="54"/>
      <c r="U486" s="54"/>
      <c r="V486" s="54"/>
      <c r="W486" s="54"/>
      <c r="X486" s="54"/>
    </row>
    <row r="487" spans="19:24" x14ac:dyDescent="0.2">
      <c r="S487" s="54"/>
      <c r="T487" s="54"/>
      <c r="U487" s="54"/>
      <c r="V487" s="54"/>
      <c r="W487" s="54"/>
      <c r="X487" s="54"/>
    </row>
    <row r="488" spans="19:24" x14ac:dyDescent="0.2">
      <c r="S488" s="54"/>
      <c r="T488" s="54"/>
      <c r="U488" s="54"/>
      <c r="V488" s="54"/>
      <c r="W488" s="54"/>
      <c r="X488" s="54"/>
    </row>
    <row r="489" spans="19:24" x14ac:dyDescent="0.2">
      <c r="S489" s="54"/>
      <c r="T489" s="54"/>
      <c r="U489" s="54"/>
      <c r="V489" s="54"/>
      <c r="W489" s="54"/>
      <c r="X489" s="54"/>
    </row>
    <row r="490" spans="19:24" x14ac:dyDescent="0.2">
      <c r="S490" s="54"/>
      <c r="T490" s="54"/>
      <c r="U490" s="54"/>
      <c r="V490" s="54"/>
      <c r="W490" s="54"/>
      <c r="X490" s="54"/>
    </row>
    <row r="491" spans="19:24" x14ac:dyDescent="0.2">
      <c r="S491" s="54"/>
      <c r="T491" s="54"/>
      <c r="U491" s="54"/>
      <c r="V491" s="54"/>
      <c r="W491" s="54"/>
      <c r="X491" s="54"/>
    </row>
    <row r="492" spans="19:24" x14ac:dyDescent="0.2">
      <c r="S492" s="54"/>
      <c r="T492" s="54"/>
      <c r="U492" s="54"/>
      <c r="V492" s="54"/>
      <c r="W492" s="54"/>
      <c r="X492" s="54"/>
    </row>
    <row r="493" spans="19:24" x14ac:dyDescent="0.2">
      <c r="S493" s="54"/>
      <c r="T493" s="54"/>
      <c r="U493" s="54"/>
      <c r="V493" s="54"/>
      <c r="W493" s="54"/>
      <c r="X493" s="54"/>
    </row>
    <row r="494" spans="19:24" x14ac:dyDescent="0.2">
      <c r="S494" s="54"/>
      <c r="T494" s="54"/>
      <c r="U494" s="54"/>
      <c r="V494" s="54"/>
      <c r="W494" s="54"/>
      <c r="X494" s="54"/>
    </row>
    <row r="495" spans="19:24" x14ac:dyDescent="0.2">
      <c r="S495" s="54"/>
      <c r="T495" s="54"/>
      <c r="U495" s="54"/>
      <c r="V495" s="54"/>
      <c r="W495" s="54"/>
      <c r="X495" s="54"/>
    </row>
    <row r="496" spans="19:24" x14ac:dyDescent="0.2">
      <c r="S496" s="54"/>
      <c r="T496" s="54"/>
      <c r="U496" s="54"/>
      <c r="V496" s="54"/>
      <c r="W496" s="54"/>
      <c r="X496" s="54"/>
    </row>
    <row r="497" spans="19:24" x14ac:dyDescent="0.2">
      <c r="S497" s="54"/>
      <c r="T497" s="54"/>
      <c r="U497" s="54"/>
      <c r="V497" s="54"/>
      <c r="W497" s="54"/>
      <c r="X497" s="54"/>
    </row>
    <row r="498" spans="19:24" x14ac:dyDescent="0.2">
      <c r="S498" s="54"/>
      <c r="T498" s="54"/>
      <c r="U498" s="54"/>
      <c r="V498" s="54"/>
      <c r="W498" s="54"/>
      <c r="X498" s="54"/>
    </row>
    <row r="499" spans="19:24" x14ac:dyDescent="0.2">
      <c r="S499" s="54"/>
      <c r="T499" s="54"/>
      <c r="U499" s="54"/>
      <c r="V499" s="54"/>
      <c r="W499" s="54"/>
      <c r="X499" s="54"/>
    </row>
    <row r="500" spans="19:24" x14ac:dyDescent="0.2">
      <c r="S500" s="54"/>
      <c r="T500" s="54"/>
      <c r="U500" s="54"/>
      <c r="V500" s="54"/>
      <c r="W500" s="54"/>
      <c r="X500" s="54"/>
    </row>
    <row r="501" spans="19:24" x14ac:dyDescent="0.2">
      <c r="S501" s="54"/>
      <c r="T501" s="54"/>
      <c r="U501" s="54"/>
      <c r="V501" s="54"/>
      <c r="W501" s="54"/>
      <c r="X501" s="54"/>
    </row>
    <row r="502" spans="19:24" x14ac:dyDescent="0.2">
      <c r="S502" s="54"/>
      <c r="T502" s="54"/>
      <c r="U502" s="54"/>
      <c r="V502" s="54"/>
      <c r="W502" s="54"/>
      <c r="X502" s="54"/>
    </row>
    <row r="503" spans="19:24" x14ac:dyDescent="0.2">
      <c r="S503" s="54"/>
      <c r="T503" s="54"/>
      <c r="U503" s="54"/>
      <c r="V503" s="54"/>
      <c r="W503" s="54"/>
      <c r="X503" s="54"/>
    </row>
    <row r="504" spans="19:24" x14ac:dyDescent="0.2">
      <c r="S504" s="54"/>
      <c r="T504" s="54"/>
      <c r="U504" s="54"/>
      <c r="V504" s="54"/>
      <c r="W504" s="54"/>
      <c r="X504" s="54"/>
    </row>
    <row r="505" spans="19:24" x14ac:dyDescent="0.2">
      <c r="S505" s="54"/>
      <c r="T505" s="54"/>
      <c r="U505" s="54"/>
      <c r="V505" s="54"/>
      <c r="W505" s="54"/>
      <c r="X505" s="54"/>
    </row>
    <row r="506" spans="19:24" x14ac:dyDescent="0.2">
      <c r="S506" s="54"/>
      <c r="T506" s="54"/>
      <c r="U506" s="54"/>
      <c r="V506" s="54"/>
      <c r="W506" s="54"/>
      <c r="X506" s="54"/>
    </row>
    <row r="507" spans="19:24" x14ac:dyDescent="0.2">
      <c r="S507" s="54"/>
      <c r="T507" s="54"/>
      <c r="U507" s="54"/>
      <c r="V507" s="54"/>
      <c r="W507" s="54"/>
      <c r="X507" s="54"/>
    </row>
    <row r="508" spans="19:24" x14ac:dyDescent="0.2">
      <c r="S508" s="54"/>
      <c r="T508" s="54"/>
      <c r="U508" s="54"/>
      <c r="V508" s="54"/>
      <c r="W508" s="54"/>
      <c r="X508" s="54"/>
    </row>
    <row r="509" spans="19:24" x14ac:dyDescent="0.2">
      <c r="S509" s="54"/>
      <c r="T509" s="54"/>
      <c r="U509" s="54"/>
      <c r="V509" s="54"/>
      <c r="W509" s="54"/>
      <c r="X509" s="54"/>
    </row>
    <row r="510" spans="19:24" x14ac:dyDescent="0.2">
      <c r="S510" s="54"/>
      <c r="T510" s="54"/>
      <c r="U510" s="54"/>
      <c r="V510" s="54"/>
      <c r="W510" s="54"/>
      <c r="X510" s="54"/>
    </row>
    <row r="511" spans="19:24" x14ac:dyDescent="0.2">
      <c r="S511" s="54"/>
      <c r="T511" s="54"/>
      <c r="U511" s="54"/>
      <c r="V511" s="54"/>
      <c r="W511" s="54"/>
      <c r="X511" s="54"/>
    </row>
    <row r="512" spans="19:24" x14ac:dyDescent="0.2">
      <c r="S512" s="54"/>
      <c r="T512" s="54"/>
      <c r="U512" s="54"/>
      <c r="V512" s="54"/>
      <c r="W512" s="54"/>
      <c r="X512" s="54"/>
    </row>
    <row r="513" spans="19:24" x14ac:dyDescent="0.2">
      <c r="S513" s="54"/>
      <c r="T513" s="54"/>
      <c r="U513" s="54"/>
      <c r="V513" s="54"/>
      <c r="W513" s="54"/>
      <c r="X513" s="54"/>
    </row>
    <row r="514" spans="19:24" x14ac:dyDescent="0.2">
      <c r="S514" s="54"/>
      <c r="T514" s="54"/>
      <c r="U514" s="54"/>
      <c r="V514" s="54"/>
      <c r="W514" s="54"/>
      <c r="X514" s="54"/>
    </row>
    <row r="515" spans="19:24" x14ac:dyDescent="0.2">
      <c r="S515" s="54"/>
      <c r="T515" s="54"/>
      <c r="U515" s="54"/>
      <c r="V515" s="54"/>
      <c r="W515" s="54"/>
      <c r="X515" s="54"/>
    </row>
    <row r="516" spans="19:24" x14ac:dyDescent="0.2">
      <c r="S516" s="54"/>
      <c r="T516" s="54"/>
      <c r="U516" s="54"/>
      <c r="V516" s="54"/>
      <c r="W516" s="54"/>
      <c r="X516" s="54"/>
    </row>
    <row r="517" spans="19:24" x14ac:dyDescent="0.2">
      <c r="S517" s="54"/>
      <c r="T517" s="54"/>
      <c r="U517" s="54"/>
      <c r="V517" s="54"/>
      <c r="W517" s="54"/>
      <c r="X517" s="54"/>
    </row>
    <row r="518" spans="19:24" x14ac:dyDescent="0.2">
      <c r="S518" s="54"/>
      <c r="T518" s="54"/>
      <c r="U518" s="54"/>
      <c r="V518" s="54"/>
      <c r="W518" s="54"/>
      <c r="X518" s="54"/>
    </row>
    <row r="519" spans="19:24" x14ac:dyDescent="0.2">
      <c r="S519" s="54"/>
      <c r="T519" s="54"/>
      <c r="U519" s="54"/>
      <c r="V519" s="54"/>
      <c r="W519" s="54"/>
      <c r="X519" s="54"/>
    </row>
    <row r="520" spans="19:24" x14ac:dyDescent="0.2">
      <c r="S520" s="54"/>
      <c r="T520" s="54"/>
      <c r="U520" s="54"/>
      <c r="V520" s="54"/>
      <c r="W520" s="54"/>
      <c r="X520" s="54"/>
    </row>
    <row r="521" spans="19:24" x14ac:dyDescent="0.2">
      <c r="S521" s="54"/>
      <c r="T521" s="54"/>
      <c r="U521" s="54"/>
      <c r="V521" s="54"/>
      <c r="W521" s="54"/>
      <c r="X521" s="54"/>
    </row>
    <row r="522" spans="19:24" x14ac:dyDescent="0.2">
      <c r="S522" s="54"/>
      <c r="T522" s="54"/>
      <c r="U522" s="54"/>
      <c r="V522" s="54"/>
      <c r="W522" s="54"/>
      <c r="X522" s="54"/>
    </row>
    <row r="523" spans="19:24" x14ac:dyDescent="0.2">
      <c r="S523" s="54"/>
      <c r="T523" s="54"/>
      <c r="U523" s="54"/>
      <c r="V523" s="54"/>
      <c r="W523" s="54"/>
      <c r="X523" s="54"/>
    </row>
    <row r="524" spans="19:24" x14ac:dyDescent="0.2">
      <c r="S524" s="54"/>
      <c r="T524" s="54"/>
      <c r="U524" s="54"/>
      <c r="V524" s="54"/>
      <c r="W524" s="54"/>
      <c r="X524" s="54"/>
    </row>
    <row r="525" spans="19:24" x14ac:dyDescent="0.2">
      <c r="S525" s="54"/>
      <c r="T525" s="54"/>
      <c r="U525" s="54"/>
      <c r="V525" s="54"/>
      <c r="W525" s="54"/>
      <c r="X525" s="54"/>
    </row>
    <row r="526" spans="19:24" x14ac:dyDescent="0.2">
      <c r="S526" s="54"/>
      <c r="T526" s="54"/>
      <c r="U526" s="54"/>
      <c r="V526" s="54"/>
      <c r="W526" s="54"/>
      <c r="X526" s="54"/>
    </row>
    <row r="527" spans="19:24" x14ac:dyDescent="0.2">
      <c r="S527" s="54"/>
      <c r="T527" s="54"/>
      <c r="U527" s="54"/>
      <c r="V527" s="54"/>
      <c r="W527" s="54"/>
      <c r="X527" s="54"/>
    </row>
    <row r="528" spans="19:24" x14ac:dyDescent="0.2">
      <c r="S528" s="54"/>
      <c r="T528" s="54"/>
      <c r="U528" s="54"/>
      <c r="V528" s="54"/>
      <c r="W528" s="54"/>
      <c r="X528" s="54"/>
    </row>
    <row r="529" spans="19:24" x14ac:dyDescent="0.2">
      <c r="S529" s="54"/>
      <c r="T529" s="54"/>
      <c r="U529" s="54"/>
      <c r="V529" s="54"/>
      <c r="W529" s="54"/>
      <c r="X529" s="54"/>
    </row>
    <row r="530" spans="19:24" x14ac:dyDescent="0.2">
      <c r="S530" s="54"/>
      <c r="T530" s="54"/>
      <c r="U530" s="54"/>
      <c r="V530" s="54"/>
      <c r="W530" s="54"/>
      <c r="X530" s="54"/>
    </row>
    <row r="531" spans="19:24" x14ac:dyDescent="0.2">
      <c r="S531" s="54"/>
      <c r="T531" s="54"/>
      <c r="U531" s="54"/>
      <c r="V531" s="54"/>
      <c r="W531" s="54"/>
      <c r="X531" s="54"/>
    </row>
    <row r="532" spans="19:24" x14ac:dyDescent="0.2">
      <c r="S532" s="54"/>
      <c r="T532" s="54"/>
      <c r="U532" s="54"/>
      <c r="V532" s="54"/>
      <c r="W532" s="54"/>
      <c r="X532" s="54"/>
    </row>
    <row r="533" spans="19:24" x14ac:dyDescent="0.2">
      <c r="S533" s="54"/>
      <c r="T533" s="54"/>
      <c r="U533" s="54"/>
      <c r="V533" s="54"/>
      <c r="W533" s="54"/>
      <c r="X533" s="54"/>
    </row>
    <row r="534" spans="19:24" x14ac:dyDescent="0.2">
      <c r="S534" s="54"/>
      <c r="T534" s="54"/>
      <c r="U534" s="54"/>
      <c r="V534" s="54"/>
      <c r="W534" s="54"/>
      <c r="X534" s="54"/>
    </row>
    <row r="535" spans="19:24" x14ac:dyDescent="0.2">
      <c r="S535" s="54"/>
      <c r="T535" s="54"/>
      <c r="U535" s="54"/>
      <c r="V535" s="54"/>
      <c r="W535" s="54"/>
      <c r="X535" s="54"/>
    </row>
    <row r="536" spans="19:24" x14ac:dyDescent="0.2">
      <c r="S536" s="54"/>
      <c r="T536" s="54"/>
      <c r="U536" s="54"/>
      <c r="V536" s="54"/>
      <c r="W536" s="54"/>
      <c r="X536" s="54"/>
    </row>
    <row r="537" spans="19:24" x14ac:dyDescent="0.2">
      <c r="S537" s="54"/>
      <c r="T537" s="54"/>
      <c r="U537" s="54"/>
      <c r="V537" s="54"/>
      <c r="W537" s="54"/>
      <c r="X537" s="54"/>
    </row>
    <row r="538" spans="19:24" x14ac:dyDescent="0.2">
      <c r="S538" s="54"/>
      <c r="T538" s="54"/>
      <c r="U538" s="54"/>
      <c r="V538" s="54"/>
      <c r="W538" s="54"/>
      <c r="X538" s="54"/>
    </row>
    <row r="539" spans="19:24" x14ac:dyDescent="0.2">
      <c r="S539" s="54"/>
      <c r="T539" s="54"/>
      <c r="U539" s="54"/>
      <c r="V539" s="54"/>
      <c r="W539" s="54"/>
      <c r="X539" s="54"/>
    </row>
    <row r="540" spans="19:24" x14ac:dyDescent="0.2">
      <c r="S540" s="54"/>
      <c r="T540" s="54"/>
      <c r="U540" s="54"/>
      <c r="V540" s="54"/>
      <c r="W540" s="54"/>
      <c r="X540" s="54"/>
    </row>
    <row r="541" spans="19:24" x14ac:dyDescent="0.2">
      <c r="S541" s="54"/>
      <c r="T541" s="54"/>
      <c r="U541" s="54"/>
      <c r="V541" s="54"/>
      <c r="W541" s="54"/>
      <c r="X541" s="54"/>
    </row>
    <row r="542" spans="19:24" x14ac:dyDescent="0.2">
      <c r="S542" s="54"/>
      <c r="T542" s="54"/>
      <c r="U542" s="54"/>
      <c r="V542" s="54"/>
      <c r="W542" s="54"/>
      <c r="X542" s="54"/>
    </row>
    <row r="543" spans="19:24" x14ac:dyDescent="0.2">
      <c r="S543" s="54"/>
      <c r="T543" s="54"/>
      <c r="U543" s="54"/>
      <c r="V543" s="54"/>
      <c r="W543" s="54"/>
      <c r="X543" s="54"/>
    </row>
    <row r="544" spans="19:24" x14ac:dyDescent="0.2">
      <c r="S544" s="54"/>
      <c r="T544" s="54"/>
      <c r="U544" s="54"/>
      <c r="V544" s="54"/>
      <c r="W544" s="54"/>
      <c r="X544" s="54"/>
    </row>
    <row r="545" spans="19:24" x14ac:dyDescent="0.2">
      <c r="S545" s="54"/>
      <c r="T545" s="54"/>
      <c r="U545" s="54"/>
      <c r="V545" s="54"/>
      <c r="W545" s="54"/>
      <c r="X545" s="54"/>
    </row>
    <row r="546" spans="19:24" x14ac:dyDescent="0.2">
      <c r="S546" s="54"/>
      <c r="T546" s="54"/>
      <c r="U546" s="54"/>
      <c r="V546" s="54"/>
      <c r="W546" s="54"/>
      <c r="X546" s="54"/>
    </row>
    <row r="547" spans="19:24" x14ac:dyDescent="0.2">
      <c r="S547" s="54"/>
      <c r="T547" s="54"/>
      <c r="U547" s="54"/>
      <c r="V547" s="54"/>
      <c r="W547" s="54"/>
      <c r="X547" s="54"/>
    </row>
    <row r="548" spans="19:24" x14ac:dyDescent="0.2">
      <c r="S548" s="54"/>
      <c r="T548" s="54"/>
      <c r="U548" s="54"/>
      <c r="V548" s="54"/>
      <c r="W548" s="54"/>
      <c r="X548" s="54"/>
    </row>
    <row r="549" spans="19:24" x14ac:dyDescent="0.2">
      <c r="S549" s="54"/>
      <c r="T549" s="54"/>
      <c r="U549" s="54"/>
      <c r="V549" s="54"/>
      <c r="W549" s="54"/>
      <c r="X549" s="54"/>
    </row>
    <row r="550" spans="19:24" x14ac:dyDescent="0.2">
      <c r="S550" s="54"/>
      <c r="T550" s="54"/>
      <c r="U550" s="54"/>
      <c r="V550" s="54"/>
      <c r="W550" s="54"/>
      <c r="X550" s="54"/>
    </row>
    <row r="551" spans="19:24" x14ac:dyDescent="0.2">
      <c r="S551" s="54"/>
      <c r="T551" s="54"/>
      <c r="U551" s="54"/>
      <c r="V551" s="54"/>
      <c r="W551" s="54"/>
      <c r="X551" s="54"/>
    </row>
    <row r="552" spans="19:24" x14ac:dyDescent="0.2">
      <c r="S552" s="54"/>
      <c r="T552" s="54"/>
      <c r="U552" s="54"/>
      <c r="V552" s="54"/>
      <c r="W552" s="54"/>
      <c r="X552" s="54"/>
    </row>
    <row r="553" spans="19:24" x14ac:dyDescent="0.2">
      <c r="S553" s="54"/>
      <c r="T553" s="54"/>
      <c r="U553" s="54"/>
      <c r="V553" s="54"/>
      <c r="W553" s="54"/>
      <c r="X553" s="54"/>
    </row>
    <row r="554" spans="19:24" x14ac:dyDescent="0.2">
      <c r="S554" s="54"/>
      <c r="T554" s="54"/>
      <c r="U554" s="54"/>
      <c r="V554" s="54"/>
      <c r="W554" s="54"/>
      <c r="X554" s="54"/>
    </row>
    <row r="555" spans="19:24" x14ac:dyDescent="0.2">
      <c r="S555" s="54"/>
      <c r="T555" s="54"/>
      <c r="U555" s="54"/>
      <c r="V555" s="54"/>
      <c r="W555" s="54"/>
      <c r="X555" s="54"/>
    </row>
    <row r="556" spans="19:24" x14ac:dyDescent="0.2">
      <c r="S556" s="54"/>
      <c r="T556" s="54"/>
      <c r="U556" s="54"/>
      <c r="V556" s="54"/>
      <c r="W556" s="54"/>
      <c r="X556" s="54"/>
    </row>
    <row r="557" spans="19:24" x14ac:dyDescent="0.2">
      <c r="S557" s="54"/>
      <c r="T557" s="54"/>
      <c r="U557" s="54"/>
      <c r="V557" s="54"/>
      <c r="W557" s="54"/>
      <c r="X557" s="54"/>
    </row>
    <row r="558" spans="19:24" x14ac:dyDescent="0.2">
      <c r="S558" s="54"/>
      <c r="T558" s="54"/>
      <c r="U558" s="54"/>
      <c r="V558" s="54"/>
      <c r="W558" s="54"/>
      <c r="X558" s="54"/>
    </row>
    <row r="559" spans="19:24" x14ac:dyDescent="0.2">
      <c r="S559" s="54"/>
      <c r="T559" s="54"/>
      <c r="U559" s="54"/>
      <c r="V559" s="54"/>
      <c r="W559" s="54"/>
      <c r="X559" s="54"/>
    </row>
    <row r="560" spans="19:24" x14ac:dyDescent="0.2">
      <c r="S560" s="54"/>
      <c r="T560" s="54"/>
      <c r="U560" s="54"/>
      <c r="V560" s="54"/>
      <c r="W560" s="54"/>
      <c r="X560" s="54"/>
    </row>
    <row r="561" spans="19:24" x14ac:dyDescent="0.2">
      <c r="S561" s="54"/>
      <c r="T561" s="54"/>
      <c r="U561" s="54"/>
      <c r="V561" s="54"/>
      <c r="W561" s="54"/>
      <c r="X561" s="54"/>
    </row>
    <row r="562" spans="19:24" x14ac:dyDescent="0.2">
      <c r="S562" s="54"/>
      <c r="T562" s="54"/>
      <c r="U562" s="54"/>
      <c r="V562" s="54"/>
      <c r="W562" s="54"/>
      <c r="X562" s="54"/>
    </row>
    <row r="563" spans="19:24" x14ac:dyDescent="0.2">
      <c r="S563" s="54"/>
      <c r="T563" s="54"/>
      <c r="U563" s="54"/>
      <c r="V563" s="54"/>
      <c r="W563" s="54"/>
      <c r="X563" s="54"/>
    </row>
    <row r="564" spans="19:24" x14ac:dyDescent="0.2">
      <c r="S564" s="54"/>
      <c r="T564" s="54"/>
      <c r="U564" s="54"/>
      <c r="V564" s="54"/>
      <c r="W564" s="54"/>
      <c r="X564" s="54"/>
    </row>
    <row r="565" spans="19:24" x14ac:dyDescent="0.2">
      <c r="S565" s="54"/>
      <c r="T565" s="54"/>
      <c r="U565" s="54"/>
      <c r="V565" s="54"/>
      <c r="W565" s="54"/>
      <c r="X565" s="54"/>
    </row>
    <row r="566" spans="19:24" x14ac:dyDescent="0.2">
      <c r="S566" s="54"/>
      <c r="T566" s="54"/>
      <c r="U566" s="54"/>
      <c r="V566" s="54"/>
      <c r="W566" s="54"/>
      <c r="X566" s="54"/>
    </row>
    <row r="567" spans="19:24" x14ac:dyDescent="0.2">
      <c r="S567" s="54"/>
      <c r="T567" s="54"/>
      <c r="U567" s="54"/>
      <c r="V567" s="54"/>
      <c r="W567" s="54"/>
      <c r="X567" s="54"/>
    </row>
    <row r="568" spans="19:24" x14ac:dyDescent="0.2">
      <c r="S568" s="54"/>
      <c r="T568" s="54"/>
      <c r="U568" s="54"/>
      <c r="V568" s="54"/>
      <c r="W568" s="54"/>
      <c r="X568" s="54"/>
    </row>
    <row r="569" spans="19:24" x14ac:dyDescent="0.2">
      <c r="S569" s="54"/>
      <c r="T569" s="54"/>
      <c r="U569" s="54"/>
      <c r="V569" s="54"/>
      <c r="W569" s="54"/>
      <c r="X569" s="54"/>
    </row>
    <row r="570" spans="19:24" x14ac:dyDescent="0.2">
      <c r="S570" s="54"/>
      <c r="T570" s="54"/>
      <c r="U570" s="54"/>
      <c r="V570" s="54"/>
      <c r="W570" s="54"/>
      <c r="X570" s="54"/>
    </row>
    <row r="571" spans="19:24" x14ac:dyDescent="0.2">
      <c r="S571" s="54"/>
      <c r="T571" s="54"/>
      <c r="U571" s="54"/>
      <c r="V571" s="54"/>
      <c r="W571" s="54"/>
      <c r="X571" s="54"/>
    </row>
    <row r="572" spans="19:24" x14ac:dyDescent="0.2">
      <c r="S572" s="54"/>
      <c r="T572" s="54"/>
      <c r="U572" s="54"/>
      <c r="V572" s="54"/>
      <c r="W572" s="54"/>
      <c r="X572" s="54"/>
    </row>
    <row r="573" spans="19:24" x14ac:dyDescent="0.2">
      <c r="S573" s="54"/>
      <c r="T573" s="54"/>
      <c r="U573" s="54"/>
      <c r="V573" s="54"/>
      <c r="W573" s="54"/>
      <c r="X573" s="54"/>
    </row>
    <row r="574" spans="19:24" x14ac:dyDescent="0.2">
      <c r="S574" s="54"/>
      <c r="T574" s="54"/>
      <c r="U574" s="54"/>
      <c r="V574" s="54"/>
      <c r="W574" s="54"/>
      <c r="X574" s="54"/>
    </row>
    <row r="575" spans="19:24" x14ac:dyDescent="0.2">
      <c r="S575" s="54"/>
      <c r="T575" s="54"/>
      <c r="U575" s="54"/>
      <c r="V575" s="54"/>
      <c r="W575" s="54"/>
      <c r="X575" s="54"/>
    </row>
    <row r="576" spans="19:24" x14ac:dyDescent="0.2">
      <c r="S576" s="54"/>
      <c r="T576" s="54"/>
      <c r="U576" s="54"/>
      <c r="V576" s="54"/>
      <c r="W576" s="54"/>
      <c r="X576" s="54"/>
    </row>
    <row r="577" spans="19:24" x14ac:dyDescent="0.2">
      <c r="S577" s="54"/>
      <c r="T577" s="54"/>
      <c r="U577" s="54"/>
      <c r="V577" s="54"/>
      <c r="W577" s="54"/>
      <c r="X577" s="54"/>
    </row>
    <row r="578" spans="19:24" x14ac:dyDescent="0.2">
      <c r="S578" s="54"/>
      <c r="T578" s="54"/>
      <c r="U578" s="54"/>
      <c r="V578" s="54"/>
      <c r="W578" s="54"/>
      <c r="X578" s="54"/>
    </row>
    <row r="579" spans="19:24" x14ac:dyDescent="0.2">
      <c r="S579" s="54"/>
      <c r="T579" s="54"/>
      <c r="U579" s="54"/>
      <c r="V579" s="54"/>
      <c r="W579" s="54"/>
      <c r="X579" s="54"/>
    </row>
    <row r="580" spans="19:24" x14ac:dyDescent="0.2">
      <c r="S580" s="54"/>
      <c r="T580" s="54"/>
      <c r="U580" s="54"/>
      <c r="V580" s="54"/>
      <c r="W580" s="54"/>
      <c r="X580" s="54"/>
    </row>
    <row r="581" spans="19:24" x14ac:dyDescent="0.2">
      <c r="S581" s="54"/>
      <c r="T581" s="54"/>
      <c r="U581" s="54"/>
      <c r="V581" s="54"/>
      <c r="W581" s="54"/>
      <c r="X581" s="54"/>
    </row>
    <row r="582" spans="19:24" x14ac:dyDescent="0.2">
      <c r="S582" s="54"/>
      <c r="T582" s="54"/>
      <c r="U582" s="54"/>
      <c r="V582" s="54"/>
      <c r="W582" s="54"/>
      <c r="X582" s="54"/>
    </row>
    <row r="583" spans="19:24" x14ac:dyDescent="0.2">
      <c r="S583" s="54"/>
      <c r="T583" s="54"/>
      <c r="U583" s="54"/>
      <c r="V583" s="54"/>
      <c r="W583" s="54"/>
      <c r="X583" s="54"/>
    </row>
    <row r="584" spans="19:24" x14ac:dyDescent="0.2">
      <c r="S584" s="54"/>
      <c r="T584" s="54"/>
      <c r="U584" s="54"/>
      <c r="V584" s="54"/>
      <c r="W584" s="54"/>
      <c r="X584" s="54"/>
    </row>
    <row r="585" spans="19:24" x14ac:dyDescent="0.2">
      <c r="S585" s="54"/>
      <c r="T585" s="54"/>
      <c r="U585" s="54"/>
      <c r="V585" s="54"/>
      <c r="W585" s="54"/>
      <c r="X585" s="54"/>
    </row>
    <row r="586" spans="19:24" x14ac:dyDescent="0.2">
      <c r="S586" s="54"/>
      <c r="T586" s="54"/>
      <c r="U586" s="54"/>
      <c r="V586" s="54"/>
      <c r="W586" s="54"/>
      <c r="X586" s="54"/>
    </row>
    <row r="587" spans="19:24" x14ac:dyDescent="0.2">
      <c r="S587" s="54"/>
      <c r="T587" s="54"/>
      <c r="U587" s="54"/>
      <c r="V587" s="54"/>
      <c r="W587" s="54"/>
      <c r="X587" s="54"/>
    </row>
    <row r="588" spans="19:24" x14ac:dyDescent="0.2">
      <c r="S588" s="54"/>
      <c r="T588" s="54"/>
      <c r="U588" s="54"/>
      <c r="V588" s="54"/>
      <c r="W588" s="54"/>
      <c r="X588" s="54"/>
    </row>
    <row r="589" spans="19:24" x14ac:dyDescent="0.2">
      <c r="S589" s="54"/>
      <c r="T589" s="54"/>
      <c r="U589" s="54"/>
      <c r="V589" s="54"/>
      <c r="W589" s="54"/>
      <c r="X589" s="54"/>
    </row>
    <row r="590" spans="19:24" x14ac:dyDescent="0.2">
      <c r="S590" s="54"/>
      <c r="T590" s="54"/>
      <c r="U590" s="54"/>
      <c r="V590" s="54"/>
      <c r="W590" s="54"/>
      <c r="X590" s="54"/>
    </row>
    <row r="591" spans="19:24" x14ac:dyDescent="0.2">
      <c r="S591" s="54"/>
      <c r="T591" s="54"/>
      <c r="U591" s="54"/>
      <c r="V591" s="54"/>
      <c r="W591" s="54"/>
      <c r="X591" s="54"/>
    </row>
    <row r="592" spans="19:24" x14ac:dyDescent="0.2">
      <c r="S592" s="54"/>
      <c r="T592" s="54"/>
      <c r="U592" s="54"/>
      <c r="V592" s="54"/>
      <c r="W592" s="54"/>
      <c r="X592" s="54"/>
    </row>
    <row r="593" spans="19:24" x14ac:dyDescent="0.2">
      <c r="S593" s="54"/>
      <c r="T593" s="54"/>
      <c r="U593" s="54"/>
      <c r="V593" s="54"/>
      <c r="W593" s="54"/>
      <c r="X593" s="54"/>
    </row>
    <row r="594" spans="19:24" x14ac:dyDescent="0.2">
      <c r="S594" s="54"/>
      <c r="T594" s="54"/>
      <c r="U594" s="54"/>
      <c r="V594" s="54"/>
      <c r="W594" s="54"/>
      <c r="X594" s="54"/>
    </row>
    <row r="595" spans="19:24" x14ac:dyDescent="0.2">
      <c r="S595" s="54"/>
      <c r="T595" s="54"/>
      <c r="U595" s="54"/>
      <c r="V595" s="54"/>
      <c r="W595" s="54"/>
      <c r="X595" s="54"/>
    </row>
    <row r="596" spans="19:24" x14ac:dyDescent="0.2">
      <c r="S596" s="54"/>
      <c r="T596" s="54"/>
      <c r="U596" s="54"/>
      <c r="V596" s="54"/>
      <c r="W596" s="54"/>
      <c r="X596" s="54"/>
    </row>
    <row r="597" spans="19:24" x14ac:dyDescent="0.2">
      <c r="S597" s="54"/>
      <c r="T597" s="54"/>
      <c r="U597" s="54"/>
      <c r="V597" s="54"/>
      <c r="W597" s="54"/>
      <c r="X597" s="54"/>
    </row>
    <row r="598" spans="19:24" x14ac:dyDescent="0.2">
      <c r="S598" s="54"/>
      <c r="T598" s="54"/>
      <c r="U598" s="54"/>
      <c r="V598" s="54"/>
      <c r="W598" s="54"/>
      <c r="X598" s="54"/>
    </row>
    <row r="599" spans="19:24" x14ac:dyDescent="0.2">
      <c r="S599" s="54"/>
      <c r="T599" s="54"/>
      <c r="U599" s="54"/>
      <c r="V599" s="54"/>
      <c r="W599" s="54"/>
      <c r="X599" s="54"/>
    </row>
    <row r="600" spans="19:24" x14ac:dyDescent="0.2">
      <c r="S600" s="54"/>
      <c r="T600" s="54"/>
      <c r="U600" s="54"/>
      <c r="V600" s="54"/>
      <c r="W600" s="54"/>
      <c r="X600" s="54"/>
    </row>
    <row r="601" spans="19:24" x14ac:dyDescent="0.2">
      <c r="S601" s="54"/>
      <c r="T601" s="54"/>
      <c r="U601" s="54"/>
      <c r="V601" s="54"/>
      <c r="W601" s="54"/>
      <c r="X601" s="54"/>
    </row>
    <row r="602" spans="19:24" x14ac:dyDescent="0.2">
      <c r="S602" s="54"/>
      <c r="T602" s="54"/>
      <c r="U602" s="54"/>
      <c r="V602" s="54"/>
      <c r="W602" s="54"/>
      <c r="X602" s="54"/>
    </row>
    <row r="603" spans="19:24" x14ac:dyDescent="0.2">
      <c r="S603" s="54"/>
      <c r="T603" s="54"/>
      <c r="U603" s="54"/>
      <c r="V603" s="54"/>
      <c r="W603" s="54"/>
      <c r="X603" s="54"/>
    </row>
    <row r="604" spans="19:24" x14ac:dyDescent="0.2">
      <c r="S604" s="54"/>
      <c r="T604" s="54"/>
      <c r="U604" s="54"/>
      <c r="V604" s="54"/>
      <c r="W604" s="54"/>
      <c r="X604" s="54"/>
    </row>
    <row r="605" spans="19:24" x14ac:dyDescent="0.2">
      <c r="S605" s="54"/>
      <c r="T605" s="54"/>
      <c r="U605" s="54"/>
      <c r="V605" s="54"/>
      <c r="W605" s="54"/>
      <c r="X605" s="54"/>
    </row>
    <row r="606" spans="19:24" x14ac:dyDescent="0.2">
      <c r="S606" s="54"/>
      <c r="T606" s="54"/>
      <c r="U606" s="54"/>
      <c r="V606" s="54"/>
      <c r="W606" s="54"/>
      <c r="X606" s="54"/>
    </row>
    <row r="607" spans="19:24" x14ac:dyDescent="0.2">
      <c r="S607" s="54"/>
      <c r="T607" s="54"/>
      <c r="U607" s="54"/>
      <c r="V607" s="54"/>
      <c r="W607" s="54"/>
      <c r="X607" s="54"/>
    </row>
    <row r="608" spans="19:24" x14ac:dyDescent="0.2">
      <c r="S608" s="54"/>
      <c r="T608" s="54"/>
      <c r="U608" s="54"/>
      <c r="V608" s="54"/>
      <c r="W608" s="54"/>
      <c r="X608" s="54"/>
    </row>
    <row r="609" spans="19:24" x14ac:dyDescent="0.2">
      <c r="S609" s="54"/>
      <c r="T609" s="54"/>
      <c r="U609" s="54"/>
      <c r="V609" s="54"/>
      <c r="W609" s="54"/>
      <c r="X609" s="54"/>
    </row>
    <row r="610" spans="19:24" x14ac:dyDescent="0.2">
      <c r="S610" s="54"/>
      <c r="T610" s="54"/>
      <c r="U610" s="54"/>
      <c r="V610" s="54"/>
      <c r="W610" s="54"/>
      <c r="X610" s="54"/>
    </row>
    <row r="611" spans="19:24" x14ac:dyDescent="0.2">
      <c r="S611" s="54"/>
      <c r="T611" s="54"/>
      <c r="U611" s="54"/>
      <c r="V611" s="54"/>
      <c r="W611" s="54"/>
      <c r="X611" s="54"/>
    </row>
    <row r="612" spans="19:24" x14ac:dyDescent="0.2">
      <c r="S612" s="54"/>
      <c r="T612" s="54"/>
      <c r="U612" s="54"/>
      <c r="V612" s="54"/>
      <c r="W612" s="54"/>
      <c r="X612" s="54"/>
    </row>
    <row r="613" spans="19:24" x14ac:dyDescent="0.2">
      <c r="S613" s="54"/>
      <c r="T613" s="54"/>
      <c r="U613" s="54"/>
      <c r="V613" s="54"/>
      <c r="W613" s="54"/>
      <c r="X613" s="54"/>
    </row>
    <row r="614" spans="19:24" x14ac:dyDescent="0.2">
      <c r="S614" s="54"/>
      <c r="T614" s="54"/>
      <c r="U614" s="54"/>
      <c r="V614" s="54"/>
      <c r="W614" s="54"/>
      <c r="X614" s="54"/>
    </row>
    <row r="615" spans="19:24" x14ac:dyDescent="0.2">
      <c r="S615" s="54"/>
      <c r="T615" s="54"/>
      <c r="U615" s="54"/>
      <c r="V615" s="54"/>
      <c r="W615" s="54"/>
      <c r="X615" s="54"/>
    </row>
    <row r="616" spans="19:24" x14ac:dyDescent="0.2">
      <c r="S616" s="54"/>
      <c r="T616" s="54"/>
      <c r="U616" s="54"/>
      <c r="V616" s="54"/>
      <c r="W616" s="54"/>
      <c r="X616" s="54"/>
    </row>
    <row r="617" spans="19:24" x14ac:dyDescent="0.2">
      <c r="S617" s="54"/>
      <c r="T617" s="54"/>
      <c r="U617" s="54"/>
      <c r="V617" s="54"/>
      <c r="W617" s="54"/>
      <c r="X617" s="54"/>
    </row>
    <row r="618" spans="19:24" x14ac:dyDescent="0.2">
      <c r="S618" s="54"/>
      <c r="T618" s="54"/>
      <c r="U618" s="54"/>
      <c r="V618" s="54"/>
      <c r="W618" s="54"/>
      <c r="X618" s="54"/>
    </row>
    <row r="619" spans="19:24" x14ac:dyDescent="0.2">
      <c r="S619" s="54"/>
      <c r="T619" s="54"/>
      <c r="U619" s="54"/>
      <c r="V619" s="54"/>
      <c r="W619" s="54"/>
      <c r="X619" s="54"/>
    </row>
    <row r="620" spans="19:24" x14ac:dyDescent="0.2">
      <c r="S620" s="54"/>
      <c r="T620" s="54"/>
      <c r="U620" s="54"/>
      <c r="V620" s="54"/>
      <c r="W620" s="54"/>
      <c r="X620" s="54"/>
    </row>
    <row r="621" spans="19:24" x14ac:dyDescent="0.2">
      <c r="S621" s="54"/>
      <c r="T621" s="54"/>
      <c r="U621" s="54"/>
      <c r="V621" s="54"/>
      <c r="W621" s="54"/>
      <c r="X621" s="54"/>
    </row>
    <row r="622" spans="19:24" x14ac:dyDescent="0.2">
      <c r="S622" s="54"/>
      <c r="T622" s="54"/>
      <c r="U622" s="54"/>
      <c r="V622" s="54"/>
      <c r="W622" s="54"/>
      <c r="X622" s="54"/>
    </row>
    <row r="623" spans="19:24" x14ac:dyDescent="0.2">
      <c r="S623" s="54"/>
      <c r="T623" s="54"/>
      <c r="U623" s="54"/>
      <c r="V623" s="54"/>
      <c r="W623" s="54"/>
      <c r="X623" s="54"/>
    </row>
    <row r="624" spans="19:24" x14ac:dyDescent="0.2">
      <c r="S624" s="54"/>
      <c r="T624" s="54"/>
      <c r="U624" s="54"/>
      <c r="V624" s="54"/>
      <c r="W624" s="54"/>
      <c r="X624" s="54"/>
    </row>
    <row r="625" spans="19:24" x14ac:dyDescent="0.2">
      <c r="S625" s="54"/>
      <c r="T625" s="54"/>
      <c r="U625" s="54"/>
      <c r="V625" s="54"/>
      <c r="W625" s="54"/>
      <c r="X625" s="54"/>
    </row>
    <row r="626" spans="19:24" x14ac:dyDescent="0.2">
      <c r="S626" s="54"/>
      <c r="T626" s="54"/>
      <c r="U626" s="54"/>
      <c r="V626" s="54"/>
      <c r="W626" s="54"/>
      <c r="X626" s="54"/>
    </row>
    <row r="627" spans="19:24" x14ac:dyDescent="0.2">
      <c r="S627" s="54"/>
      <c r="T627" s="54"/>
      <c r="U627" s="54"/>
      <c r="V627" s="54"/>
      <c r="W627" s="54"/>
      <c r="X627" s="54"/>
    </row>
    <row r="628" spans="19:24" x14ac:dyDescent="0.2">
      <c r="S628" s="54"/>
      <c r="T628" s="54"/>
      <c r="U628" s="54"/>
      <c r="V628" s="54"/>
      <c r="W628" s="54"/>
      <c r="X628" s="54"/>
    </row>
    <row r="629" spans="19:24" x14ac:dyDescent="0.2">
      <c r="S629" s="54"/>
      <c r="T629" s="54"/>
      <c r="U629" s="54"/>
      <c r="V629" s="54"/>
      <c r="W629" s="54"/>
      <c r="X629" s="54"/>
    </row>
    <row r="630" spans="19:24" x14ac:dyDescent="0.2">
      <c r="S630" s="54"/>
      <c r="T630" s="54"/>
      <c r="U630" s="54"/>
      <c r="V630" s="54"/>
      <c r="W630" s="54"/>
      <c r="X630" s="54"/>
    </row>
    <row r="631" spans="19:24" x14ac:dyDescent="0.2">
      <c r="S631" s="54"/>
      <c r="T631" s="54"/>
      <c r="U631" s="54"/>
      <c r="V631" s="54"/>
      <c r="W631" s="54"/>
      <c r="X631" s="54"/>
    </row>
    <row r="632" spans="19:24" x14ac:dyDescent="0.2">
      <c r="S632" s="54"/>
      <c r="T632" s="54"/>
      <c r="U632" s="54"/>
      <c r="V632" s="54"/>
      <c r="W632" s="54"/>
      <c r="X632" s="54"/>
    </row>
    <row r="633" spans="19:24" x14ac:dyDescent="0.2">
      <c r="S633" s="54"/>
      <c r="T633" s="54"/>
      <c r="U633" s="54"/>
      <c r="V633" s="54"/>
      <c r="W633" s="54"/>
      <c r="X633" s="54"/>
    </row>
    <row r="634" spans="19:24" x14ac:dyDescent="0.2">
      <c r="S634" s="54"/>
      <c r="T634" s="54"/>
      <c r="U634" s="54"/>
      <c r="V634" s="54"/>
      <c r="W634" s="54"/>
      <c r="X634" s="54"/>
    </row>
    <row r="635" spans="19:24" x14ac:dyDescent="0.2">
      <c r="S635" s="54"/>
      <c r="T635" s="54"/>
      <c r="U635" s="54"/>
      <c r="V635" s="54"/>
      <c r="W635" s="54"/>
      <c r="X635" s="54"/>
    </row>
    <row r="636" spans="19:24" x14ac:dyDescent="0.2">
      <c r="S636" s="54"/>
      <c r="T636" s="54"/>
      <c r="U636" s="54"/>
      <c r="V636" s="54"/>
      <c r="W636" s="54"/>
      <c r="X636" s="54"/>
    </row>
    <row r="637" spans="19:24" x14ac:dyDescent="0.2">
      <c r="S637" s="54"/>
      <c r="T637" s="54"/>
      <c r="U637" s="54"/>
      <c r="V637" s="54"/>
      <c r="W637" s="54"/>
      <c r="X637" s="54"/>
    </row>
    <row r="638" spans="19:24" x14ac:dyDescent="0.2">
      <c r="S638" s="54"/>
      <c r="T638" s="54"/>
      <c r="U638" s="54"/>
      <c r="V638" s="54"/>
      <c r="W638" s="54"/>
      <c r="X638" s="54"/>
    </row>
    <row r="639" spans="19:24" x14ac:dyDescent="0.2">
      <c r="S639" s="54"/>
      <c r="T639" s="54"/>
      <c r="U639" s="54"/>
      <c r="V639" s="54"/>
      <c r="W639" s="54"/>
      <c r="X639" s="54"/>
    </row>
    <row r="640" spans="19:24" x14ac:dyDescent="0.2">
      <c r="S640" s="54"/>
      <c r="T640" s="54"/>
      <c r="U640" s="54"/>
      <c r="V640" s="54"/>
      <c r="W640" s="54"/>
      <c r="X640" s="54"/>
    </row>
    <row r="641" spans="19:24" x14ac:dyDescent="0.2">
      <c r="S641" s="54"/>
      <c r="T641" s="54"/>
      <c r="U641" s="54"/>
      <c r="V641" s="54"/>
      <c r="W641" s="54"/>
      <c r="X641" s="54"/>
    </row>
    <row r="642" spans="19:24" x14ac:dyDescent="0.2">
      <c r="S642" s="54"/>
      <c r="T642" s="54"/>
      <c r="U642" s="54"/>
      <c r="V642" s="54"/>
      <c r="W642" s="54"/>
      <c r="X642" s="54"/>
    </row>
    <row r="643" spans="19:24" x14ac:dyDescent="0.2">
      <c r="S643" s="54"/>
      <c r="T643" s="54"/>
      <c r="U643" s="54"/>
      <c r="V643" s="54"/>
      <c r="W643" s="54"/>
      <c r="X643" s="54"/>
    </row>
    <row r="644" spans="19:24" x14ac:dyDescent="0.2">
      <c r="S644" s="54"/>
      <c r="T644" s="54"/>
      <c r="U644" s="54"/>
      <c r="V644" s="54"/>
      <c r="W644" s="54"/>
      <c r="X644" s="54"/>
    </row>
    <row r="645" spans="19:24" x14ac:dyDescent="0.2">
      <c r="S645" s="54"/>
      <c r="T645" s="54"/>
      <c r="U645" s="54"/>
      <c r="V645" s="54"/>
      <c r="W645" s="54"/>
      <c r="X645" s="54"/>
    </row>
    <row r="646" spans="19:24" x14ac:dyDescent="0.2">
      <c r="S646" s="54"/>
      <c r="T646" s="54"/>
      <c r="U646" s="54"/>
      <c r="V646" s="54"/>
      <c r="W646" s="54"/>
      <c r="X646" s="54"/>
    </row>
    <row r="647" spans="19:24" x14ac:dyDescent="0.2">
      <c r="S647" s="54"/>
      <c r="T647" s="54"/>
      <c r="U647" s="54"/>
      <c r="V647" s="54"/>
      <c r="W647" s="54"/>
      <c r="X647" s="54"/>
    </row>
    <row r="648" spans="19:24" x14ac:dyDescent="0.2">
      <c r="S648" s="54"/>
      <c r="T648" s="54"/>
      <c r="U648" s="54"/>
      <c r="V648" s="54"/>
      <c r="W648" s="54"/>
      <c r="X648" s="54"/>
    </row>
    <row r="649" spans="19:24" x14ac:dyDescent="0.2">
      <c r="S649" s="54"/>
      <c r="T649" s="54"/>
      <c r="U649" s="54"/>
      <c r="V649" s="54"/>
      <c r="W649" s="54"/>
      <c r="X649" s="54"/>
    </row>
    <row r="650" spans="19:24" x14ac:dyDescent="0.2">
      <c r="S650" s="54"/>
      <c r="T650" s="54"/>
      <c r="U650" s="54"/>
      <c r="V650" s="54"/>
      <c r="W650" s="54"/>
      <c r="X650" s="54"/>
    </row>
    <row r="651" spans="19:24" x14ac:dyDescent="0.2">
      <c r="S651" s="54"/>
      <c r="T651" s="54"/>
      <c r="U651" s="54"/>
      <c r="V651" s="54"/>
      <c r="W651" s="54"/>
      <c r="X651" s="54"/>
    </row>
    <row r="652" spans="19:24" x14ac:dyDescent="0.2">
      <c r="S652" s="54"/>
      <c r="T652" s="54"/>
      <c r="U652" s="54"/>
      <c r="V652" s="54"/>
      <c r="W652" s="54"/>
      <c r="X652" s="54"/>
    </row>
    <row r="653" spans="19:24" x14ac:dyDescent="0.2">
      <c r="S653" s="54"/>
      <c r="T653" s="54"/>
      <c r="U653" s="54"/>
      <c r="V653" s="54"/>
      <c r="W653" s="54"/>
      <c r="X653" s="54"/>
    </row>
    <row r="654" spans="19:24" x14ac:dyDescent="0.2">
      <c r="S654" s="54"/>
      <c r="T654" s="54"/>
      <c r="U654" s="54"/>
      <c r="V654" s="54"/>
      <c r="W654" s="54"/>
      <c r="X654" s="54"/>
    </row>
    <row r="655" spans="19:24" x14ac:dyDescent="0.2">
      <c r="S655" s="54"/>
      <c r="T655" s="54"/>
      <c r="U655" s="54"/>
      <c r="V655" s="54"/>
      <c r="W655" s="54"/>
      <c r="X655" s="54"/>
    </row>
    <row r="656" spans="19:24" x14ac:dyDescent="0.2">
      <c r="S656" s="54"/>
      <c r="T656" s="54"/>
      <c r="U656" s="54"/>
      <c r="V656" s="54"/>
      <c r="W656" s="54"/>
      <c r="X656" s="54"/>
    </row>
    <row r="657" spans="19:24" x14ac:dyDescent="0.2">
      <c r="S657" s="54"/>
      <c r="T657" s="54"/>
      <c r="U657" s="54"/>
      <c r="V657" s="54"/>
      <c r="W657" s="54"/>
      <c r="X657" s="54"/>
    </row>
    <row r="658" spans="19:24" x14ac:dyDescent="0.2">
      <c r="S658" s="54"/>
      <c r="T658" s="54"/>
      <c r="U658" s="54"/>
      <c r="V658" s="54"/>
      <c r="W658" s="54"/>
      <c r="X658" s="54"/>
    </row>
    <row r="659" spans="19:24" x14ac:dyDescent="0.2">
      <c r="S659" s="54"/>
      <c r="T659" s="54"/>
      <c r="U659" s="54"/>
      <c r="V659" s="54"/>
      <c r="W659" s="54"/>
      <c r="X659" s="54"/>
    </row>
    <row r="660" spans="19:24" x14ac:dyDescent="0.2">
      <c r="S660" s="54"/>
      <c r="T660" s="54"/>
      <c r="U660" s="54"/>
      <c r="V660" s="54"/>
      <c r="W660" s="54"/>
      <c r="X660" s="54"/>
    </row>
    <row r="661" spans="19:24" x14ac:dyDescent="0.2">
      <c r="S661" s="54"/>
      <c r="T661" s="54"/>
      <c r="U661" s="54"/>
      <c r="V661" s="54"/>
      <c r="W661" s="54"/>
      <c r="X661" s="54"/>
    </row>
    <row r="662" spans="19:24" x14ac:dyDescent="0.2">
      <c r="S662" s="54"/>
      <c r="T662" s="54"/>
      <c r="U662" s="54"/>
      <c r="V662" s="54"/>
      <c r="W662" s="54"/>
      <c r="X662" s="54"/>
    </row>
    <row r="663" spans="19:24" x14ac:dyDescent="0.2">
      <c r="S663" s="54"/>
      <c r="T663" s="54"/>
      <c r="U663" s="54"/>
      <c r="V663" s="54"/>
      <c r="W663" s="54"/>
      <c r="X663" s="54"/>
    </row>
    <row r="664" spans="19:24" x14ac:dyDescent="0.2">
      <c r="S664" s="54"/>
      <c r="T664" s="54"/>
      <c r="U664" s="54"/>
      <c r="V664" s="54"/>
      <c r="W664" s="54"/>
      <c r="X664" s="54"/>
    </row>
    <row r="665" spans="19:24" x14ac:dyDescent="0.2">
      <c r="S665" s="54"/>
      <c r="T665" s="54"/>
      <c r="U665" s="54"/>
      <c r="V665" s="54"/>
      <c r="W665" s="54"/>
      <c r="X665" s="54"/>
    </row>
    <row r="666" spans="19:24" x14ac:dyDescent="0.2">
      <c r="S666" s="54"/>
      <c r="T666" s="54"/>
      <c r="U666" s="54"/>
      <c r="V666" s="54"/>
      <c r="W666" s="54"/>
      <c r="X666" s="54"/>
    </row>
    <row r="667" spans="19:24" x14ac:dyDescent="0.2">
      <c r="S667" s="54"/>
      <c r="T667" s="54"/>
      <c r="U667" s="54"/>
      <c r="V667" s="54"/>
      <c r="W667" s="54"/>
      <c r="X667" s="54"/>
    </row>
    <row r="668" spans="19:24" x14ac:dyDescent="0.2">
      <c r="S668" s="54"/>
      <c r="T668" s="54"/>
      <c r="U668" s="54"/>
      <c r="V668" s="54"/>
      <c r="W668" s="54"/>
      <c r="X668" s="54"/>
    </row>
    <row r="669" spans="19:24" x14ac:dyDescent="0.2">
      <c r="S669" s="54"/>
      <c r="T669" s="54"/>
      <c r="U669" s="54"/>
      <c r="V669" s="54"/>
      <c r="W669" s="54"/>
      <c r="X669" s="54"/>
    </row>
    <row r="670" spans="19:24" x14ac:dyDescent="0.2">
      <c r="S670" s="54"/>
      <c r="T670" s="54"/>
      <c r="U670" s="54"/>
      <c r="V670" s="54"/>
      <c r="W670" s="54"/>
      <c r="X670" s="54"/>
    </row>
    <row r="671" spans="19:24" x14ac:dyDescent="0.2">
      <c r="S671" s="54"/>
      <c r="T671" s="54"/>
      <c r="U671" s="54"/>
      <c r="V671" s="54"/>
      <c r="W671" s="54"/>
      <c r="X671" s="54"/>
    </row>
    <row r="672" spans="19:24" x14ac:dyDescent="0.2">
      <c r="S672" s="54"/>
      <c r="T672" s="54"/>
      <c r="U672" s="54"/>
      <c r="V672" s="54"/>
      <c r="W672" s="54"/>
      <c r="X672" s="54"/>
    </row>
    <row r="673" spans="19:24" x14ac:dyDescent="0.2">
      <c r="S673" s="54"/>
      <c r="T673" s="54"/>
      <c r="U673" s="54"/>
      <c r="V673" s="54"/>
      <c r="W673" s="54"/>
      <c r="X673" s="54"/>
    </row>
    <row r="674" spans="19:24" x14ac:dyDescent="0.2">
      <c r="S674" s="54"/>
      <c r="T674" s="54"/>
      <c r="U674" s="54"/>
      <c r="V674" s="54"/>
      <c r="W674" s="54"/>
      <c r="X674" s="54"/>
    </row>
    <row r="675" spans="19:24" x14ac:dyDescent="0.2">
      <c r="S675" s="54"/>
      <c r="T675" s="54"/>
      <c r="U675" s="54"/>
      <c r="V675" s="54"/>
      <c r="W675" s="54"/>
      <c r="X675" s="54"/>
    </row>
    <row r="676" spans="19:24" x14ac:dyDescent="0.2">
      <c r="S676" s="54"/>
      <c r="T676" s="54"/>
      <c r="U676" s="54"/>
      <c r="V676" s="54"/>
      <c r="W676" s="54"/>
      <c r="X676" s="54"/>
    </row>
    <row r="677" spans="19:24" x14ac:dyDescent="0.2">
      <c r="S677" s="54"/>
      <c r="T677" s="54"/>
      <c r="U677" s="54"/>
      <c r="V677" s="54"/>
      <c r="W677" s="54"/>
      <c r="X677" s="54"/>
    </row>
    <row r="678" spans="19:24" x14ac:dyDescent="0.2">
      <c r="S678" s="54"/>
      <c r="T678" s="54"/>
      <c r="U678" s="54"/>
      <c r="V678" s="54"/>
      <c r="W678" s="54"/>
      <c r="X678" s="54"/>
    </row>
    <row r="679" spans="19:24" x14ac:dyDescent="0.2">
      <c r="S679" s="54"/>
      <c r="T679" s="54"/>
      <c r="U679" s="54"/>
      <c r="V679" s="54"/>
      <c r="W679" s="54"/>
      <c r="X679" s="54"/>
    </row>
    <row r="680" spans="19:24" x14ac:dyDescent="0.2">
      <c r="S680" s="54"/>
      <c r="T680" s="54"/>
      <c r="U680" s="54"/>
      <c r="V680" s="54"/>
      <c r="W680" s="54"/>
      <c r="X680" s="54"/>
    </row>
    <row r="681" spans="19:24" x14ac:dyDescent="0.2">
      <c r="S681" s="54"/>
      <c r="T681" s="54"/>
      <c r="U681" s="54"/>
      <c r="V681" s="54"/>
      <c r="W681" s="54"/>
      <c r="X681" s="54"/>
    </row>
    <row r="682" spans="19:24" x14ac:dyDescent="0.2">
      <c r="S682" s="54"/>
      <c r="T682" s="54"/>
      <c r="U682" s="54"/>
      <c r="V682" s="54"/>
      <c r="W682" s="54"/>
      <c r="X682" s="54"/>
    </row>
    <row r="683" spans="19:24" x14ac:dyDescent="0.2">
      <c r="S683" s="54"/>
      <c r="T683" s="54"/>
      <c r="U683" s="54"/>
      <c r="V683" s="54"/>
      <c r="W683" s="54"/>
      <c r="X683" s="54"/>
    </row>
    <row r="684" spans="19:24" x14ac:dyDescent="0.2">
      <c r="S684" s="54"/>
      <c r="T684" s="54"/>
      <c r="U684" s="54"/>
      <c r="V684" s="54"/>
      <c r="W684" s="54"/>
      <c r="X684" s="54"/>
    </row>
    <row r="685" spans="19:24" x14ac:dyDescent="0.2">
      <c r="S685" s="54"/>
      <c r="T685" s="54"/>
      <c r="U685" s="54"/>
      <c r="V685" s="54"/>
      <c r="W685" s="54"/>
      <c r="X685" s="54"/>
    </row>
    <row r="686" spans="19:24" x14ac:dyDescent="0.2">
      <c r="S686" s="54"/>
      <c r="T686" s="54"/>
      <c r="U686" s="54"/>
      <c r="V686" s="54"/>
      <c r="W686" s="54"/>
      <c r="X686" s="54"/>
    </row>
    <row r="687" spans="19:24" x14ac:dyDescent="0.2">
      <c r="S687" s="54"/>
      <c r="T687" s="54"/>
      <c r="U687" s="54"/>
      <c r="V687" s="54"/>
      <c r="W687" s="54"/>
      <c r="X687" s="54"/>
    </row>
    <row r="688" spans="19:24" x14ac:dyDescent="0.2">
      <c r="S688" s="54"/>
      <c r="T688" s="54"/>
      <c r="U688" s="54"/>
      <c r="V688" s="54"/>
      <c r="W688" s="54"/>
      <c r="X688" s="54"/>
    </row>
    <row r="689" spans="19:24" x14ac:dyDescent="0.2">
      <c r="S689" s="54"/>
      <c r="T689" s="54"/>
      <c r="U689" s="54"/>
      <c r="V689" s="54"/>
      <c r="W689" s="54"/>
      <c r="X689" s="54"/>
    </row>
    <row r="690" spans="19:24" x14ac:dyDescent="0.2">
      <c r="S690" s="54"/>
      <c r="T690" s="54"/>
      <c r="U690" s="54"/>
      <c r="V690" s="54"/>
      <c r="W690" s="54"/>
      <c r="X690" s="54"/>
    </row>
    <row r="691" spans="19:24" x14ac:dyDescent="0.2">
      <c r="S691" s="54"/>
      <c r="T691" s="54"/>
      <c r="U691" s="54"/>
      <c r="V691" s="54"/>
      <c r="W691" s="54"/>
      <c r="X691" s="54"/>
    </row>
    <row r="692" spans="19:24" x14ac:dyDescent="0.2">
      <c r="S692" s="54"/>
      <c r="T692" s="54"/>
      <c r="U692" s="54"/>
      <c r="V692" s="54"/>
      <c r="W692" s="54"/>
      <c r="X692" s="54"/>
    </row>
    <row r="693" spans="19:24" x14ac:dyDescent="0.2">
      <c r="S693" s="54"/>
      <c r="T693" s="54"/>
      <c r="U693" s="54"/>
      <c r="V693" s="54"/>
      <c r="W693" s="54"/>
      <c r="X693" s="54"/>
    </row>
    <row r="694" spans="19:24" x14ac:dyDescent="0.2">
      <c r="S694" s="54"/>
      <c r="T694" s="54"/>
      <c r="U694" s="54"/>
      <c r="V694" s="54"/>
      <c r="W694" s="54"/>
      <c r="X694" s="54"/>
    </row>
    <row r="695" spans="19:24" x14ac:dyDescent="0.2">
      <c r="S695" s="54"/>
      <c r="T695" s="54"/>
      <c r="U695" s="54"/>
      <c r="V695" s="54"/>
      <c r="W695" s="54"/>
      <c r="X695" s="54"/>
    </row>
    <row r="696" spans="19:24" x14ac:dyDescent="0.2">
      <c r="S696" s="54"/>
      <c r="T696" s="54"/>
      <c r="U696" s="54"/>
      <c r="V696" s="54"/>
      <c r="W696" s="54"/>
      <c r="X696" s="54"/>
    </row>
    <row r="697" spans="19:24" x14ac:dyDescent="0.2">
      <c r="S697" s="54"/>
      <c r="T697" s="54"/>
      <c r="U697" s="54"/>
      <c r="V697" s="54"/>
      <c r="W697" s="54"/>
      <c r="X697" s="54"/>
    </row>
    <row r="698" spans="19:24" x14ac:dyDescent="0.2">
      <c r="S698" s="54"/>
      <c r="T698" s="54"/>
      <c r="U698" s="54"/>
      <c r="V698" s="54"/>
      <c r="W698" s="54"/>
      <c r="X698" s="54"/>
    </row>
    <row r="699" spans="19:24" x14ac:dyDescent="0.2">
      <c r="S699" s="54"/>
      <c r="T699" s="54"/>
      <c r="U699" s="54"/>
      <c r="V699" s="54"/>
      <c r="W699" s="54"/>
      <c r="X699" s="54"/>
    </row>
    <row r="700" spans="19:24" x14ac:dyDescent="0.2">
      <c r="S700" s="54"/>
      <c r="T700" s="54"/>
      <c r="U700" s="54"/>
      <c r="V700" s="54"/>
      <c r="W700" s="54"/>
      <c r="X700" s="54"/>
    </row>
    <row r="701" spans="19:24" x14ac:dyDescent="0.2">
      <c r="S701" s="54"/>
      <c r="T701" s="54"/>
      <c r="U701" s="54"/>
      <c r="V701" s="54"/>
      <c r="W701" s="54"/>
      <c r="X701" s="54"/>
    </row>
    <row r="702" spans="19:24" x14ac:dyDescent="0.2">
      <c r="S702" s="54"/>
      <c r="T702" s="54"/>
      <c r="U702" s="54"/>
      <c r="V702" s="54"/>
      <c r="W702" s="54"/>
      <c r="X702" s="54"/>
    </row>
    <row r="703" spans="19:24" x14ac:dyDescent="0.2">
      <c r="S703" s="54"/>
      <c r="T703" s="54"/>
      <c r="U703" s="54"/>
      <c r="V703" s="54"/>
      <c r="W703" s="54"/>
      <c r="X703" s="54"/>
    </row>
    <row r="704" spans="19:24" x14ac:dyDescent="0.2">
      <c r="S704" s="54"/>
      <c r="T704" s="54"/>
      <c r="U704" s="54"/>
      <c r="V704" s="54"/>
      <c r="W704" s="54"/>
      <c r="X704" s="54"/>
    </row>
    <row r="705" spans="19:24" x14ac:dyDescent="0.2">
      <c r="S705" s="54"/>
      <c r="T705" s="54"/>
      <c r="U705" s="54"/>
      <c r="V705" s="54"/>
      <c r="W705" s="54"/>
      <c r="X705" s="54"/>
    </row>
    <row r="706" spans="19:24" x14ac:dyDescent="0.2">
      <c r="S706" s="54"/>
      <c r="T706" s="54"/>
      <c r="U706" s="54"/>
      <c r="V706" s="54"/>
      <c r="W706" s="54"/>
      <c r="X706" s="54"/>
    </row>
    <row r="707" spans="19:24" x14ac:dyDescent="0.2">
      <c r="S707" s="54"/>
      <c r="T707" s="54"/>
      <c r="U707" s="54"/>
      <c r="V707" s="54"/>
      <c r="W707" s="54"/>
      <c r="X707" s="54"/>
    </row>
    <row r="708" spans="19:24" x14ac:dyDescent="0.2">
      <c r="S708" s="54"/>
      <c r="T708" s="54"/>
      <c r="U708" s="54"/>
      <c r="V708" s="54"/>
      <c r="W708" s="54"/>
      <c r="X708" s="54"/>
    </row>
    <row r="709" spans="19:24" x14ac:dyDescent="0.2">
      <c r="S709" s="54"/>
      <c r="T709" s="54"/>
      <c r="U709" s="54"/>
      <c r="V709" s="54"/>
      <c r="W709" s="54"/>
      <c r="X709" s="54"/>
    </row>
    <row r="710" spans="19:24" x14ac:dyDescent="0.2">
      <c r="S710" s="54"/>
      <c r="T710" s="54"/>
      <c r="U710" s="54"/>
      <c r="V710" s="54"/>
      <c r="W710" s="54"/>
      <c r="X710" s="54"/>
    </row>
    <row r="711" spans="19:24" x14ac:dyDescent="0.2">
      <c r="S711" s="54"/>
      <c r="T711" s="54"/>
      <c r="U711" s="54"/>
      <c r="V711" s="54"/>
      <c r="W711" s="54"/>
      <c r="X711" s="54"/>
    </row>
    <row r="712" spans="19:24" x14ac:dyDescent="0.2">
      <c r="S712" s="54"/>
      <c r="T712" s="54"/>
      <c r="U712" s="54"/>
      <c r="V712" s="54"/>
      <c r="W712" s="54"/>
      <c r="X712" s="54"/>
    </row>
    <row r="713" spans="19:24" x14ac:dyDescent="0.2">
      <c r="S713" s="54"/>
      <c r="T713" s="54"/>
      <c r="U713" s="54"/>
      <c r="V713" s="54"/>
      <c r="W713" s="54"/>
      <c r="X713" s="54"/>
    </row>
    <row r="714" spans="19:24" x14ac:dyDescent="0.2">
      <c r="S714" s="54"/>
      <c r="T714" s="54"/>
      <c r="U714" s="54"/>
      <c r="V714" s="54"/>
      <c r="W714" s="54"/>
      <c r="X714" s="54"/>
    </row>
    <row r="715" spans="19:24" x14ac:dyDescent="0.2">
      <c r="S715" s="54"/>
      <c r="T715" s="54"/>
      <c r="U715" s="54"/>
      <c r="V715" s="54"/>
      <c r="W715" s="54"/>
      <c r="X715" s="54"/>
    </row>
    <row r="716" spans="19:24" x14ac:dyDescent="0.2">
      <c r="S716" s="54"/>
      <c r="T716" s="54"/>
      <c r="U716" s="54"/>
      <c r="V716" s="54"/>
      <c r="W716" s="54"/>
      <c r="X716" s="54"/>
    </row>
    <row r="717" spans="19:24" x14ac:dyDescent="0.2">
      <c r="S717" s="54"/>
      <c r="T717" s="54"/>
      <c r="U717" s="54"/>
      <c r="V717" s="54"/>
      <c r="W717" s="54"/>
      <c r="X717" s="54"/>
    </row>
    <row r="718" spans="19:24" x14ac:dyDescent="0.2">
      <c r="S718" s="54"/>
      <c r="T718" s="54"/>
      <c r="U718" s="54"/>
      <c r="V718" s="54"/>
      <c r="W718" s="54"/>
      <c r="X718" s="54"/>
    </row>
    <row r="719" spans="19:24" x14ac:dyDescent="0.2">
      <c r="S719" s="54"/>
      <c r="T719" s="54"/>
      <c r="U719" s="54"/>
      <c r="V719" s="54"/>
      <c r="W719" s="54"/>
      <c r="X719" s="54"/>
    </row>
    <row r="720" spans="19:24" x14ac:dyDescent="0.2">
      <c r="S720" s="54"/>
      <c r="T720" s="54"/>
      <c r="U720" s="54"/>
      <c r="V720" s="54"/>
      <c r="W720" s="54"/>
      <c r="X720" s="54"/>
    </row>
    <row r="721" spans="19:24" x14ac:dyDescent="0.2">
      <c r="S721" s="54"/>
      <c r="T721" s="54"/>
      <c r="U721" s="54"/>
      <c r="V721" s="54"/>
      <c r="W721" s="54"/>
      <c r="X721" s="54"/>
    </row>
    <row r="722" spans="19:24" x14ac:dyDescent="0.2">
      <c r="S722" s="54"/>
      <c r="T722" s="54"/>
      <c r="U722" s="54"/>
      <c r="V722" s="54"/>
      <c r="W722" s="54"/>
      <c r="X722" s="54"/>
    </row>
    <row r="723" spans="19:24" x14ac:dyDescent="0.2">
      <c r="S723" s="54"/>
      <c r="T723" s="54"/>
      <c r="U723" s="54"/>
      <c r="V723" s="54"/>
      <c r="W723" s="54"/>
      <c r="X723" s="54"/>
    </row>
    <row r="724" spans="19:24" x14ac:dyDescent="0.2">
      <c r="S724" s="54"/>
      <c r="T724" s="54"/>
      <c r="U724" s="54"/>
      <c r="V724" s="54"/>
      <c r="W724" s="54"/>
      <c r="X724" s="54"/>
    </row>
    <row r="725" spans="19:24" x14ac:dyDescent="0.2">
      <c r="S725" s="54"/>
      <c r="T725" s="54"/>
      <c r="U725" s="54"/>
      <c r="V725" s="54"/>
      <c r="W725" s="54"/>
      <c r="X725" s="54"/>
    </row>
    <row r="726" spans="19:24" x14ac:dyDescent="0.2">
      <c r="S726" s="54"/>
      <c r="T726" s="54"/>
      <c r="U726" s="54"/>
      <c r="V726" s="54"/>
      <c r="W726" s="54"/>
      <c r="X726" s="54"/>
    </row>
    <row r="727" spans="19:24" x14ac:dyDescent="0.2">
      <c r="S727" s="54"/>
      <c r="T727" s="54"/>
      <c r="U727" s="54"/>
      <c r="V727" s="54"/>
      <c r="W727" s="54"/>
      <c r="X727" s="54"/>
    </row>
    <row r="728" spans="19:24" x14ac:dyDescent="0.2">
      <c r="S728" s="54"/>
      <c r="T728" s="54"/>
      <c r="U728" s="54"/>
      <c r="V728" s="54"/>
      <c r="W728" s="54"/>
      <c r="X728" s="54"/>
    </row>
    <row r="729" spans="19:24" x14ac:dyDescent="0.2">
      <c r="S729" s="54"/>
      <c r="T729" s="54"/>
      <c r="U729" s="54"/>
      <c r="V729" s="54"/>
      <c r="W729" s="54"/>
      <c r="X729" s="54"/>
    </row>
    <row r="730" spans="19:24" x14ac:dyDescent="0.2">
      <c r="S730" s="54"/>
      <c r="T730" s="54"/>
      <c r="U730" s="54"/>
      <c r="V730" s="54"/>
      <c r="W730" s="54"/>
      <c r="X730" s="54"/>
    </row>
    <row r="731" spans="19:24" x14ac:dyDescent="0.2">
      <c r="S731" s="54"/>
      <c r="T731" s="54"/>
      <c r="U731" s="54"/>
      <c r="V731" s="54"/>
      <c r="W731" s="54"/>
      <c r="X731" s="54"/>
    </row>
    <row r="732" spans="19:24" x14ac:dyDescent="0.2">
      <c r="S732" s="54"/>
      <c r="T732" s="54"/>
      <c r="U732" s="54"/>
      <c r="V732" s="54"/>
      <c r="W732" s="54"/>
      <c r="X732" s="54"/>
    </row>
    <row r="733" spans="19:24" x14ac:dyDescent="0.2">
      <c r="S733" s="54"/>
      <c r="T733" s="54"/>
      <c r="U733" s="54"/>
      <c r="V733" s="54"/>
      <c r="W733" s="54"/>
      <c r="X733" s="54"/>
    </row>
    <row r="734" spans="19:24" x14ac:dyDescent="0.2">
      <c r="S734" s="54"/>
      <c r="T734" s="54"/>
      <c r="U734" s="54"/>
      <c r="V734" s="54"/>
      <c r="W734" s="54"/>
      <c r="X734" s="54"/>
    </row>
    <row r="735" spans="19:24" x14ac:dyDescent="0.2">
      <c r="S735" s="54"/>
      <c r="T735" s="54"/>
      <c r="U735" s="54"/>
      <c r="V735" s="54"/>
      <c r="W735" s="54"/>
      <c r="X735" s="54"/>
    </row>
    <row r="736" spans="19:24" x14ac:dyDescent="0.2">
      <c r="S736" s="54"/>
      <c r="T736" s="54"/>
      <c r="U736" s="54"/>
      <c r="V736" s="54"/>
      <c r="W736" s="54"/>
      <c r="X736" s="54"/>
    </row>
    <row r="737" spans="19:24" x14ac:dyDescent="0.2">
      <c r="S737" s="54"/>
      <c r="T737" s="54"/>
      <c r="U737" s="54"/>
      <c r="V737" s="54"/>
      <c r="W737" s="54"/>
      <c r="X737" s="54"/>
    </row>
    <row r="738" spans="19:24" x14ac:dyDescent="0.2">
      <c r="S738" s="54"/>
      <c r="T738" s="54"/>
      <c r="U738" s="54"/>
      <c r="V738" s="54"/>
      <c r="W738" s="54"/>
      <c r="X738" s="54"/>
    </row>
    <row r="739" spans="19:24" x14ac:dyDescent="0.2">
      <c r="S739" s="54"/>
      <c r="T739" s="54"/>
      <c r="U739" s="54"/>
      <c r="V739" s="54"/>
      <c r="W739" s="54"/>
      <c r="X739" s="54"/>
    </row>
    <row r="740" spans="19:24" x14ac:dyDescent="0.2">
      <c r="S740" s="54"/>
      <c r="T740" s="54"/>
      <c r="U740" s="54"/>
      <c r="V740" s="54"/>
      <c r="W740" s="54"/>
      <c r="X740" s="54"/>
    </row>
    <row r="741" spans="19:24" x14ac:dyDescent="0.2">
      <c r="S741" s="54"/>
      <c r="T741" s="54"/>
      <c r="U741" s="54"/>
      <c r="V741" s="54"/>
      <c r="W741" s="54"/>
      <c r="X741" s="54"/>
    </row>
    <row r="742" spans="19:24" x14ac:dyDescent="0.2">
      <c r="S742" s="54"/>
      <c r="T742" s="54"/>
      <c r="U742" s="54"/>
      <c r="V742" s="54"/>
      <c r="W742" s="54"/>
      <c r="X742" s="54"/>
    </row>
    <row r="743" spans="19:24" x14ac:dyDescent="0.2">
      <c r="S743" s="54"/>
      <c r="T743" s="54"/>
      <c r="U743" s="54"/>
      <c r="V743" s="54"/>
      <c r="W743" s="54"/>
      <c r="X743" s="54"/>
    </row>
    <row r="744" spans="19:24" x14ac:dyDescent="0.2">
      <c r="S744" s="54"/>
      <c r="T744" s="54"/>
      <c r="U744" s="54"/>
      <c r="V744" s="54"/>
      <c r="W744" s="54"/>
      <c r="X744" s="54"/>
    </row>
    <row r="745" spans="19:24" x14ac:dyDescent="0.2">
      <c r="S745" s="54"/>
      <c r="T745" s="54"/>
      <c r="U745" s="54"/>
      <c r="V745" s="54"/>
      <c r="W745" s="54"/>
      <c r="X745" s="54"/>
    </row>
    <row r="746" spans="19:24" x14ac:dyDescent="0.2">
      <c r="S746" s="54"/>
      <c r="T746" s="54"/>
      <c r="U746" s="54"/>
      <c r="V746" s="54"/>
      <c r="W746" s="54"/>
      <c r="X746" s="54"/>
    </row>
    <row r="747" spans="19:24" x14ac:dyDescent="0.2">
      <c r="S747" s="54"/>
      <c r="T747" s="54"/>
      <c r="U747" s="54"/>
      <c r="V747" s="54"/>
      <c r="W747" s="54"/>
      <c r="X747" s="54"/>
    </row>
    <row r="748" spans="19:24" x14ac:dyDescent="0.2">
      <c r="S748" s="54"/>
      <c r="T748" s="54"/>
      <c r="U748" s="54"/>
      <c r="V748" s="54"/>
      <c r="W748" s="54"/>
      <c r="X748" s="54"/>
    </row>
    <row r="749" spans="19:24" x14ac:dyDescent="0.2">
      <c r="S749" s="54"/>
      <c r="T749" s="54"/>
      <c r="U749" s="54"/>
      <c r="V749" s="54"/>
      <c r="W749" s="54"/>
      <c r="X749" s="54"/>
    </row>
    <row r="750" spans="19:24" x14ac:dyDescent="0.2">
      <c r="S750" s="54"/>
      <c r="T750" s="54"/>
      <c r="U750" s="54"/>
      <c r="V750" s="54"/>
      <c r="W750" s="54"/>
      <c r="X750" s="54"/>
    </row>
    <row r="751" spans="19:24" x14ac:dyDescent="0.2">
      <c r="S751" s="54"/>
      <c r="T751" s="54"/>
      <c r="U751" s="54"/>
      <c r="V751" s="54"/>
      <c r="W751" s="54"/>
      <c r="X751" s="54"/>
    </row>
    <row r="752" spans="19:24" x14ac:dyDescent="0.2">
      <c r="S752" s="54"/>
      <c r="T752" s="54"/>
      <c r="U752" s="54"/>
      <c r="V752" s="54"/>
      <c r="W752" s="54"/>
      <c r="X752" s="54"/>
    </row>
    <row r="753" spans="19:24" x14ac:dyDescent="0.2">
      <c r="S753" s="54"/>
      <c r="T753" s="54"/>
      <c r="U753" s="54"/>
      <c r="V753" s="54"/>
      <c r="W753" s="54"/>
      <c r="X753" s="54"/>
    </row>
    <row r="754" spans="19:24" x14ac:dyDescent="0.2">
      <c r="S754" s="54"/>
      <c r="T754" s="54"/>
      <c r="U754" s="54"/>
      <c r="V754" s="54"/>
      <c r="W754" s="54"/>
      <c r="X754" s="54"/>
    </row>
    <row r="755" spans="19:24" x14ac:dyDescent="0.2">
      <c r="S755" s="54"/>
      <c r="T755" s="54"/>
      <c r="U755" s="54"/>
      <c r="V755" s="54"/>
      <c r="W755" s="54"/>
      <c r="X755" s="54"/>
    </row>
    <row r="756" spans="19:24" x14ac:dyDescent="0.2">
      <c r="S756" s="54"/>
      <c r="T756" s="54"/>
      <c r="U756" s="54"/>
      <c r="V756" s="54"/>
      <c r="W756" s="54"/>
      <c r="X756" s="54"/>
    </row>
    <row r="757" spans="19:24" x14ac:dyDescent="0.2">
      <c r="S757" s="54"/>
      <c r="T757" s="54"/>
      <c r="U757" s="54"/>
      <c r="V757" s="54"/>
      <c r="W757" s="54"/>
      <c r="X757" s="54"/>
    </row>
    <row r="758" spans="19:24" x14ac:dyDescent="0.2">
      <c r="S758" s="54"/>
      <c r="T758" s="54"/>
      <c r="U758" s="54"/>
      <c r="V758" s="54"/>
      <c r="W758" s="54"/>
      <c r="X758" s="54"/>
    </row>
    <row r="759" spans="19:24" x14ac:dyDescent="0.2">
      <c r="S759" s="54"/>
      <c r="T759" s="54"/>
      <c r="U759" s="54"/>
      <c r="V759" s="54"/>
      <c r="W759" s="54"/>
      <c r="X759" s="54"/>
    </row>
    <row r="760" spans="19:24" x14ac:dyDescent="0.2">
      <c r="S760" s="54"/>
      <c r="T760" s="54"/>
      <c r="U760" s="54"/>
      <c r="V760" s="54"/>
      <c r="W760" s="54"/>
      <c r="X760" s="54"/>
    </row>
    <row r="761" spans="19:24" x14ac:dyDescent="0.2">
      <c r="S761" s="54"/>
      <c r="T761" s="54"/>
      <c r="U761" s="54"/>
      <c r="V761" s="54"/>
      <c r="W761" s="54"/>
      <c r="X761" s="54"/>
    </row>
    <row r="762" spans="19:24" x14ac:dyDescent="0.2">
      <c r="S762" s="54"/>
      <c r="T762" s="54"/>
      <c r="U762" s="54"/>
      <c r="V762" s="54"/>
      <c r="W762" s="54"/>
      <c r="X762" s="54"/>
    </row>
    <row r="763" spans="19:24" x14ac:dyDescent="0.2">
      <c r="S763" s="54"/>
      <c r="T763" s="54"/>
      <c r="U763" s="54"/>
      <c r="V763" s="54"/>
      <c r="W763" s="54"/>
      <c r="X763" s="54"/>
    </row>
    <row r="764" spans="19:24" x14ac:dyDescent="0.2">
      <c r="S764" s="54"/>
      <c r="T764" s="54"/>
      <c r="U764" s="54"/>
      <c r="V764" s="54"/>
      <c r="W764" s="54"/>
      <c r="X764" s="54"/>
    </row>
    <row r="765" spans="19:24" x14ac:dyDescent="0.2">
      <c r="S765" s="54"/>
      <c r="T765" s="54"/>
      <c r="U765" s="54"/>
      <c r="V765" s="54"/>
      <c r="W765" s="54"/>
      <c r="X765" s="54"/>
    </row>
    <row r="766" spans="19:24" x14ac:dyDescent="0.2">
      <c r="S766" s="54"/>
      <c r="T766" s="54"/>
      <c r="U766" s="54"/>
      <c r="V766" s="54"/>
      <c r="W766" s="54"/>
      <c r="X766" s="54"/>
    </row>
    <row r="767" spans="19:24" x14ac:dyDescent="0.2">
      <c r="S767" s="54"/>
      <c r="T767" s="54"/>
      <c r="U767" s="54"/>
      <c r="V767" s="54"/>
      <c r="W767" s="54"/>
      <c r="X767" s="54"/>
    </row>
    <row r="768" spans="19:24" x14ac:dyDescent="0.2">
      <c r="S768" s="54"/>
      <c r="T768" s="54"/>
      <c r="U768" s="54"/>
      <c r="V768" s="54"/>
      <c r="W768" s="54"/>
      <c r="X768" s="54"/>
    </row>
    <row r="769" spans="19:24" x14ac:dyDescent="0.2">
      <c r="S769" s="54"/>
      <c r="T769" s="54"/>
      <c r="U769" s="54"/>
      <c r="V769" s="54"/>
      <c r="W769" s="54"/>
      <c r="X769" s="54"/>
    </row>
    <row r="770" spans="19:24" x14ac:dyDescent="0.2">
      <c r="S770" s="54"/>
      <c r="T770" s="54"/>
      <c r="U770" s="54"/>
      <c r="V770" s="54"/>
      <c r="W770" s="54"/>
      <c r="X770" s="54"/>
    </row>
    <row r="771" spans="19:24" x14ac:dyDescent="0.2">
      <c r="S771" s="54"/>
      <c r="T771" s="54"/>
      <c r="U771" s="54"/>
      <c r="V771" s="54"/>
      <c r="W771" s="54"/>
      <c r="X771" s="54"/>
    </row>
    <row r="772" spans="19:24" x14ac:dyDescent="0.2">
      <c r="S772" s="54"/>
      <c r="T772" s="54"/>
      <c r="U772" s="54"/>
      <c r="V772" s="54"/>
      <c r="W772" s="54"/>
      <c r="X772" s="54"/>
    </row>
    <row r="773" spans="19:24" x14ac:dyDescent="0.2">
      <c r="S773" s="54"/>
      <c r="T773" s="54"/>
      <c r="U773" s="54"/>
      <c r="V773" s="54"/>
      <c r="W773" s="54"/>
      <c r="X773" s="54"/>
    </row>
    <row r="774" spans="19:24" x14ac:dyDescent="0.2">
      <c r="S774" s="54"/>
      <c r="T774" s="54"/>
      <c r="U774" s="54"/>
      <c r="V774" s="54"/>
      <c r="W774" s="54"/>
      <c r="X774" s="54"/>
    </row>
    <row r="775" spans="19:24" x14ac:dyDescent="0.2">
      <c r="S775" s="54"/>
      <c r="T775" s="54"/>
      <c r="U775" s="54"/>
      <c r="V775" s="54"/>
      <c r="W775" s="54"/>
      <c r="X775" s="54"/>
    </row>
    <row r="776" spans="19:24" x14ac:dyDescent="0.2">
      <c r="S776" s="54"/>
      <c r="T776" s="54"/>
      <c r="U776" s="54"/>
      <c r="V776" s="54"/>
      <c r="W776" s="54"/>
      <c r="X776" s="54"/>
    </row>
    <row r="777" spans="19:24" x14ac:dyDescent="0.2">
      <c r="S777" s="54"/>
      <c r="T777" s="54"/>
      <c r="U777" s="54"/>
      <c r="V777" s="54"/>
      <c r="W777" s="54"/>
      <c r="X777" s="54"/>
    </row>
    <row r="778" spans="19:24" x14ac:dyDescent="0.2">
      <c r="S778" s="54"/>
      <c r="T778" s="54"/>
      <c r="U778" s="54"/>
      <c r="V778" s="54"/>
      <c r="W778" s="54"/>
      <c r="X778" s="54"/>
    </row>
    <row r="779" spans="19:24" x14ac:dyDescent="0.2">
      <c r="S779" s="54"/>
      <c r="T779" s="54"/>
      <c r="U779" s="54"/>
      <c r="V779" s="54"/>
      <c r="W779" s="54"/>
      <c r="X779" s="54"/>
    </row>
    <row r="780" spans="19:24" x14ac:dyDescent="0.2">
      <c r="S780" s="54"/>
      <c r="T780" s="54"/>
      <c r="U780" s="54"/>
      <c r="V780" s="54"/>
      <c r="W780" s="54"/>
      <c r="X780" s="54"/>
    </row>
    <row r="781" spans="19:24" x14ac:dyDescent="0.2">
      <c r="S781" s="54"/>
      <c r="T781" s="54"/>
      <c r="U781" s="54"/>
      <c r="V781" s="54"/>
      <c r="W781" s="54"/>
      <c r="X781" s="54"/>
    </row>
    <row r="782" spans="19:24" x14ac:dyDescent="0.2">
      <c r="S782" s="54"/>
      <c r="T782" s="54"/>
      <c r="U782" s="54"/>
      <c r="V782" s="54"/>
      <c r="W782" s="54"/>
      <c r="X782" s="54"/>
    </row>
    <row r="783" spans="19:24" x14ac:dyDescent="0.2">
      <c r="S783" s="54"/>
      <c r="T783" s="54"/>
      <c r="U783" s="54"/>
      <c r="V783" s="54"/>
      <c r="W783" s="54"/>
      <c r="X783" s="54"/>
    </row>
    <row r="784" spans="19:24" x14ac:dyDescent="0.2">
      <c r="S784" s="54"/>
      <c r="T784" s="54"/>
      <c r="U784" s="54"/>
      <c r="V784" s="54"/>
      <c r="W784" s="54"/>
      <c r="X784" s="54"/>
    </row>
    <row r="785" spans="19:24" x14ac:dyDescent="0.2">
      <c r="S785" s="54"/>
      <c r="T785" s="54"/>
      <c r="U785" s="54"/>
      <c r="V785" s="54"/>
      <c r="W785" s="54"/>
      <c r="X785" s="54"/>
    </row>
    <row r="786" spans="19:24" x14ac:dyDescent="0.2">
      <c r="S786" s="54"/>
      <c r="T786" s="54"/>
      <c r="U786" s="54"/>
      <c r="V786" s="54"/>
      <c r="W786" s="54"/>
      <c r="X786" s="54"/>
    </row>
    <row r="787" spans="19:24" x14ac:dyDescent="0.2">
      <c r="S787" s="54"/>
      <c r="T787" s="54"/>
      <c r="U787" s="54"/>
      <c r="V787" s="54"/>
      <c r="W787" s="54"/>
      <c r="X787" s="54"/>
    </row>
    <row r="788" spans="19:24" x14ac:dyDescent="0.2">
      <c r="S788" s="54"/>
      <c r="T788" s="54"/>
      <c r="U788" s="54"/>
      <c r="V788" s="54"/>
      <c r="W788" s="54"/>
      <c r="X788" s="54"/>
    </row>
    <row r="789" spans="19:24" x14ac:dyDescent="0.2">
      <c r="S789" s="54"/>
      <c r="T789" s="54"/>
      <c r="U789" s="54"/>
      <c r="V789" s="54"/>
      <c r="W789" s="54"/>
      <c r="X789" s="54"/>
    </row>
    <row r="790" spans="19:24" x14ac:dyDescent="0.2">
      <c r="S790" s="54"/>
      <c r="T790" s="54"/>
      <c r="U790" s="54"/>
      <c r="V790" s="54"/>
      <c r="W790" s="54"/>
      <c r="X790" s="54"/>
    </row>
    <row r="791" spans="19:24" x14ac:dyDescent="0.2">
      <c r="S791" s="54"/>
      <c r="T791" s="54"/>
      <c r="U791" s="54"/>
      <c r="V791" s="54"/>
      <c r="W791" s="54"/>
      <c r="X791" s="54"/>
    </row>
    <row r="792" spans="19:24" x14ac:dyDescent="0.2">
      <c r="S792" s="54"/>
      <c r="T792" s="54"/>
      <c r="U792" s="54"/>
      <c r="V792" s="54"/>
      <c r="W792" s="54"/>
      <c r="X792" s="54"/>
    </row>
    <row r="793" spans="19:24" x14ac:dyDescent="0.2">
      <c r="S793" s="54"/>
      <c r="T793" s="54"/>
      <c r="U793" s="54"/>
      <c r="V793" s="54"/>
      <c r="W793" s="54"/>
      <c r="X793" s="54"/>
    </row>
    <row r="794" spans="19:24" x14ac:dyDescent="0.2">
      <c r="S794" s="54"/>
      <c r="T794" s="54"/>
      <c r="U794" s="54"/>
      <c r="V794" s="54"/>
      <c r="W794" s="54"/>
      <c r="X794" s="54"/>
    </row>
    <row r="795" spans="19:24" x14ac:dyDescent="0.2">
      <c r="S795" s="54"/>
      <c r="T795" s="54"/>
      <c r="U795" s="54"/>
      <c r="V795" s="54"/>
      <c r="W795" s="54"/>
      <c r="X795" s="54"/>
    </row>
    <row r="796" spans="19:24" x14ac:dyDescent="0.2">
      <c r="S796" s="54"/>
      <c r="T796" s="54"/>
      <c r="U796" s="54"/>
      <c r="V796" s="54"/>
      <c r="W796" s="54"/>
      <c r="X796" s="54"/>
    </row>
    <row r="797" spans="19:24" x14ac:dyDescent="0.2">
      <c r="S797" s="54"/>
      <c r="T797" s="54"/>
      <c r="U797" s="54"/>
      <c r="V797" s="54"/>
      <c r="W797" s="54"/>
      <c r="X797" s="54"/>
    </row>
    <row r="798" spans="19:24" x14ac:dyDescent="0.2">
      <c r="S798" s="54"/>
      <c r="T798" s="54"/>
      <c r="U798" s="54"/>
      <c r="V798" s="54"/>
      <c r="W798" s="54"/>
      <c r="X798" s="54"/>
    </row>
    <row r="799" spans="19:24" x14ac:dyDescent="0.2">
      <c r="S799" s="54"/>
      <c r="T799" s="54"/>
      <c r="U799" s="54"/>
      <c r="V799" s="54"/>
      <c r="W799" s="54"/>
      <c r="X799" s="54"/>
    </row>
    <row r="800" spans="19:24" x14ac:dyDescent="0.2">
      <c r="S800" s="54"/>
      <c r="T800" s="54"/>
      <c r="U800" s="54"/>
      <c r="V800" s="54"/>
      <c r="W800" s="54"/>
      <c r="X800" s="54"/>
    </row>
    <row r="801" spans="19:24" x14ac:dyDescent="0.2">
      <c r="S801" s="54"/>
      <c r="T801" s="54"/>
      <c r="U801" s="54"/>
      <c r="V801" s="54"/>
      <c r="W801" s="54"/>
      <c r="X801" s="54"/>
    </row>
    <row r="802" spans="19:24" x14ac:dyDescent="0.2">
      <c r="S802" s="54"/>
      <c r="T802" s="54"/>
      <c r="U802" s="54"/>
      <c r="V802" s="54"/>
      <c r="W802" s="54"/>
      <c r="X802" s="54"/>
    </row>
    <row r="803" spans="19:24" x14ac:dyDescent="0.2">
      <c r="S803" s="54"/>
      <c r="T803" s="54"/>
      <c r="U803" s="54"/>
      <c r="V803" s="54"/>
      <c r="W803" s="54"/>
      <c r="X803" s="54"/>
    </row>
    <row r="804" spans="19:24" x14ac:dyDescent="0.2">
      <c r="S804" s="54"/>
      <c r="T804" s="54"/>
      <c r="U804" s="54"/>
      <c r="V804" s="54"/>
      <c r="W804" s="54"/>
      <c r="X804" s="54"/>
    </row>
    <row r="805" spans="19:24" x14ac:dyDescent="0.2">
      <c r="S805" s="54"/>
      <c r="T805" s="54"/>
      <c r="U805" s="54"/>
      <c r="V805" s="54"/>
      <c r="W805" s="54"/>
      <c r="X805" s="54"/>
    </row>
    <row r="806" spans="19:24" x14ac:dyDescent="0.2">
      <c r="S806" s="54"/>
      <c r="T806" s="54"/>
      <c r="U806" s="54"/>
      <c r="V806" s="54"/>
      <c r="W806" s="54"/>
      <c r="X806" s="54"/>
    </row>
    <row r="807" spans="19:24" x14ac:dyDescent="0.2">
      <c r="S807" s="54"/>
      <c r="T807" s="54"/>
      <c r="U807" s="54"/>
      <c r="V807" s="54"/>
      <c r="W807" s="54"/>
      <c r="X807" s="54"/>
    </row>
    <row r="808" spans="19:24" x14ac:dyDescent="0.2">
      <c r="S808" s="54"/>
      <c r="T808" s="54"/>
      <c r="U808" s="54"/>
      <c r="V808" s="54"/>
      <c r="W808" s="54"/>
      <c r="X808" s="54"/>
    </row>
    <row r="809" spans="19:24" x14ac:dyDescent="0.2">
      <c r="S809" s="54"/>
      <c r="T809" s="54"/>
      <c r="U809" s="54"/>
      <c r="V809" s="54"/>
      <c r="W809" s="54"/>
      <c r="X809" s="54"/>
    </row>
    <row r="810" spans="19:24" x14ac:dyDescent="0.2">
      <c r="S810" s="54"/>
      <c r="T810" s="54"/>
      <c r="U810" s="54"/>
      <c r="V810" s="54"/>
      <c r="W810" s="54"/>
      <c r="X810" s="54"/>
    </row>
    <row r="811" spans="19:24" x14ac:dyDescent="0.2">
      <c r="S811" s="54"/>
      <c r="T811" s="54"/>
      <c r="U811" s="54"/>
      <c r="V811" s="54"/>
      <c r="W811" s="54"/>
      <c r="X811" s="54"/>
    </row>
    <row r="812" spans="19:24" x14ac:dyDescent="0.2">
      <c r="S812" s="54"/>
      <c r="T812" s="54"/>
      <c r="U812" s="54"/>
      <c r="V812" s="54"/>
      <c r="W812" s="54"/>
      <c r="X812" s="54"/>
    </row>
    <row r="813" spans="19:24" x14ac:dyDescent="0.2">
      <c r="S813" s="54"/>
      <c r="T813" s="54"/>
      <c r="U813" s="54"/>
      <c r="V813" s="54"/>
      <c r="W813" s="54"/>
      <c r="X813" s="54"/>
    </row>
    <row r="814" spans="19:24" x14ac:dyDescent="0.2">
      <c r="S814" s="54"/>
      <c r="T814" s="54"/>
      <c r="U814" s="54"/>
      <c r="V814" s="54"/>
      <c r="W814" s="54"/>
      <c r="X814" s="54"/>
    </row>
    <row r="815" spans="19:24" x14ac:dyDescent="0.2">
      <c r="S815" s="54"/>
      <c r="T815" s="54"/>
      <c r="U815" s="54"/>
      <c r="V815" s="54"/>
      <c r="W815" s="54"/>
      <c r="X815" s="54"/>
    </row>
    <row r="816" spans="19:24" x14ac:dyDescent="0.2">
      <c r="S816" s="54"/>
      <c r="T816" s="54"/>
      <c r="U816" s="54"/>
      <c r="V816" s="54"/>
      <c r="W816" s="54"/>
      <c r="X816" s="54"/>
    </row>
    <row r="817" spans="19:24" x14ac:dyDescent="0.2">
      <c r="S817" s="54"/>
      <c r="T817" s="54"/>
      <c r="U817" s="54"/>
      <c r="V817" s="54"/>
      <c r="W817" s="54"/>
      <c r="X817" s="54"/>
    </row>
    <row r="818" spans="19:24" x14ac:dyDescent="0.2">
      <c r="S818" s="54"/>
      <c r="T818" s="54"/>
      <c r="U818" s="54"/>
      <c r="V818" s="54"/>
      <c r="W818" s="54"/>
      <c r="X818" s="54"/>
    </row>
    <row r="819" spans="19:24" x14ac:dyDescent="0.2">
      <c r="S819" s="54"/>
      <c r="T819" s="54"/>
      <c r="U819" s="54"/>
      <c r="V819" s="54"/>
      <c r="W819" s="54"/>
      <c r="X819" s="54"/>
    </row>
    <row r="820" spans="19:24" x14ac:dyDescent="0.2">
      <c r="S820" s="54"/>
      <c r="T820" s="54"/>
      <c r="U820" s="54"/>
      <c r="V820" s="54"/>
      <c r="W820" s="54"/>
      <c r="X820" s="54"/>
    </row>
    <row r="821" spans="19:24" x14ac:dyDescent="0.2">
      <c r="S821" s="54"/>
      <c r="T821" s="54"/>
      <c r="U821" s="54"/>
      <c r="V821" s="54"/>
      <c r="W821" s="54"/>
      <c r="X821" s="54"/>
    </row>
    <row r="822" spans="19:24" x14ac:dyDescent="0.2">
      <c r="S822" s="54"/>
      <c r="T822" s="54"/>
      <c r="U822" s="54"/>
      <c r="V822" s="54"/>
      <c r="W822" s="54"/>
      <c r="X822" s="54"/>
    </row>
    <row r="823" spans="19:24" x14ac:dyDescent="0.2">
      <c r="S823" s="54"/>
      <c r="T823" s="54"/>
      <c r="U823" s="54"/>
      <c r="V823" s="54"/>
      <c r="W823" s="54"/>
      <c r="X823" s="54"/>
    </row>
    <row r="824" spans="19:24" x14ac:dyDescent="0.2">
      <c r="S824" s="54"/>
      <c r="T824" s="54"/>
      <c r="U824" s="54"/>
      <c r="V824" s="54"/>
      <c r="W824" s="54"/>
      <c r="X824" s="54"/>
    </row>
    <row r="825" spans="19:24" x14ac:dyDescent="0.2">
      <c r="S825" s="54"/>
      <c r="T825" s="54"/>
      <c r="U825" s="54"/>
      <c r="V825" s="54"/>
      <c r="W825" s="54"/>
      <c r="X825" s="54"/>
    </row>
    <row r="826" spans="19:24" x14ac:dyDescent="0.2">
      <c r="S826" s="54"/>
      <c r="T826" s="54"/>
      <c r="U826" s="54"/>
      <c r="V826" s="54"/>
      <c r="W826" s="54"/>
      <c r="X826" s="54"/>
    </row>
    <row r="827" spans="19:24" x14ac:dyDescent="0.2">
      <c r="S827" s="54"/>
      <c r="T827" s="54"/>
      <c r="U827" s="54"/>
      <c r="V827" s="54"/>
      <c r="W827" s="54"/>
      <c r="X827" s="54"/>
    </row>
    <row r="828" spans="19:24" x14ac:dyDescent="0.2">
      <c r="S828" s="54"/>
      <c r="T828" s="54"/>
      <c r="U828" s="54"/>
      <c r="V828" s="54"/>
      <c r="W828" s="54"/>
      <c r="X828" s="54"/>
    </row>
    <row r="829" spans="19:24" x14ac:dyDescent="0.2">
      <c r="S829" s="54"/>
      <c r="T829" s="54"/>
      <c r="U829" s="54"/>
      <c r="V829" s="54"/>
      <c r="W829" s="54"/>
      <c r="X829" s="54"/>
    </row>
    <row r="830" spans="19:24" x14ac:dyDescent="0.2">
      <c r="S830" s="54"/>
      <c r="T830" s="54"/>
      <c r="U830" s="54"/>
      <c r="V830" s="54"/>
      <c r="W830" s="54"/>
      <c r="X830" s="54"/>
    </row>
    <row r="831" spans="19:24" x14ac:dyDescent="0.2">
      <c r="S831" s="54"/>
      <c r="T831" s="54"/>
      <c r="U831" s="54"/>
      <c r="V831" s="54"/>
      <c r="W831" s="54"/>
      <c r="X831" s="54"/>
    </row>
    <row r="832" spans="19:24" x14ac:dyDescent="0.2">
      <c r="S832" s="54"/>
      <c r="T832" s="54"/>
      <c r="U832" s="54"/>
      <c r="V832" s="54"/>
      <c r="W832" s="54"/>
      <c r="X832" s="54"/>
    </row>
    <row r="833" spans="19:24" x14ac:dyDescent="0.2">
      <c r="S833" s="54"/>
      <c r="T833" s="54"/>
      <c r="U833" s="54"/>
      <c r="V833" s="54"/>
      <c r="W833" s="54"/>
      <c r="X833" s="54"/>
    </row>
    <row r="834" spans="19:24" x14ac:dyDescent="0.2">
      <c r="S834" s="54"/>
      <c r="T834" s="54"/>
      <c r="U834" s="54"/>
      <c r="V834" s="54"/>
      <c r="W834" s="54"/>
      <c r="X834" s="54"/>
    </row>
    <row r="835" spans="19:24" x14ac:dyDescent="0.2">
      <c r="S835" s="54"/>
      <c r="T835" s="54"/>
      <c r="U835" s="54"/>
      <c r="V835" s="54"/>
      <c r="W835" s="54"/>
      <c r="X835" s="54"/>
    </row>
    <row r="836" spans="19:24" x14ac:dyDescent="0.2">
      <c r="S836" s="54"/>
      <c r="T836" s="54"/>
      <c r="U836" s="54"/>
      <c r="V836" s="54"/>
      <c r="W836" s="54"/>
      <c r="X836" s="54"/>
    </row>
    <row r="837" spans="19:24" x14ac:dyDescent="0.2">
      <c r="S837" s="54"/>
      <c r="T837" s="54"/>
      <c r="U837" s="54"/>
      <c r="V837" s="54"/>
      <c r="W837" s="54"/>
      <c r="X837" s="54"/>
    </row>
    <row r="838" spans="19:24" x14ac:dyDescent="0.2">
      <c r="S838" s="54"/>
      <c r="T838" s="54"/>
      <c r="U838" s="54"/>
      <c r="V838" s="54"/>
      <c r="W838" s="54"/>
      <c r="X838" s="54"/>
    </row>
    <row r="839" spans="19:24" x14ac:dyDescent="0.2">
      <c r="S839" s="54"/>
      <c r="T839" s="54"/>
      <c r="U839" s="54"/>
      <c r="V839" s="54"/>
      <c r="W839" s="54"/>
      <c r="X839" s="54"/>
    </row>
    <row r="840" spans="19:24" x14ac:dyDescent="0.2">
      <c r="S840" s="54"/>
      <c r="T840" s="54"/>
      <c r="U840" s="54"/>
      <c r="V840" s="54"/>
      <c r="W840" s="54"/>
      <c r="X840" s="54"/>
    </row>
    <row r="841" spans="19:24" x14ac:dyDescent="0.2">
      <c r="S841" s="54"/>
      <c r="T841" s="54"/>
      <c r="U841" s="54"/>
      <c r="V841" s="54"/>
      <c r="W841" s="54"/>
      <c r="X841" s="54"/>
    </row>
    <row r="842" spans="19:24" x14ac:dyDescent="0.2">
      <c r="S842" s="54"/>
      <c r="T842" s="54"/>
      <c r="U842" s="54"/>
      <c r="V842" s="54"/>
      <c r="W842" s="54"/>
      <c r="X842" s="54"/>
    </row>
    <row r="843" spans="19:24" x14ac:dyDescent="0.2">
      <c r="S843" s="54"/>
      <c r="T843" s="54"/>
      <c r="U843" s="54"/>
      <c r="V843" s="54"/>
      <c r="W843" s="54"/>
      <c r="X843" s="54"/>
    </row>
    <row r="844" spans="19:24" x14ac:dyDescent="0.2">
      <c r="S844" s="54"/>
      <c r="T844" s="54"/>
      <c r="U844" s="54"/>
      <c r="V844" s="54"/>
      <c r="W844" s="54"/>
      <c r="X844" s="54"/>
    </row>
    <row r="845" spans="19:24" x14ac:dyDescent="0.2">
      <c r="S845" s="54"/>
      <c r="T845" s="54"/>
      <c r="U845" s="54"/>
      <c r="V845" s="54"/>
      <c r="W845" s="54"/>
      <c r="X845" s="54"/>
    </row>
    <row r="846" spans="19:24" x14ac:dyDescent="0.2">
      <c r="S846" s="54"/>
      <c r="T846" s="54"/>
      <c r="U846" s="54"/>
      <c r="V846" s="54"/>
      <c r="W846" s="54"/>
      <c r="X846" s="54"/>
    </row>
    <row r="847" spans="19:24" x14ac:dyDescent="0.2">
      <c r="S847" s="54"/>
      <c r="T847" s="54"/>
      <c r="U847" s="54"/>
      <c r="V847" s="54"/>
      <c r="W847" s="54"/>
      <c r="X847" s="54"/>
    </row>
    <row r="848" spans="19:24" x14ac:dyDescent="0.2">
      <c r="S848" s="54"/>
      <c r="T848" s="54"/>
      <c r="U848" s="54"/>
      <c r="V848" s="54"/>
      <c r="W848" s="54"/>
      <c r="X848" s="54"/>
    </row>
    <row r="849" spans="19:24" x14ac:dyDescent="0.2">
      <c r="S849" s="54"/>
      <c r="T849" s="54"/>
      <c r="U849" s="54"/>
      <c r="V849" s="54"/>
      <c r="W849" s="54"/>
      <c r="X849" s="54"/>
    </row>
    <row r="850" spans="19:24" x14ac:dyDescent="0.2">
      <c r="S850" s="54"/>
      <c r="T850" s="54"/>
      <c r="U850" s="54"/>
      <c r="V850" s="54"/>
      <c r="W850" s="54"/>
      <c r="X850" s="54"/>
    </row>
    <row r="851" spans="19:24" x14ac:dyDescent="0.2">
      <c r="S851" s="54"/>
      <c r="T851" s="54"/>
      <c r="U851" s="54"/>
      <c r="V851" s="54"/>
      <c r="W851" s="54"/>
      <c r="X851" s="54"/>
    </row>
    <row r="852" spans="19:24" x14ac:dyDescent="0.2">
      <c r="S852" s="54"/>
      <c r="T852" s="54"/>
      <c r="U852" s="54"/>
      <c r="V852" s="54"/>
      <c r="W852" s="54"/>
      <c r="X852" s="54"/>
    </row>
    <row r="853" spans="19:24" x14ac:dyDescent="0.2">
      <c r="S853" s="54"/>
      <c r="T853" s="54"/>
      <c r="U853" s="54"/>
      <c r="V853" s="54"/>
      <c r="W853" s="54"/>
      <c r="X853" s="54"/>
    </row>
    <row r="854" spans="19:24" x14ac:dyDescent="0.2">
      <c r="S854" s="54"/>
      <c r="T854" s="54"/>
      <c r="U854" s="54"/>
      <c r="V854" s="54"/>
      <c r="W854" s="54"/>
      <c r="X854" s="54"/>
    </row>
    <row r="855" spans="19:24" x14ac:dyDescent="0.2">
      <c r="S855" s="54"/>
      <c r="T855" s="54"/>
      <c r="U855" s="54"/>
      <c r="V855" s="54"/>
      <c r="W855" s="54"/>
      <c r="X855" s="54"/>
    </row>
    <row r="856" spans="19:24" x14ac:dyDescent="0.2">
      <c r="S856" s="54"/>
      <c r="T856" s="54"/>
      <c r="U856" s="54"/>
      <c r="V856" s="54"/>
      <c r="W856" s="54"/>
      <c r="X856" s="54"/>
    </row>
    <row r="857" spans="19:24" x14ac:dyDescent="0.2">
      <c r="S857" s="54"/>
      <c r="T857" s="54"/>
      <c r="U857" s="54"/>
      <c r="V857" s="54"/>
      <c r="W857" s="54"/>
      <c r="X857" s="54"/>
    </row>
    <row r="858" spans="19:24" x14ac:dyDescent="0.2">
      <c r="S858" s="54"/>
      <c r="T858" s="54"/>
      <c r="U858" s="54"/>
      <c r="V858" s="54"/>
      <c r="W858" s="54"/>
      <c r="X858" s="54"/>
    </row>
    <row r="859" spans="19:24" x14ac:dyDescent="0.2">
      <c r="S859" s="54"/>
      <c r="T859" s="54"/>
      <c r="U859" s="54"/>
      <c r="V859" s="54"/>
      <c r="W859" s="54"/>
      <c r="X859" s="54"/>
    </row>
    <row r="860" spans="19:24" x14ac:dyDescent="0.2">
      <c r="S860" s="54"/>
      <c r="T860" s="54"/>
      <c r="U860" s="54"/>
      <c r="V860" s="54"/>
      <c r="W860" s="54"/>
      <c r="X860" s="54"/>
    </row>
    <row r="861" spans="19:24" x14ac:dyDescent="0.2">
      <c r="S861" s="54"/>
      <c r="T861" s="54"/>
      <c r="U861" s="54"/>
      <c r="V861" s="54"/>
      <c r="W861" s="54"/>
      <c r="X861" s="54"/>
    </row>
    <row r="862" spans="19:24" x14ac:dyDescent="0.2">
      <c r="S862" s="54"/>
      <c r="T862" s="54"/>
      <c r="U862" s="54"/>
      <c r="V862" s="54"/>
      <c r="W862" s="54"/>
      <c r="X862" s="54"/>
    </row>
    <row r="863" spans="19:24" x14ac:dyDescent="0.2">
      <c r="S863" s="54"/>
      <c r="T863" s="54"/>
      <c r="U863" s="54"/>
      <c r="V863" s="54"/>
      <c r="W863" s="54"/>
      <c r="X863" s="54"/>
    </row>
    <row r="864" spans="19:24" x14ac:dyDescent="0.2">
      <c r="S864" s="54"/>
      <c r="T864" s="54"/>
      <c r="U864" s="54"/>
      <c r="V864" s="54"/>
      <c r="W864" s="54"/>
      <c r="X864" s="54"/>
    </row>
    <row r="865" spans="19:24" x14ac:dyDescent="0.2">
      <c r="S865" s="54"/>
      <c r="T865" s="54"/>
      <c r="U865" s="54"/>
      <c r="V865" s="54"/>
      <c r="W865" s="54"/>
      <c r="X865" s="54"/>
    </row>
    <row r="866" spans="19:24" x14ac:dyDescent="0.2">
      <c r="S866" s="54"/>
      <c r="T866" s="54"/>
      <c r="U866" s="54"/>
      <c r="V866" s="54"/>
      <c r="W866" s="54"/>
      <c r="X866" s="54"/>
    </row>
    <row r="867" spans="19:24" x14ac:dyDescent="0.2">
      <c r="S867" s="54"/>
      <c r="T867" s="54"/>
      <c r="U867" s="54"/>
      <c r="V867" s="54"/>
      <c r="W867" s="54"/>
      <c r="X867" s="54"/>
    </row>
    <row r="868" spans="19:24" x14ac:dyDescent="0.2">
      <c r="S868" s="54"/>
      <c r="T868" s="54"/>
      <c r="U868" s="54"/>
      <c r="V868" s="54"/>
      <c r="W868" s="54"/>
      <c r="X868" s="54"/>
    </row>
    <row r="869" spans="19:24" x14ac:dyDescent="0.2">
      <c r="S869" s="54"/>
      <c r="T869" s="54"/>
      <c r="U869" s="54"/>
      <c r="V869" s="54"/>
      <c r="W869" s="54"/>
      <c r="X869" s="54"/>
    </row>
    <row r="870" spans="19:24" x14ac:dyDescent="0.2">
      <c r="S870" s="54"/>
      <c r="T870" s="54"/>
      <c r="U870" s="54"/>
      <c r="V870" s="54"/>
      <c r="W870" s="54"/>
      <c r="X870" s="54"/>
    </row>
    <row r="871" spans="19:24" x14ac:dyDescent="0.2">
      <c r="S871" s="54"/>
      <c r="T871" s="54"/>
      <c r="U871" s="54"/>
      <c r="V871" s="54"/>
      <c r="W871" s="54"/>
      <c r="X871" s="54"/>
    </row>
    <row r="872" spans="19:24" x14ac:dyDescent="0.2">
      <c r="S872" s="54"/>
      <c r="T872" s="54"/>
      <c r="U872" s="54"/>
      <c r="V872" s="54"/>
      <c r="W872" s="54"/>
      <c r="X872" s="54"/>
    </row>
    <row r="873" spans="19:24" x14ac:dyDescent="0.2">
      <c r="S873" s="54"/>
      <c r="T873" s="54"/>
      <c r="U873" s="54"/>
      <c r="V873" s="54"/>
      <c r="W873" s="54"/>
      <c r="X873" s="54"/>
    </row>
    <row r="874" spans="19:24" x14ac:dyDescent="0.2">
      <c r="S874" s="54"/>
      <c r="T874" s="54"/>
      <c r="U874" s="54"/>
      <c r="V874" s="54"/>
      <c r="W874" s="54"/>
      <c r="X874" s="54"/>
    </row>
    <row r="875" spans="19:24" x14ac:dyDescent="0.2">
      <c r="S875" s="54"/>
      <c r="T875" s="54"/>
      <c r="U875" s="54"/>
      <c r="V875" s="54"/>
      <c r="W875" s="54"/>
      <c r="X875" s="54"/>
    </row>
    <row r="876" spans="19:24" x14ac:dyDescent="0.2">
      <c r="S876" s="54"/>
      <c r="T876" s="54"/>
      <c r="U876" s="54"/>
      <c r="V876" s="54"/>
      <c r="W876" s="54"/>
      <c r="X876" s="54"/>
    </row>
    <row r="877" spans="19:24" x14ac:dyDescent="0.2">
      <c r="S877" s="54"/>
      <c r="T877" s="54"/>
      <c r="U877" s="54"/>
      <c r="V877" s="54"/>
      <c r="W877" s="54"/>
      <c r="X877" s="54"/>
    </row>
    <row r="878" spans="19:24" x14ac:dyDescent="0.2">
      <c r="S878" s="54"/>
      <c r="T878" s="54"/>
      <c r="U878" s="54"/>
      <c r="V878" s="54"/>
      <c r="W878" s="54"/>
      <c r="X878" s="54"/>
    </row>
    <row r="879" spans="19:24" x14ac:dyDescent="0.2">
      <c r="S879" s="54"/>
      <c r="T879" s="54"/>
      <c r="U879" s="54"/>
      <c r="V879" s="54"/>
      <c r="W879" s="54"/>
      <c r="X879" s="54"/>
    </row>
    <row r="880" spans="19:24" x14ac:dyDescent="0.2">
      <c r="S880" s="54"/>
      <c r="T880" s="54"/>
      <c r="U880" s="54"/>
      <c r="V880" s="54"/>
      <c r="W880" s="54"/>
      <c r="X880" s="54"/>
    </row>
    <row r="881" spans="19:24" x14ac:dyDescent="0.2">
      <c r="S881" s="54"/>
      <c r="T881" s="54"/>
      <c r="U881" s="54"/>
      <c r="V881" s="54"/>
      <c r="W881" s="54"/>
      <c r="X881" s="54"/>
    </row>
    <row r="882" spans="19:24" x14ac:dyDescent="0.2">
      <c r="S882" s="54"/>
      <c r="T882" s="54"/>
      <c r="U882" s="54"/>
      <c r="V882" s="54"/>
      <c r="W882" s="54"/>
      <c r="X882" s="54"/>
    </row>
    <row r="883" spans="19:24" x14ac:dyDescent="0.2">
      <c r="S883" s="54"/>
      <c r="T883" s="54"/>
      <c r="U883" s="54"/>
      <c r="V883" s="54"/>
      <c r="W883" s="54"/>
      <c r="X883" s="54"/>
    </row>
    <row r="884" spans="19:24" x14ac:dyDescent="0.2">
      <c r="S884" s="54"/>
      <c r="T884" s="54"/>
      <c r="U884" s="54"/>
      <c r="V884" s="54"/>
      <c r="W884" s="54"/>
      <c r="X884" s="54"/>
    </row>
    <row r="885" spans="19:24" x14ac:dyDescent="0.2">
      <c r="S885" s="54"/>
      <c r="T885" s="54"/>
      <c r="U885" s="54"/>
      <c r="V885" s="54"/>
      <c r="W885" s="54"/>
      <c r="X885" s="54"/>
    </row>
    <row r="886" spans="19:24" x14ac:dyDescent="0.2">
      <c r="S886" s="54"/>
      <c r="T886" s="54"/>
      <c r="U886" s="54"/>
      <c r="V886" s="54"/>
      <c r="W886" s="54"/>
      <c r="X886" s="54"/>
    </row>
    <row r="887" spans="19:24" x14ac:dyDescent="0.2">
      <c r="S887" s="54"/>
      <c r="T887" s="54"/>
      <c r="U887" s="54"/>
      <c r="V887" s="54"/>
      <c r="W887" s="54"/>
      <c r="X887" s="54"/>
    </row>
    <row r="888" spans="19:24" x14ac:dyDescent="0.2">
      <c r="S888" s="54"/>
      <c r="T888" s="54"/>
      <c r="U888" s="54"/>
      <c r="V888" s="54"/>
      <c r="W888" s="54"/>
      <c r="X888" s="54"/>
    </row>
    <row r="889" spans="19:24" x14ac:dyDescent="0.2">
      <c r="S889" s="54"/>
      <c r="T889" s="54"/>
      <c r="U889" s="54"/>
      <c r="V889" s="54"/>
      <c r="W889" s="54"/>
      <c r="X889" s="54"/>
    </row>
    <row r="890" spans="19:24" x14ac:dyDescent="0.2">
      <c r="S890" s="54"/>
      <c r="T890" s="54"/>
      <c r="U890" s="54"/>
      <c r="V890" s="54"/>
      <c r="W890" s="54"/>
      <c r="X890" s="54"/>
    </row>
    <row r="891" spans="19:24" x14ac:dyDescent="0.2">
      <c r="S891" s="54"/>
      <c r="T891" s="54"/>
      <c r="U891" s="54"/>
      <c r="V891" s="54"/>
      <c r="W891" s="54"/>
      <c r="X891" s="54"/>
    </row>
    <row r="892" spans="19:24" x14ac:dyDescent="0.2">
      <c r="S892" s="54"/>
      <c r="T892" s="54"/>
      <c r="U892" s="54"/>
      <c r="V892" s="54"/>
      <c r="W892" s="54"/>
      <c r="X892" s="54"/>
    </row>
    <row r="893" spans="19:24" x14ac:dyDescent="0.2">
      <c r="S893" s="54"/>
      <c r="T893" s="54"/>
      <c r="U893" s="54"/>
      <c r="V893" s="54"/>
      <c r="W893" s="54"/>
      <c r="X893" s="54"/>
    </row>
    <row r="894" spans="19:24" x14ac:dyDescent="0.2">
      <c r="S894" s="54"/>
      <c r="T894" s="54"/>
      <c r="U894" s="54"/>
      <c r="V894" s="54"/>
      <c r="W894" s="54"/>
      <c r="X894" s="54"/>
    </row>
    <row r="895" spans="19:24" x14ac:dyDescent="0.2">
      <c r="S895" s="54"/>
      <c r="T895" s="54"/>
      <c r="U895" s="54"/>
      <c r="V895" s="54"/>
      <c r="W895" s="54"/>
      <c r="X895" s="54"/>
    </row>
    <row r="896" spans="19:24" x14ac:dyDescent="0.2">
      <c r="S896" s="54"/>
      <c r="T896" s="54"/>
      <c r="U896" s="54"/>
      <c r="V896" s="54"/>
      <c r="W896" s="54"/>
      <c r="X896" s="54"/>
    </row>
    <row r="897" spans="19:24" x14ac:dyDescent="0.2">
      <c r="S897" s="54"/>
      <c r="T897" s="54"/>
      <c r="U897" s="54"/>
      <c r="V897" s="54"/>
      <c r="W897" s="54"/>
      <c r="X897" s="54"/>
    </row>
    <row r="898" spans="19:24" x14ac:dyDescent="0.2">
      <c r="S898" s="54"/>
      <c r="T898" s="54"/>
      <c r="U898" s="54"/>
      <c r="V898" s="54"/>
      <c r="W898" s="54"/>
      <c r="X898" s="54"/>
    </row>
    <row r="899" spans="19:24" x14ac:dyDescent="0.2">
      <c r="S899" s="54"/>
      <c r="T899" s="54"/>
      <c r="U899" s="54"/>
      <c r="V899" s="54"/>
      <c r="W899" s="54"/>
      <c r="X899" s="54"/>
    </row>
    <row r="900" spans="19:24" x14ac:dyDescent="0.2">
      <c r="S900" s="54"/>
      <c r="T900" s="54"/>
      <c r="U900" s="54"/>
      <c r="V900" s="54"/>
      <c r="W900" s="54"/>
      <c r="X900" s="54"/>
    </row>
    <row r="901" spans="19:24" x14ac:dyDescent="0.2">
      <c r="S901" s="54"/>
      <c r="T901" s="54"/>
      <c r="U901" s="54"/>
      <c r="V901" s="54"/>
      <c r="W901" s="54"/>
      <c r="X901" s="54"/>
    </row>
    <row r="902" spans="19:24" x14ac:dyDescent="0.2">
      <c r="S902" s="54"/>
      <c r="T902" s="54"/>
      <c r="U902" s="54"/>
      <c r="V902" s="54"/>
      <c r="W902" s="54"/>
      <c r="X902" s="54"/>
    </row>
    <row r="903" spans="19:24" x14ac:dyDescent="0.2">
      <c r="S903" s="54"/>
      <c r="T903" s="54"/>
      <c r="U903" s="54"/>
      <c r="V903" s="54"/>
      <c r="W903" s="54"/>
      <c r="X903" s="54"/>
    </row>
    <row r="904" spans="19:24" x14ac:dyDescent="0.2">
      <c r="S904" s="54"/>
      <c r="T904" s="54"/>
      <c r="U904" s="54"/>
      <c r="V904" s="54"/>
      <c r="W904" s="54"/>
      <c r="X904" s="54"/>
    </row>
    <row r="905" spans="19:24" x14ac:dyDescent="0.2">
      <c r="S905" s="54"/>
      <c r="T905" s="54"/>
      <c r="U905" s="54"/>
      <c r="V905" s="54"/>
      <c r="W905" s="54"/>
      <c r="X905" s="54"/>
    </row>
    <row r="906" spans="19:24" x14ac:dyDescent="0.2">
      <c r="S906" s="54"/>
      <c r="T906" s="54"/>
      <c r="U906" s="54"/>
      <c r="V906" s="54"/>
      <c r="W906" s="54"/>
      <c r="X906" s="54"/>
    </row>
    <row r="907" spans="19:24" x14ac:dyDescent="0.2">
      <c r="S907" s="54"/>
      <c r="T907" s="54"/>
      <c r="U907" s="54"/>
      <c r="V907" s="54"/>
      <c r="W907" s="54"/>
      <c r="X907" s="54"/>
    </row>
    <row r="908" spans="19:24" x14ac:dyDescent="0.2">
      <c r="S908" s="54"/>
      <c r="T908" s="54"/>
      <c r="U908" s="54"/>
      <c r="V908" s="54"/>
      <c r="W908" s="54"/>
      <c r="X908" s="54"/>
    </row>
    <row r="909" spans="19:24" x14ac:dyDescent="0.2">
      <c r="S909" s="54"/>
      <c r="T909" s="54"/>
      <c r="U909" s="54"/>
      <c r="V909" s="54"/>
      <c r="W909" s="54"/>
      <c r="X909" s="54"/>
    </row>
    <row r="910" spans="19:24" x14ac:dyDescent="0.2">
      <c r="S910" s="54"/>
      <c r="T910" s="54"/>
      <c r="U910" s="54"/>
      <c r="V910" s="54"/>
      <c r="W910" s="54"/>
      <c r="X910" s="54"/>
    </row>
    <row r="911" spans="19:24" x14ac:dyDescent="0.2">
      <c r="S911" s="54"/>
      <c r="T911" s="54"/>
      <c r="U911" s="54"/>
      <c r="V911" s="54"/>
      <c r="W911" s="54"/>
      <c r="X911" s="54"/>
    </row>
    <row r="912" spans="19:24" x14ac:dyDescent="0.2">
      <c r="S912" s="54"/>
      <c r="T912" s="54"/>
      <c r="U912" s="54"/>
      <c r="V912" s="54"/>
      <c r="W912" s="54"/>
      <c r="X912" s="54"/>
    </row>
    <row r="913" spans="19:24" x14ac:dyDescent="0.2">
      <c r="S913" s="54"/>
      <c r="T913" s="54"/>
      <c r="U913" s="54"/>
      <c r="V913" s="54"/>
      <c r="W913" s="54"/>
      <c r="X913" s="54"/>
    </row>
    <row r="914" spans="19:24" x14ac:dyDescent="0.2">
      <c r="S914" s="54"/>
      <c r="T914" s="54"/>
      <c r="U914" s="54"/>
      <c r="V914" s="54"/>
      <c r="W914" s="54"/>
      <c r="X914" s="54"/>
    </row>
    <row r="915" spans="19:24" x14ac:dyDescent="0.2">
      <c r="S915" s="54"/>
      <c r="T915" s="54"/>
      <c r="U915" s="54"/>
      <c r="V915" s="54"/>
      <c r="W915" s="54"/>
      <c r="X915" s="54"/>
    </row>
    <row r="916" spans="19:24" x14ac:dyDescent="0.2">
      <c r="S916" s="54"/>
      <c r="T916" s="54"/>
      <c r="U916" s="54"/>
      <c r="V916" s="54"/>
      <c r="W916" s="54"/>
      <c r="X916" s="54"/>
    </row>
    <row r="917" spans="19:24" x14ac:dyDescent="0.2">
      <c r="S917" s="54"/>
      <c r="T917" s="54"/>
      <c r="U917" s="54"/>
      <c r="V917" s="54"/>
      <c r="W917" s="54"/>
      <c r="X917" s="54"/>
    </row>
    <row r="918" spans="19:24" x14ac:dyDescent="0.2">
      <c r="S918" s="54"/>
      <c r="T918" s="54"/>
      <c r="U918" s="54"/>
      <c r="V918" s="54"/>
      <c r="W918" s="54"/>
      <c r="X918" s="54"/>
    </row>
    <row r="919" spans="19:24" x14ac:dyDescent="0.2">
      <c r="S919" s="54"/>
      <c r="T919" s="54"/>
      <c r="U919" s="54"/>
      <c r="V919" s="54"/>
      <c r="W919" s="54"/>
      <c r="X919" s="54"/>
    </row>
    <row r="920" spans="19:24" x14ac:dyDescent="0.2">
      <c r="S920" s="54"/>
      <c r="T920" s="54"/>
      <c r="U920" s="54"/>
      <c r="V920" s="54"/>
      <c r="W920" s="54"/>
      <c r="X920" s="54"/>
    </row>
    <row r="921" spans="19:24" x14ac:dyDescent="0.2">
      <c r="S921" s="54"/>
      <c r="T921" s="54"/>
      <c r="U921" s="54"/>
      <c r="V921" s="54"/>
      <c r="W921" s="54"/>
      <c r="X921" s="54"/>
    </row>
    <row r="922" spans="19:24" x14ac:dyDescent="0.2">
      <c r="S922" s="54"/>
      <c r="T922" s="54"/>
      <c r="U922" s="54"/>
      <c r="V922" s="54"/>
      <c r="W922" s="54"/>
      <c r="X922" s="54"/>
    </row>
    <row r="923" spans="19:24" x14ac:dyDescent="0.2">
      <c r="S923" s="54"/>
      <c r="T923" s="54"/>
      <c r="U923" s="54"/>
      <c r="V923" s="54"/>
      <c r="W923" s="54"/>
      <c r="X923" s="54"/>
    </row>
    <row r="924" spans="19:24" x14ac:dyDescent="0.2">
      <c r="S924" s="54"/>
      <c r="T924" s="54"/>
      <c r="U924" s="54"/>
      <c r="V924" s="54"/>
      <c r="W924" s="54"/>
      <c r="X924" s="54"/>
    </row>
    <row r="925" spans="19:24" x14ac:dyDescent="0.2">
      <c r="S925" s="54"/>
      <c r="T925" s="54"/>
      <c r="U925" s="54"/>
      <c r="V925" s="54"/>
      <c r="W925" s="54"/>
      <c r="X925" s="54"/>
    </row>
    <row r="926" spans="19:24" x14ac:dyDescent="0.2">
      <c r="S926" s="54"/>
      <c r="T926" s="54"/>
      <c r="U926" s="54"/>
      <c r="V926" s="54"/>
      <c r="W926" s="54"/>
      <c r="X926" s="54"/>
    </row>
    <row r="927" spans="19:24" x14ac:dyDescent="0.2">
      <c r="S927" s="54"/>
      <c r="T927" s="54"/>
      <c r="U927" s="54"/>
      <c r="V927" s="54"/>
      <c r="W927" s="54"/>
      <c r="X927" s="54"/>
    </row>
    <row r="928" spans="19:24" x14ac:dyDescent="0.2">
      <c r="S928" s="54"/>
      <c r="T928" s="54"/>
      <c r="U928" s="54"/>
      <c r="V928" s="54"/>
      <c r="W928" s="54"/>
      <c r="X928" s="54"/>
    </row>
    <row r="929" spans="19:24" x14ac:dyDescent="0.2">
      <c r="S929" s="54"/>
      <c r="T929" s="54"/>
      <c r="U929" s="54"/>
      <c r="V929" s="54"/>
      <c r="W929" s="54"/>
      <c r="X929" s="54"/>
    </row>
    <row r="930" spans="19:24" x14ac:dyDescent="0.2">
      <c r="S930" s="54"/>
      <c r="T930" s="54"/>
      <c r="U930" s="54"/>
      <c r="V930" s="54"/>
      <c r="W930" s="54"/>
      <c r="X930" s="54"/>
    </row>
    <row r="931" spans="19:24" x14ac:dyDescent="0.2">
      <c r="S931" s="54"/>
      <c r="T931" s="54"/>
      <c r="U931" s="54"/>
      <c r="V931" s="54"/>
      <c r="W931" s="54"/>
      <c r="X931" s="54"/>
    </row>
    <row r="932" spans="19:24" x14ac:dyDescent="0.2">
      <c r="S932" s="54"/>
      <c r="T932" s="54"/>
      <c r="U932" s="54"/>
      <c r="V932" s="54"/>
      <c r="W932" s="54"/>
      <c r="X932" s="54"/>
    </row>
    <row r="933" spans="19:24" x14ac:dyDescent="0.2">
      <c r="S933" s="54"/>
      <c r="T933" s="54"/>
      <c r="U933" s="54"/>
      <c r="V933" s="54"/>
      <c r="W933" s="54"/>
      <c r="X933" s="54"/>
    </row>
    <row r="934" spans="19:24" x14ac:dyDescent="0.2">
      <c r="S934" s="54"/>
      <c r="T934" s="54"/>
      <c r="U934" s="54"/>
      <c r="V934" s="54"/>
      <c r="W934" s="54"/>
      <c r="X934" s="54"/>
    </row>
    <row r="935" spans="19:24" x14ac:dyDescent="0.2">
      <c r="S935" s="54"/>
      <c r="T935" s="54"/>
      <c r="U935" s="54"/>
      <c r="V935" s="54"/>
      <c r="W935" s="54"/>
      <c r="X935" s="54"/>
    </row>
    <row r="936" spans="19:24" x14ac:dyDescent="0.2">
      <c r="S936" s="54"/>
      <c r="T936" s="54"/>
      <c r="U936" s="54"/>
      <c r="V936" s="54"/>
      <c r="W936" s="54"/>
      <c r="X936" s="54"/>
    </row>
    <row r="937" spans="19:24" x14ac:dyDescent="0.2">
      <c r="S937" s="54"/>
      <c r="T937" s="54"/>
      <c r="U937" s="54"/>
      <c r="V937" s="54"/>
      <c r="W937" s="54"/>
      <c r="X937" s="54"/>
    </row>
    <row r="938" spans="19:24" x14ac:dyDescent="0.2">
      <c r="S938" s="54"/>
      <c r="T938" s="54"/>
      <c r="U938" s="54"/>
      <c r="V938" s="54"/>
      <c r="W938" s="54"/>
      <c r="X938" s="54"/>
    </row>
    <row r="939" spans="19:24" x14ac:dyDescent="0.2">
      <c r="S939" s="54"/>
      <c r="T939" s="54"/>
      <c r="U939" s="54"/>
      <c r="V939" s="54"/>
      <c r="W939" s="54"/>
      <c r="X939" s="54"/>
    </row>
    <row r="940" spans="19:24" x14ac:dyDescent="0.2">
      <c r="S940" s="54"/>
      <c r="T940" s="54"/>
      <c r="U940" s="54"/>
      <c r="V940" s="54"/>
      <c r="W940" s="54"/>
      <c r="X940" s="54"/>
    </row>
    <row r="941" spans="19:24" x14ac:dyDescent="0.2">
      <c r="S941" s="54"/>
      <c r="T941" s="54"/>
      <c r="U941" s="54"/>
      <c r="V941" s="54"/>
      <c r="W941" s="54"/>
      <c r="X941" s="54"/>
    </row>
    <row r="942" spans="19:24" x14ac:dyDescent="0.2">
      <c r="S942" s="54"/>
      <c r="T942" s="54"/>
      <c r="U942" s="54"/>
      <c r="V942" s="54"/>
      <c r="W942" s="54"/>
      <c r="X942" s="54"/>
    </row>
    <row r="943" spans="19:24" x14ac:dyDescent="0.2">
      <c r="S943" s="54"/>
      <c r="T943" s="54"/>
      <c r="U943" s="54"/>
      <c r="V943" s="54"/>
      <c r="W943" s="54"/>
      <c r="X943" s="54"/>
    </row>
    <row r="944" spans="19:24" x14ac:dyDescent="0.2">
      <c r="S944" s="54"/>
      <c r="T944" s="54"/>
      <c r="U944" s="54"/>
      <c r="V944" s="54"/>
      <c r="W944" s="54"/>
      <c r="X944" s="54"/>
    </row>
    <row r="945" spans="19:24" x14ac:dyDescent="0.2">
      <c r="S945" s="54"/>
      <c r="T945" s="54"/>
      <c r="U945" s="54"/>
      <c r="V945" s="54"/>
      <c r="W945" s="54"/>
      <c r="X945" s="54"/>
    </row>
    <row r="946" spans="19:24" x14ac:dyDescent="0.2">
      <c r="S946" s="54"/>
      <c r="T946" s="54"/>
      <c r="U946" s="54"/>
      <c r="V946" s="54"/>
      <c r="W946" s="54"/>
      <c r="X946" s="54"/>
    </row>
    <row r="947" spans="19:24" x14ac:dyDescent="0.2">
      <c r="S947" s="54"/>
      <c r="T947" s="54"/>
      <c r="U947" s="54"/>
      <c r="V947" s="54"/>
      <c r="W947" s="54"/>
      <c r="X947" s="54"/>
    </row>
    <row r="948" spans="19:24" x14ac:dyDescent="0.2">
      <c r="S948" s="54"/>
      <c r="T948" s="54"/>
      <c r="U948" s="54"/>
      <c r="V948" s="54"/>
      <c r="W948" s="54"/>
      <c r="X948" s="54"/>
    </row>
    <row r="949" spans="19:24" x14ac:dyDescent="0.2">
      <c r="S949" s="54"/>
      <c r="T949" s="54"/>
      <c r="U949" s="54"/>
      <c r="V949" s="54"/>
      <c r="W949" s="54"/>
      <c r="X949" s="54"/>
    </row>
    <row r="950" spans="19:24" x14ac:dyDescent="0.2">
      <c r="S950" s="54"/>
      <c r="T950" s="54"/>
      <c r="U950" s="54"/>
      <c r="V950" s="54"/>
      <c r="W950" s="54"/>
      <c r="X950" s="54"/>
    </row>
    <row r="951" spans="19:24" x14ac:dyDescent="0.2">
      <c r="S951" s="54"/>
      <c r="T951" s="54"/>
      <c r="U951" s="54"/>
      <c r="V951" s="54"/>
      <c r="W951" s="54"/>
      <c r="X951" s="54"/>
    </row>
    <row r="952" spans="19:24" x14ac:dyDescent="0.2">
      <c r="S952" s="54"/>
      <c r="T952" s="54"/>
      <c r="U952" s="54"/>
      <c r="V952" s="54"/>
      <c r="W952" s="54"/>
      <c r="X952" s="54"/>
    </row>
    <row r="953" spans="19:24" x14ac:dyDescent="0.2">
      <c r="S953" s="54"/>
      <c r="T953" s="54"/>
      <c r="U953" s="54"/>
      <c r="V953" s="54"/>
      <c r="W953" s="54"/>
      <c r="X953" s="54"/>
    </row>
    <row r="954" spans="19:24" x14ac:dyDescent="0.2">
      <c r="S954" s="54"/>
      <c r="T954" s="54"/>
      <c r="U954" s="54"/>
      <c r="V954" s="54"/>
      <c r="W954" s="54"/>
      <c r="X954" s="54"/>
    </row>
    <row r="955" spans="19:24" x14ac:dyDescent="0.2">
      <c r="S955" s="54"/>
      <c r="T955" s="54"/>
      <c r="U955" s="54"/>
      <c r="V955" s="54"/>
      <c r="W955" s="54"/>
      <c r="X955" s="54"/>
    </row>
    <row r="956" spans="19:24" x14ac:dyDescent="0.2">
      <c r="S956" s="54"/>
      <c r="T956" s="54"/>
      <c r="U956" s="54"/>
      <c r="V956" s="54"/>
      <c r="W956" s="54"/>
      <c r="X956" s="54"/>
    </row>
    <row r="957" spans="19:24" x14ac:dyDescent="0.2">
      <c r="S957" s="54"/>
      <c r="T957" s="54"/>
      <c r="U957" s="54"/>
      <c r="V957" s="54"/>
      <c r="W957" s="54"/>
      <c r="X957" s="54"/>
    </row>
    <row r="958" spans="19:24" x14ac:dyDescent="0.2">
      <c r="S958" s="54"/>
      <c r="T958" s="54"/>
      <c r="U958" s="54"/>
      <c r="V958" s="54"/>
      <c r="W958" s="54"/>
      <c r="X958" s="54"/>
    </row>
    <row r="959" spans="19:24" x14ac:dyDescent="0.2">
      <c r="S959" s="54"/>
      <c r="T959" s="54"/>
      <c r="U959" s="54"/>
      <c r="V959" s="54"/>
      <c r="W959" s="54"/>
      <c r="X959" s="54"/>
    </row>
    <row r="960" spans="19:24" x14ac:dyDescent="0.2">
      <c r="S960" s="54"/>
      <c r="T960" s="54"/>
      <c r="U960" s="54"/>
      <c r="V960" s="54"/>
      <c r="W960" s="54"/>
      <c r="X960" s="54"/>
    </row>
    <row r="961" spans="19:24" x14ac:dyDescent="0.2">
      <c r="S961" s="54"/>
      <c r="T961" s="54"/>
      <c r="U961" s="54"/>
      <c r="V961" s="54"/>
      <c r="W961" s="54"/>
      <c r="X961" s="54"/>
    </row>
    <row r="962" spans="19:24" x14ac:dyDescent="0.2">
      <c r="S962" s="54"/>
      <c r="T962" s="54"/>
      <c r="U962" s="54"/>
      <c r="V962" s="54"/>
      <c r="W962" s="54"/>
      <c r="X962" s="54"/>
    </row>
    <row r="963" spans="19:24" x14ac:dyDescent="0.2">
      <c r="S963" s="54"/>
      <c r="T963" s="54"/>
      <c r="U963" s="54"/>
      <c r="V963" s="54"/>
      <c r="W963" s="54"/>
      <c r="X963" s="54"/>
    </row>
    <row r="964" spans="19:24" x14ac:dyDescent="0.2">
      <c r="S964" s="54"/>
      <c r="T964" s="54"/>
      <c r="U964" s="54"/>
      <c r="V964" s="54"/>
      <c r="W964" s="54"/>
      <c r="X964" s="54"/>
    </row>
    <row r="965" spans="19:24" x14ac:dyDescent="0.2">
      <c r="S965" s="54"/>
      <c r="T965" s="54"/>
      <c r="U965" s="54"/>
      <c r="V965" s="54"/>
      <c r="W965" s="54"/>
      <c r="X965" s="54"/>
    </row>
    <row r="966" spans="19:24" x14ac:dyDescent="0.2">
      <c r="S966" s="54"/>
      <c r="T966" s="54"/>
      <c r="U966" s="54"/>
      <c r="V966" s="54"/>
      <c r="W966" s="54"/>
      <c r="X966" s="54"/>
    </row>
    <row r="967" spans="19:24" x14ac:dyDescent="0.2">
      <c r="S967" s="54"/>
      <c r="T967" s="54"/>
      <c r="U967" s="54"/>
      <c r="V967" s="54"/>
      <c r="W967" s="54"/>
      <c r="X967" s="54"/>
    </row>
    <row r="968" spans="19:24" x14ac:dyDescent="0.2">
      <c r="S968" s="54"/>
      <c r="T968" s="54"/>
      <c r="U968" s="54"/>
      <c r="V968" s="54"/>
      <c r="W968" s="54"/>
      <c r="X968" s="54"/>
    </row>
    <row r="969" spans="19:24" x14ac:dyDescent="0.2">
      <c r="S969" s="54"/>
      <c r="T969" s="54"/>
      <c r="U969" s="54"/>
      <c r="V969" s="54"/>
      <c r="W969" s="54"/>
      <c r="X969" s="54"/>
    </row>
    <row r="970" spans="19:24" x14ac:dyDescent="0.2">
      <c r="S970" s="54"/>
      <c r="T970" s="54"/>
      <c r="U970" s="54"/>
      <c r="V970" s="54"/>
      <c r="W970" s="54"/>
      <c r="X970" s="54"/>
    </row>
    <row r="971" spans="19:24" x14ac:dyDescent="0.2">
      <c r="S971" s="54"/>
      <c r="T971" s="54"/>
      <c r="U971" s="54"/>
      <c r="V971" s="54"/>
      <c r="W971" s="54"/>
      <c r="X971" s="54"/>
    </row>
    <row r="972" spans="19:24" x14ac:dyDescent="0.2">
      <c r="S972" s="54"/>
      <c r="T972" s="54"/>
      <c r="U972" s="54"/>
      <c r="V972" s="54"/>
      <c r="W972" s="54"/>
      <c r="X972" s="54"/>
    </row>
    <row r="973" spans="19:24" x14ac:dyDescent="0.2">
      <c r="S973" s="54"/>
      <c r="T973" s="54"/>
      <c r="U973" s="54"/>
      <c r="V973" s="54"/>
      <c r="W973" s="54"/>
      <c r="X973" s="54"/>
    </row>
    <row r="974" spans="19:24" x14ac:dyDescent="0.2">
      <c r="S974" s="54"/>
      <c r="T974" s="54"/>
      <c r="U974" s="54"/>
      <c r="V974" s="54"/>
      <c r="W974" s="54"/>
      <c r="X974" s="54"/>
    </row>
    <row r="975" spans="19:24" x14ac:dyDescent="0.2">
      <c r="S975" s="54"/>
      <c r="T975" s="54"/>
      <c r="U975" s="54"/>
      <c r="V975" s="54"/>
      <c r="W975" s="54"/>
      <c r="X975" s="54"/>
    </row>
    <row r="976" spans="19:24" x14ac:dyDescent="0.2">
      <c r="S976" s="54"/>
      <c r="T976" s="54"/>
      <c r="U976" s="54"/>
      <c r="V976" s="54"/>
      <c r="W976" s="54"/>
      <c r="X976" s="54"/>
    </row>
    <row r="977" spans="19:24" x14ac:dyDescent="0.2">
      <c r="S977" s="54"/>
      <c r="T977" s="54"/>
      <c r="U977" s="54"/>
      <c r="V977" s="54"/>
      <c r="W977" s="54"/>
      <c r="X977" s="54"/>
    </row>
    <row r="978" spans="19:24" x14ac:dyDescent="0.2">
      <c r="S978" s="54"/>
      <c r="T978" s="54"/>
      <c r="U978" s="54"/>
      <c r="V978" s="54"/>
      <c r="W978" s="54"/>
      <c r="X978" s="54"/>
    </row>
    <row r="979" spans="19:24" x14ac:dyDescent="0.2">
      <c r="S979" s="54"/>
      <c r="T979" s="54"/>
      <c r="U979" s="54"/>
      <c r="V979" s="54"/>
      <c r="W979" s="54"/>
      <c r="X979" s="54"/>
    </row>
    <row r="980" spans="19:24" x14ac:dyDescent="0.2">
      <c r="S980" s="54"/>
      <c r="T980" s="54"/>
      <c r="U980" s="54"/>
      <c r="V980" s="54"/>
      <c r="W980" s="54"/>
      <c r="X980" s="54"/>
    </row>
    <row r="981" spans="19:24" x14ac:dyDescent="0.2">
      <c r="S981" s="54"/>
      <c r="T981" s="54"/>
      <c r="U981" s="54"/>
      <c r="V981" s="54"/>
      <c r="W981" s="54"/>
      <c r="X981" s="54"/>
    </row>
    <row r="982" spans="19:24" x14ac:dyDescent="0.2">
      <c r="S982" s="54"/>
      <c r="T982" s="54"/>
      <c r="U982" s="54"/>
      <c r="V982" s="54"/>
      <c r="W982" s="54"/>
      <c r="X982" s="54"/>
    </row>
    <row r="983" spans="19:24" x14ac:dyDescent="0.2">
      <c r="S983" s="54"/>
      <c r="T983" s="54"/>
      <c r="U983" s="54"/>
      <c r="V983" s="54"/>
      <c r="W983" s="54"/>
      <c r="X983" s="54"/>
    </row>
    <row r="984" spans="19:24" x14ac:dyDescent="0.2">
      <c r="S984" s="54"/>
      <c r="T984" s="54"/>
      <c r="U984" s="54"/>
      <c r="V984" s="54"/>
      <c r="W984" s="54"/>
      <c r="X984" s="54"/>
    </row>
    <row r="985" spans="19:24" x14ac:dyDescent="0.2">
      <c r="S985" s="54"/>
      <c r="T985" s="54"/>
      <c r="U985" s="54"/>
      <c r="V985" s="54"/>
      <c r="W985" s="54"/>
      <c r="X985" s="54"/>
    </row>
    <row r="986" spans="19:24" x14ac:dyDescent="0.2">
      <c r="S986" s="54"/>
      <c r="T986" s="54"/>
      <c r="U986" s="54"/>
      <c r="V986" s="54"/>
      <c r="W986" s="54"/>
      <c r="X986" s="54"/>
    </row>
    <row r="987" spans="19:24" x14ac:dyDescent="0.2">
      <c r="S987" s="54"/>
      <c r="T987" s="54"/>
      <c r="U987" s="54"/>
      <c r="V987" s="54"/>
      <c r="W987" s="54"/>
      <c r="X987" s="54"/>
    </row>
    <row r="988" spans="19:24" x14ac:dyDescent="0.2">
      <c r="S988" s="54"/>
      <c r="T988" s="54"/>
      <c r="U988" s="54"/>
      <c r="V988" s="54"/>
      <c r="W988" s="54"/>
      <c r="X988" s="54"/>
    </row>
    <row r="989" spans="19:24" x14ac:dyDescent="0.2">
      <c r="S989" s="54"/>
      <c r="T989" s="54"/>
      <c r="U989" s="54"/>
      <c r="V989" s="54"/>
      <c r="W989" s="54"/>
      <c r="X989" s="54"/>
    </row>
    <row r="990" spans="19:24" x14ac:dyDescent="0.2">
      <c r="S990" s="54"/>
      <c r="T990" s="54"/>
      <c r="U990" s="54"/>
      <c r="V990" s="54"/>
      <c r="W990" s="54"/>
      <c r="X990" s="54"/>
    </row>
    <row r="991" spans="19:24" x14ac:dyDescent="0.2">
      <c r="S991" s="54"/>
      <c r="T991" s="54"/>
      <c r="U991" s="54"/>
      <c r="V991" s="54"/>
      <c r="W991" s="54"/>
      <c r="X991" s="54"/>
    </row>
    <row r="992" spans="19:24" x14ac:dyDescent="0.2">
      <c r="S992" s="54"/>
      <c r="T992" s="54"/>
      <c r="U992" s="54"/>
      <c r="V992" s="54"/>
      <c r="W992" s="54"/>
      <c r="X992" s="54"/>
    </row>
    <row r="993" spans="19:24" x14ac:dyDescent="0.2">
      <c r="S993" s="54"/>
      <c r="T993" s="54"/>
      <c r="U993" s="54"/>
      <c r="V993" s="54"/>
      <c r="W993" s="54"/>
      <c r="X993" s="54"/>
    </row>
    <row r="994" spans="19:24" x14ac:dyDescent="0.2">
      <c r="S994" s="54"/>
      <c r="T994" s="54"/>
      <c r="U994" s="54"/>
      <c r="V994" s="54"/>
      <c r="W994" s="54"/>
      <c r="X994" s="54"/>
    </row>
    <row r="995" spans="19:24" x14ac:dyDescent="0.2">
      <c r="S995" s="54"/>
      <c r="T995" s="54"/>
      <c r="U995" s="54"/>
      <c r="V995" s="54"/>
      <c r="W995" s="54"/>
      <c r="X995" s="54"/>
    </row>
    <row r="996" spans="19:24" x14ac:dyDescent="0.2">
      <c r="S996" s="54"/>
      <c r="T996" s="54"/>
      <c r="U996" s="54"/>
      <c r="V996" s="54"/>
      <c r="W996" s="54"/>
      <c r="X996" s="54"/>
    </row>
    <row r="997" spans="19:24" x14ac:dyDescent="0.2">
      <c r="S997" s="54"/>
      <c r="T997" s="54"/>
      <c r="U997" s="54"/>
      <c r="V997" s="54"/>
      <c r="W997" s="54"/>
      <c r="X997" s="54"/>
    </row>
    <row r="998" spans="19:24" x14ac:dyDescent="0.2">
      <c r="S998" s="54"/>
      <c r="T998" s="54"/>
      <c r="U998" s="54"/>
      <c r="V998" s="54"/>
      <c r="W998" s="54"/>
      <c r="X998" s="54"/>
    </row>
  </sheetData>
  <mergeCells count="12">
    <mergeCell ref="M2:N2"/>
    <mergeCell ref="O2:P2"/>
    <mergeCell ref="S2:U2"/>
    <mergeCell ref="V2:W2"/>
    <mergeCell ref="A1:B2"/>
    <mergeCell ref="C1:R1"/>
    <mergeCell ref="C2:D2"/>
    <mergeCell ref="E2:F2"/>
    <mergeCell ref="G2:H2"/>
    <mergeCell ref="I2:J2"/>
    <mergeCell ref="K2:L2"/>
    <mergeCell ref="Q2:R2"/>
  </mergeCells>
  <pageMargins left="0.7" right="0.7" top="0.78740157499999996" bottom="0.78740157499999996"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4CB9B-2706-404D-958C-2BFAB84C965D}">
  <sheetPr>
    <outlinePr summaryBelow="0" summaryRight="0"/>
  </sheetPr>
  <dimension ref="A1:AH995"/>
  <sheetViews>
    <sheetView zoomScale="150" zoomScaleNormal="150" workbookViewId="0">
      <selection activeCell="A15" sqref="A15:XFD15"/>
    </sheetView>
  </sheetViews>
  <sheetFormatPr baseColWidth="10" defaultColWidth="14.3984375" defaultRowHeight="15.75" customHeight="1" x14ac:dyDescent="0.2"/>
  <cols>
    <col min="1" max="1" width="19.3984375" customWidth="1"/>
    <col min="2" max="2" width="19.59765625" customWidth="1"/>
    <col min="3" max="18" width="3.3984375" customWidth="1"/>
    <col min="19" max="20" width="5.19921875" customWidth="1"/>
    <col min="21" max="22" width="4.3984375" customWidth="1"/>
    <col min="23" max="23" width="9" style="105" customWidth="1"/>
    <col min="24" max="26" width="4.59765625" customWidth="1"/>
    <col min="27" max="29" width="9.59765625" customWidth="1"/>
  </cols>
  <sheetData>
    <row r="1" spans="1:34" ht="15" customHeight="1" x14ac:dyDescent="0.2">
      <c r="A1" s="428" t="s">
        <v>179</v>
      </c>
      <c r="B1" s="430" t="s">
        <v>180</v>
      </c>
      <c r="C1" s="426">
        <v>1</v>
      </c>
      <c r="D1" s="427"/>
      <c r="E1" s="426">
        <v>2</v>
      </c>
      <c r="F1" s="427"/>
      <c r="G1" s="426">
        <v>3</v>
      </c>
      <c r="H1" s="427"/>
      <c r="I1" s="426">
        <v>4</v>
      </c>
      <c r="J1" s="427"/>
      <c r="K1" s="426">
        <v>5</v>
      </c>
      <c r="L1" s="427"/>
      <c r="M1" s="434">
        <v>6</v>
      </c>
      <c r="N1" s="427"/>
      <c r="O1" s="426">
        <v>7</v>
      </c>
      <c r="P1" s="427"/>
      <c r="Q1" s="426">
        <v>8</v>
      </c>
      <c r="R1" s="427"/>
      <c r="S1" s="435" t="s">
        <v>143</v>
      </c>
      <c r="T1" s="436"/>
      <c r="U1" s="437" t="s">
        <v>183</v>
      </c>
      <c r="V1" s="438"/>
      <c r="W1" s="432" t="s">
        <v>1066</v>
      </c>
      <c r="X1" s="423" t="s">
        <v>178</v>
      </c>
      <c r="Y1" s="424"/>
      <c r="Z1" s="425"/>
      <c r="AA1" s="5"/>
      <c r="AB1" s="106"/>
      <c r="AC1" s="106"/>
    </row>
    <row r="2" spans="1:34" ht="15" customHeight="1" thickBot="1" x14ac:dyDescent="0.25">
      <c r="A2" s="429"/>
      <c r="B2" s="431"/>
      <c r="C2" s="329" t="s">
        <v>181</v>
      </c>
      <c r="D2" s="330" t="s">
        <v>182</v>
      </c>
      <c r="E2" s="329" t="s">
        <v>181</v>
      </c>
      <c r="F2" s="330" t="s">
        <v>182</v>
      </c>
      <c r="G2" s="329" t="s">
        <v>181</v>
      </c>
      <c r="H2" s="330" t="s">
        <v>182</v>
      </c>
      <c r="I2" s="329" t="s">
        <v>181</v>
      </c>
      <c r="J2" s="330" t="s">
        <v>182</v>
      </c>
      <c r="K2" s="329" t="s">
        <v>181</v>
      </c>
      <c r="L2" s="330" t="s">
        <v>182</v>
      </c>
      <c r="M2" s="331" t="s">
        <v>181</v>
      </c>
      <c r="N2" s="330" t="s">
        <v>182</v>
      </c>
      <c r="O2" s="329" t="s">
        <v>181</v>
      </c>
      <c r="P2" s="330" t="s">
        <v>182</v>
      </c>
      <c r="Q2" s="329" t="s">
        <v>181</v>
      </c>
      <c r="R2" s="330" t="s">
        <v>182</v>
      </c>
      <c r="S2" s="332" t="s">
        <v>181</v>
      </c>
      <c r="T2" s="333" t="s">
        <v>182</v>
      </c>
      <c r="U2" s="334" t="s">
        <v>181</v>
      </c>
      <c r="V2" s="335" t="s">
        <v>182</v>
      </c>
      <c r="W2" s="433"/>
      <c r="X2" s="326" t="s">
        <v>838</v>
      </c>
      <c r="Y2" s="327" t="s">
        <v>839</v>
      </c>
      <c r="Z2" s="328" t="s">
        <v>1063</v>
      </c>
      <c r="AA2" s="5"/>
      <c r="AB2" s="106" t="s">
        <v>961</v>
      </c>
      <c r="AC2" s="69" t="s">
        <v>980</v>
      </c>
      <c r="AD2" s="69" t="s">
        <v>231</v>
      </c>
      <c r="AE2" s="5"/>
      <c r="AF2" s="5"/>
      <c r="AG2" s="5"/>
      <c r="AH2" s="5"/>
    </row>
    <row r="3" spans="1:34" ht="14" x14ac:dyDescent="0.2">
      <c r="A3" s="336" t="s">
        <v>187</v>
      </c>
      <c r="B3" s="337" t="s">
        <v>188</v>
      </c>
      <c r="C3" s="107"/>
      <c r="D3" s="108"/>
      <c r="E3" s="109"/>
      <c r="F3" s="108"/>
      <c r="G3" s="109"/>
      <c r="H3" s="108"/>
      <c r="I3" s="109">
        <v>1</v>
      </c>
      <c r="J3" s="108"/>
      <c r="K3" s="109"/>
      <c r="L3" s="108"/>
      <c r="M3" s="107"/>
      <c r="N3" s="108"/>
      <c r="O3" s="109"/>
      <c r="P3" s="108"/>
      <c r="Q3" s="212"/>
      <c r="R3" s="213"/>
      <c r="S3" s="338"/>
      <c r="T3" s="339">
        <f t="shared" ref="T3:T24" si="0">SUM(R3,L3,P3,N3,J3,H3,F3,D3)</f>
        <v>0</v>
      </c>
      <c r="U3" s="340">
        <f>COUNT(C3,E3,G3,I3,K3,M3,O3,Q3)</f>
        <v>1</v>
      </c>
      <c r="V3" s="339">
        <f>COUNT(D3,F3,H3,J3,L3,N3,P3,R3)</f>
        <v>0</v>
      </c>
      <c r="W3" s="341">
        <f t="shared" ref="W3:W25" si="1">T3/$T$25</f>
        <v>0</v>
      </c>
      <c r="X3" s="224" t="s">
        <v>193</v>
      </c>
      <c r="Y3" s="314" t="s">
        <v>189</v>
      </c>
      <c r="Z3" s="325" t="s">
        <v>193</v>
      </c>
      <c r="AB3" s="70"/>
      <c r="AC3" s="1"/>
    </row>
    <row r="4" spans="1:34" ht="14" x14ac:dyDescent="0.2">
      <c r="A4" s="342" t="s">
        <v>150</v>
      </c>
      <c r="B4" s="343" t="s">
        <v>190</v>
      </c>
      <c r="C4" s="110"/>
      <c r="D4" s="111"/>
      <c r="E4" s="113">
        <v>20</v>
      </c>
      <c r="F4" s="114">
        <v>5</v>
      </c>
      <c r="G4" s="112"/>
      <c r="H4" s="111"/>
      <c r="I4" s="113">
        <v>20</v>
      </c>
      <c r="J4" s="114">
        <v>2</v>
      </c>
      <c r="K4" s="112"/>
      <c r="L4" s="111"/>
      <c r="M4" s="110"/>
      <c r="N4" s="111"/>
      <c r="O4" s="112"/>
      <c r="P4" s="111"/>
      <c r="Q4" s="214"/>
      <c r="R4" s="215"/>
      <c r="S4" s="344"/>
      <c r="T4" s="345">
        <f t="shared" si="0"/>
        <v>7</v>
      </c>
      <c r="U4" s="346">
        <f t="shared" ref="U4:V24" si="2">COUNT(C4,E4,G4,I4,K4,M4,O4,Q4)</f>
        <v>2</v>
      </c>
      <c r="V4" s="345">
        <f t="shared" si="2"/>
        <v>2</v>
      </c>
      <c r="W4" s="347">
        <f t="shared" si="1"/>
        <v>2.5216138328530259E-3</v>
      </c>
      <c r="X4" s="226">
        <v>2</v>
      </c>
      <c r="Y4" s="315">
        <v>1</v>
      </c>
      <c r="Z4" s="322">
        <v>1</v>
      </c>
      <c r="AB4" s="70" t="s">
        <v>100</v>
      </c>
      <c r="AC4" s="1">
        <v>1</v>
      </c>
    </row>
    <row r="5" spans="1:34" ht="14" x14ac:dyDescent="0.2">
      <c r="A5" s="348" t="s">
        <v>151</v>
      </c>
      <c r="B5" s="349" t="s">
        <v>192</v>
      </c>
      <c r="C5" s="123">
        <v>8</v>
      </c>
      <c r="D5" s="117"/>
      <c r="E5" s="113">
        <v>50</v>
      </c>
      <c r="F5" s="114">
        <v>112</v>
      </c>
      <c r="G5" s="112"/>
      <c r="H5" s="111"/>
      <c r="I5" s="113">
        <v>50</v>
      </c>
      <c r="J5" s="114">
        <v>4</v>
      </c>
      <c r="K5" s="113">
        <v>70</v>
      </c>
      <c r="L5" s="114">
        <v>32</v>
      </c>
      <c r="M5" s="123">
        <v>20</v>
      </c>
      <c r="N5" s="117"/>
      <c r="O5" s="116">
        <v>25</v>
      </c>
      <c r="P5" s="117"/>
      <c r="Q5" s="214"/>
      <c r="R5" s="215"/>
      <c r="S5" s="344"/>
      <c r="T5" s="345">
        <f t="shared" si="0"/>
        <v>148</v>
      </c>
      <c r="U5" s="346">
        <f t="shared" si="2"/>
        <v>6</v>
      </c>
      <c r="V5" s="345">
        <f t="shared" si="2"/>
        <v>3</v>
      </c>
      <c r="W5" s="347">
        <f t="shared" si="1"/>
        <v>5.3314121037463975E-2</v>
      </c>
      <c r="X5" s="225" t="s">
        <v>193</v>
      </c>
      <c r="Y5" s="316" t="s">
        <v>193</v>
      </c>
      <c r="Z5" s="321" t="s">
        <v>193</v>
      </c>
      <c r="AB5" s="70"/>
      <c r="AC5" s="1">
        <v>1</v>
      </c>
    </row>
    <row r="6" spans="1:34" ht="14" x14ac:dyDescent="0.2">
      <c r="A6" s="348" t="s">
        <v>153</v>
      </c>
      <c r="B6" s="349" t="s">
        <v>194</v>
      </c>
      <c r="C6" s="110"/>
      <c r="D6" s="111"/>
      <c r="E6" s="113">
        <v>15</v>
      </c>
      <c r="F6" s="114">
        <v>22</v>
      </c>
      <c r="G6" s="112"/>
      <c r="H6" s="111"/>
      <c r="I6" s="112"/>
      <c r="J6" s="111"/>
      <c r="K6" s="113">
        <v>30</v>
      </c>
      <c r="L6" s="114">
        <v>19</v>
      </c>
      <c r="M6" s="115">
        <v>20</v>
      </c>
      <c r="N6" s="114">
        <v>20</v>
      </c>
      <c r="O6" s="112"/>
      <c r="P6" s="111"/>
      <c r="Q6" s="214"/>
      <c r="R6" s="215"/>
      <c r="S6" s="344"/>
      <c r="T6" s="345">
        <f t="shared" si="0"/>
        <v>61</v>
      </c>
      <c r="U6" s="346">
        <f t="shared" si="2"/>
        <v>3</v>
      </c>
      <c r="V6" s="345">
        <f t="shared" si="2"/>
        <v>3</v>
      </c>
      <c r="W6" s="347">
        <f t="shared" si="1"/>
        <v>2.1974063400576369E-2</v>
      </c>
      <c r="X6" s="225" t="s">
        <v>193</v>
      </c>
      <c r="Y6" s="316" t="s">
        <v>193</v>
      </c>
      <c r="Z6" s="350" t="s">
        <v>193</v>
      </c>
      <c r="AB6" s="70"/>
      <c r="AC6" s="1">
        <v>1</v>
      </c>
    </row>
    <row r="7" spans="1:34" ht="14" x14ac:dyDescent="0.2">
      <c r="A7" s="348" t="s">
        <v>155</v>
      </c>
      <c r="B7" s="349" t="s">
        <v>195</v>
      </c>
      <c r="C7" s="110"/>
      <c r="D7" s="111"/>
      <c r="E7" s="112"/>
      <c r="F7" s="111"/>
      <c r="G7" s="112"/>
      <c r="H7" s="111"/>
      <c r="I7" s="112"/>
      <c r="J7" s="111"/>
      <c r="K7" s="112">
        <v>1</v>
      </c>
      <c r="L7" s="111"/>
      <c r="M7" s="123">
        <v>4</v>
      </c>
      <c r="N7" s="117"/>
      <c r="O7" s="112"/>
      <c r="P7" s="111"/>
      <c r="Q7" s="214"/>
      <c r="R7" s="215"/>
      <c r="S7" s="344"/>
      <c r="T7" s="345">
        <f t="shared" si="0"/>
        <v>0</v>
      </c>
      <c r="U7" s="346">
        <f t="shared" si="2"/>
        <v>2</v>
      </c>
      <c r="V7" s="345">
        <f t="shared" si="2"/>
        <v>0</v>
      </c>
      <c r="W7" s="347">
        <f t="shared" si="1"/>
        <v>0</v>
      </c>
      <c r="X7" s="225" t="s">
        <v>193</v>
      </c>
      <c r="Y7" s="316" t="s">
        <v>193</v>
      </c>
      <c r="Z7" s="350" t="s">
        <v>193</v>
      </c>
      <c r="AB7" s="70"/>
      <c r="AC7" s="1"/>
      <c r="AD7">
        <v>1</v>
      </c>
    </row>
    <row r="8" spans="1:34" ht="14" x14ac:dyDescent="0.2">
      <c r="A8" s="348" t="s">
        <v>196</v>
      </c>
      <c r="B8" s="349" t="s">
        <v>197</v>
      </c>
      <c r="C8" s="110"/>
      <c r="D8" s="111"/>
      <c r="E8" s="112"/>
      <c r="F8" s="111"/>
      <c r="G8" s="112"/>
      <c r="H8" s="111"/>
      <c r="I8" s="112"/>
      <c r="J8" s="111"/>
      <c r="K8" s="112"/>
      <c r="L8" s="111"/>
      <c r="M8" s="115">
        <v>7</v>
      </c>
      <c r="N8" s="114">
        <v>2</v>
      </c>
      <c r="O8" s="112"/>
      <c r="P8" s="111"/>
      <c r="Q8" s="214"/>
      <c r="R8" s="215"/>
      <c r="S8" s="344"/>
      <c r="T8" s="345">
        <f t="shared" si="0"/>
        <v>2</v>
      </c>
      <c r="U8" s="346">
        <f t="shared" si="2"/>
        <v>1</v>
      </c>
      <c r="V8" s="345">
        <f t="shared" si="2"/>
        <v>1</v>
      </c>
      <c r="W8" s="347">
        <f t="shared" si="1"/>
        <v>7.2046109510086451E-4</v>
      </c>
      <c r="X8" s="225" t="s">
        <v>189</v>
      </c>
      <c r="Y8" s="315" t="s">
        <v>198</v>
      </c>
      <c r="Z8" s="351">
        <v>2</v>
      </c>
      <c r="AB8" s="70"/>
      <c r="AC8" s="1">
        <v>1</v>
      </c>
    </row>
    <row r="9" spans="1:34" ht="14" x14ac:dyDescent="0.2">
      <c r="A9" s="348" t="s">
        <v>199</v>
      </c>
      <c r="B9" s="349" t="s">
        <v>200</v>
      </c>
      <c r="C9" s="110"/>
      <c r="D9" s="111"/>
      <c r="E9" s="113">
        <v>28</v>
      </c>
      <c r="F9" s="114">
        <v>22</v>
      </c>
      <c r="G9" s="112"/>
      <c r="H9" s="111"/>
      <c r="I9" s="116">
        <v>75</v>
      </c>
      <c r="J9" s="117"/>
      <c r="K9" s="113">
        <v>30</v>
      </c>
      <c r="L9" s="114">
        <v>4</v>
      </c>
      <c r="M9" s="115">
        <v>35</v>
      </c>
      <c r="N9" s="114">
        <v>67</v>
      </c>
      <c r="O9" s="112"/>
      <c r="P9" s="111"/>
      <c r="Q9" s="214"/>
      <c r="R9" s="215"/>
      <c r="S9" s="344"/>
      <c r="T9" s="345">
        <f t="shared" si="0"/>
        <v>93</v>
      </c>
      <c r="U9" s="346">
        <f t="shared" si="2"/>
        <v>4</v>
      </c>
      <c r="V9" s="345">
        <f t="shared" si="2"/>
        <v>3</v>
      </c>
      <c r="W9" s="347">
        <f t="shared" si="1"/>
        <v>3.35014409221902E-2</v>
      </c>
      <c r="X9" s="225" t="s">
        <v>193</v>
      </c>
      <c r="Y9" s="316" t="s">
        <v>189</v>
      </c>
      <c r="Z9" s="321" t="s">
        <v>189</v>
      </c>
      <c r="AB9" s="70"/>
      <c r="AC9" s="1">
        <v>1</v>
      </c>
      <c r="AD9" s="17"/>
    </row>
    <row r="10" spans="1:34" ht="14" x14ac:dyDescent="0.2">
      <c r="A10" s="342" t="s">
        <v>158</v>
      </c>
      <c r="B10" s="343" t="s">
        <v>201</v>
      </c>
      <c r="C10" s="110"/>
      <c r="D10" s="111"/>
      <c r="E10" s="113">
        <v>15</v>
      </c>
      <c r="F10" s="114">
        <v>41</v>
      </c>
      <c r="G10" s="112"/>
      <c r="H10" s="111"/>
      <c r="I10" s="112"/>
      <c r="J10" s="111"/>
      <c r="K10" s="116">
        <v>15</v>
      </c>
      <c r="L10" s="117"/>
      <c r="M10" s="123">
        <v>1</v>
      </c>
      <c r="N10" s="117"/>
      <c r="O10" s="112"/>
      <c r="P10" s="111"/>
      <c r="Q10" s="214"/>
      <c r="R10" s="215"/>
      <c r="S10" s="344"/>
      <c r="T10" s="345">
        <f t="shared" si="0"/>
        <v>41</v>
      </c>
      <c r="U10" s="346">
        <f t="shared" si="2"/>
        <v>3</v>
      </c>
      <c r="V10" s="345">
        <f t="shared" si="2"/>
        <v>1</v>
      </c>
      <c r="W10" s="347">
        <f t="shared" si="1"/>
        <v>1.4769452449567724E-2</v>
      </c>
      <c r="X10" s="225" t="s">
        <v>193</v>
      </c>
      <c r="Y10" s="316" t="s">
        <v>202</v>
      </c>
      <c r="Z10" s="321" t="s">
        <v>189</v>
      </c>
      <c r="AB10" s="70" t="s">
        <v>100</v>
      </c>
      <c r="AC10" s="1">
        <v>1</v>
      </c>
      <c r="AD10" s="17"/>
    </row>
    <row r="11" spans="1:34" ht="14" x14ac:dyDescent="0.2">
      <c r="A11" s="348" t="s">
        <v>203</v>
      </c>
      <c r="B11" s="349" t="s">
        <v>204</v>
      </c>
      <c r="C11" s="110"/>
      <c r="D11" s="111"/>
      <c r="E11" s="116">
        <v>1</v>
      </c>
      <c r="F11" s="117"/>
      <c r="G11" s="112"/>
      <c r="H11" s="111"/>
      <c r="I11" s="112"/>
      <c r="J11" s="111"/>
      <c r="K11" s="112"/>
      <c r="L11" s="111"/>
      <c r="M11" s="110"/>
      <c r="N11" s="111"/>
      <c r="O11" s="112"/>
      <c r="P11" s="111"/>
      <c r="Q11" s="214"/>
      <c r="R11" s="215"/>
      <c r="S11" s="344"/>
      <c r="T11" s="345">
        <f>SUM(R11,L11,P11,N11,J11,H11,F11,D11)</f>
        <v>0</v>
      </c>
      <c r="U11" s="346">
        <f>COUNT(C11,E11,G11,I11,K11,M11,O11,Q11)</f>
        <v>1</v>
      </c>
      <c r="V11" s="345">
        <f>COUNT(D11,F11,H11,J11,L11,N11,P11,R11)</f>
        <v>0</v>
      </c>
      <c r="W11" s="347">
        <f t="shared" si="1"/>
        <v>0</v>
      </c>
      <c r="X11" s="225" t="s">
        <v>193</v>
      </c>
      <c r="Y11" s="317" t="s">
        <v>193</v>
      </c>
      <c r="Z11" s="321" t="s">
        <v>193</v>
      </c>
      <c r="AB11" s="70"/>
      <c r="AC11" s="1"/>
      <c r="AD11">
        <v>1</v>
      </c>
    </row>
    <row r="12" spans="1:34" ht="15" thickBot="1" x14ac:dyDescent="0.25">
      <c r="A12" s="352" t="s">
        <v>164</v>
      </c>
      <c r="B12" s="353" t="s">
        <v>205</v>
      </c>
      <c r="C12" s="164">
        <v>20</v>
      </c>
      <c r="D12" s="165">
        <v>75</v>
      </c>
      <c r="E12" s="166">
        <v>50</v>
      </c>
      <c r="F12" s="165">
        <v>160</v>
      </c>
      <c r="G12" s="166">
        <v>2</v>
      </c>
      <c r="H12" s="165">
        <v>1</v>
      </c>
      <c r="I12" s="166">
        <v>30</v>
      </c>
      <c r="J12" s="165">
        <v>2</v>
      </c>
      <c r="K12" s="166">
        <v>100</v>
      </c>
      <c r="L12" s="165">
        <v>313</v>
      </c>
      <c r="M12" s="167">
        <v>4</v>
      </c>
      <c r="N12" s="127"/>
      <c r="O12" s="166">
        <v>12</v>
      </c>
      <c r="P12" s="165">
        <v>2</v>
      </c>
      <c r="Q12" s="216"/>
      <c r="R12" s="217"/>
      <c r="S12" s="354"/>
      <c r="T12" s="355">
        <f t="shared" si="0"/>
        <v>553</v>
      </c>
      <c r="U12" s="356">
        <f t="shared" si="2"/>
        <v>7</v>
      </c>
      <c r="V12" s="355">
        <f t="shared" si="2"/>
        <v>6</v>
      </c>
      <c r="W12" s="357">
        <f t="shared" si="1"/>
        <v>0.19920749279538905</v>
      </c>
      <c r="X12" s="227" t="s">
        <v>193</v>
      </c>
      <c r="Y12" s="318" t="s">
        <v>193</v>
      </c>
      <c r="Z12" s="324" t="s">
        <v>193</v>
      </c>
      <c r="AB12" s="70"/>
      <c r="AC12" s="1">
        <v>1</v>
      </c>
      <c r="AD12" s="1"/>
    </row>
    <row r="13" spans="1:34" ht="14" x14ac:dyDescent="0.2">
      <c r="A13" s="358" t="s">
        <v>145</v>
      </c>
      <c r="B13" s="359" t="s">
        <v>206</v>
      </c>
      <c r="C13" s="158"/>
      <c r="D13" s="159"/>
      <c r="E13" s="160">
        <v>5</v>
      </c>
      <c r="F13" s="161">
        <v>142</v>
      </c>
      <c r="G13" s="162">
        <v>1</v>
      </c>
      <c r="H13" s="159"/>
      <c r="I13" s="160">
        <v>10</v>
      </c>
      <c r="J13" s="161">
        <v>54</v>
      </c>
      <c r="K13" s="160">
        <v>2</v>
      </c>
      <c r="L13" s="161">
        <v>16</v>
      </c>
      <c r="M13" s="163">
        <v>5</v>
      </c>
      <c r="N13" s="161">
        <v>25</v>
      </c>
      <c r="O13" s="160">
        <v>2</v>
      </c>
      <c r="P13" s="161">
        <v>12</v>
      </c>
      <c r="Q13" s="218"/>
      <c r="R13" s="219"/>
      <c r="S13" s="360"/>
      <c r="T13" s="361">
        <f t="shared" si="0"/>
        <v>249</v>
      </c>
      <c r="U13" s="362">
        <f t="shared" si="2"/>
        <v>6</v>
      </c>
      <c r="V13" s="361">
        <f t="shared" si="2"/>
        <v>5</v>
      </c>
      <c r="W13" s="341">
        <f t="shared" si="1"/>
        <v>8.9697406340057642E-2</v>
      </c>
      <c r="X13" s="225" t="s">
        <v>193</v>
      </c>
      <c r="Y13" s="314" t="s">
        <v>193</v>
      </c>
      <c r="Z13" s="325" t="s">
        <v>193</v>
      </c>
      <c r="AB13" s="70"/>
      <c r="AC13" s="1">
        <v>1</v>
      </c>
      <c r="AD13" s="1"/>
    </row>
    <row r="14" spans="1:34" ht="14" x14ac:dyDescent="0.2">
      <c r="A14" s="342" t="s">
        <v>146</v>
      </c>
      <c r="B14" s="343" t="s">
        <v>207</v>
      </c>
      <c r="C14" s="110"/>
      <c r="D14" s="111"/>
      <c r="E14" s="113">
        <v>3</v>
      </c>
      <c r="F14" s="114">
        <v>110</v>
      </c>
      <c r="G14" s="112"/>
      <c r="H14" s="111"/>
      <c r="I14" s="113">
        <v>12</v>
      </c>
      <c r="J14" s="114">
        <v>1</v>
      </c>
      <c r="K14" s="113">
        <v>10</v>
      </c>
      <c r="L14" s="114">
        <v>153</v>
      </c>
      <c r="M14" s="123">
        <v>5</v>
      </c>
      <c r="N14" s="117"/>
      <c r="O14" s="112"/>
      <c r="P14" s="111"/>
      <c r="Q14" s="214"/>
      <c r="R14" s="215"/>
      <c r="S14" s="344"/>
      <c r="T14" s="345">
        <f t="shared" si="0"/>
        <v>264</v>
      </c>
      <c r="U14" s="346">
        <f t="shared" si="2"/>
        <v>4</v>
      </c>
      <c r="V14" s="345">
        <f t="shared" si="2"/>
        <v>3</v>
      </c>
      <c r="W14" s="347">
        <f t="shared" si="1"/>
        <v>9.5100864553314124E-2</v>
      </c>
      <c r="X14" s="225" t="s">
        <v>189</v>
      </c>
      <c r="Y14" s="315">
        <v>3</v>
      </c>
      <c r="Z14" s="321" t="s">
        <v>189</v>
      </c>
      <c r="AB14" s="70" t="s">
        <v>100</v>
      </c>
      <c r="AC14" s="1">
        <v>1</v>
      </c>
      <c r="AD14" s="17"/>
    </row>
    <row r="15" spans="1:34" ht="14" x14ac:dyDescent="0.2">
      <c r="A15" s="342" t="s">
        <v>208</v>
      </c>
      <c r="B15" s="343" t="s">
        <v>209</v>
      </c>
      <c r="C15" s="110"/>
      <c r="D15" s="111"/>
      <c r="E15" s="112">
        <v>1</v>
      </c>
      <c r="F15" s="111"/>
      <c r="G15" s="112"/>
      <c r="H15" s="111"/>
      <c r="I15" s="112"/>
      <c r="J15" s="111"/>
      <c r="K15" s="112"/>
      <c r="L15" s="111"/>
      <c r="M15" s="110"/>
      <c r="N15" s="111"/>
      <c r="O15" s="112"/>
      <c r="P15" s="111"/>
      <c r="Q15" s="214"/>
      <c r="R15" s="215"/>
      <c r="S15" s="344"/>
      <c r="T15" s="345">
        <f t="shared" si="0"/>
        <v>0</v>
      </c>
      <c r="U15" s="346">
        <f t="shared" si="2"/>
        <v>1</v>
      </c>
      <c r="V15" s="345">
        <f t="shared" si="2"/>
        <v>0</v>
      </c>
      <c r="W15" s="347">
        <f t="shared" si="1"/>
        <v>0</v>
      </c>
      <c r="X15" s="226">
        <v>1</v>
      </c>
      <c r="Y15" s="315">
        <v>1</v>
      </c>
      <c r="Z15" s="322">
        <v>1</v>
      </c>
      <c r="AB15" s="70" t="s">
        <v>100</v>
      </c>
      <c r="AC15" s="1"/>
    </row>
    <row r="16" spans="1:34" ht="14" x14ac:dyDescent="0.2">
      <c r="A16" s="348" t="s">
        <v>148</v>
      </c>
      <c r="B16" s="349" t="s">
        <v>210</v>
      </c>
      <c r="C16" s="110"/>
      <c r="D16" s="111"/>
      <c r="E16" s="113">
        <v>4</v>
      </c>
      <c r="F16" s="114">
        <v>4</v>
      </c>
      <c r="G16" s="112"/>
      <c r="H16" s="111"/>
      <c r="I16" s="113">
        <v>1</v>
      </c>
      <c r="J16" s="114">
        <v>1</v>
      </c>
      <c r="K16" s="113">
        <v>3</v>
      </c>
      <c r="L16" s="114">
        <v>52</v>
      </c>
      <c r="M16" s="123">
        <v>2</v>
      </c>
      <c r="N16" s="117"/>
      <c r="O16" s="116">
        <v>1</v>
      </c>
      <c r="P16" s="117"/>
      <c r="Q16" s="214"/>
      <c r="R16" s="215"/>
      <c r="S16" s="344"/>
      <c r="T16" s="345">
        <f t="shared" si="0"/>
        <v>57</v>
      </c>
      <c r="U16" s="346">
        <f t="shared" si="2"/>
        <v>5</v>
      </c>
      <c r="V16" s="345">
        <f t="shared" si="2"/>
        <v>3</v>
      </c>
      <c r="W16" s="347">
        <f t="shared" si="1"/>
        <v>2.0533141210374639E-2</v>
      </c>
      <c r="X16" s="228" t="s">
        <v>193</v>
      </c>
      <c r="Y16" s="316" t="s">
        <v>193</v>
      </c>
      <c r="Z16" s="350" t="s">
        <v>193</v>
      </c>
      <c r="AB16" s="70"/>
      <c r="AC16" s="1">
        <v>1</v>
      </c>
    </row>
    <row r="17" spans="1:30" ht="14" x14ac:dyDescent="0.2">
      <c r="A17" s="348" t="s">
        <v>152</v>
      </c>
      <c r="B17" s="349" t="s">
        <v>211</v>
      </c>
      <c r="C17" s="110"/>
      <c r="D17" s="111"/>
      <c r="E17" s="113">
        <v>30</v>
      </c>
      <c r="F17" s="114">
        <v>471</v>
      </c>
      <c r="G17" s="112"/>
      <c r="H17" s="111"/>
      <c r="I17" s="113">
        <v>10</v>
      </c>
      <c r="J17" s="114">
        <v>4</v>
      </c>
      <c r="K17" s="113">
        <v>10</v>
      </c>
      <c r="L17" s="114">
        <v>87</v>
      </c>
      <c r="M17" s="123">
        <v>2</v>
      </c>
      <c r="N17" s="117"/>
      <c r="O17" s="116">
        <v>3</v>
      </c>
      <c r="P17" s="117"/>
      <c r="Q17" s="214"/>
      <c r="R17" s="215"/>
      <c r="S17" s="344"/>
      <c r="T17" s="345">
        <f t="shared" si="0"/>
        <v>562</v>
      </c>
      <c r="U17" s="346">
        <f t="shared" si="2"/>
        <v>5</v>
      </c>
      <c r="V17" s="345">
        <f t="shared" si="2"/>
        <v>3</v>
      </c>
      <c r="W17" s="347">
        <f t="shared" si="1"/>
        <v>0.20244956772334294</v>
      </c>
      <c r="X17" s="228" t="s">
        <v>193</v>
      </c>
      <c r="Y17" s="316" t="s">
        <v>193</v>
      </c>
      <c r="Z17" s="350" t="s">
        <v>193</v>
      </c>
      <c r="AB17" s="70"/>
      <c r="AC17" s="1">
        <v>1</v>
      </c>
      <c r="AD17" s="17"/>
    </row>
    <row r="18" spans="1:30" ht="14" x14ac:dyDescent="0.2">
      <c r="A18" s="342" t="s">
        <v>159</v>
      </c>
      <c r="B18" s="343" t="s">
        <v>212</v>
      </c>
      <c r="C18" s="110"/>
      <c r="D18" s="111"/>
      <c r="E18" s="113">
        <v>30</v>
      </c>
      <c r="F18" s="114">
        <v>87</v>
      </c>
      <c r="G18" s="112"/>
      <c r="H18" s="111"/>
      <c r="I18" s="112"/>
      <c r="J18" s="111"/>
      <c r="K18" s="113">
        <v>30</v>
      </c>
      <c r="L18" s="114">
        <v>429</v>
      </c>
      <c r="M18" s="110"/>
      <c r="N18" s="111"/>
      <c r="O18" s="112"/>
      <c r="P18" s="111"/>
      <c r="Q18" s="214"/>
      <c r="R18" s="215"/>
      <c r="S18" s="344"/>
      <c r="T18" s="345">
        <f t="shared" si="0"/>
        <v>516</v>
      </c>
      <c r="U18" s="346">
        <f t="shared" si="2"/>
        <v>2</v>
      </c>
      <c r="V18" s="345">
        <f t="shared" si="2"/>
        <v>2</v>
      </c>
      <c r="W18" s="347">
        <f t="shared" si="1"/>
        <v>0.18587896253602307</v>
      </c>
      <c r="X18" s="229">
        <v>3</v>
      </c>
      <c r="Y18" s="319">
        <v>2</v>
      </c>
      <c r="Z18" s="323">
        <v>2</v>
      </c>
      <c r="AB18" s="70" t="s">
        <v>100</v>
      </c>
      <c r="AC18" s="1">
        <v>1</v>
      </c>
    </row>
    <row r="19" spans="1:30" ht="14" x14ac:dyDescent="0.2">
      <c r="A19" s="342" t="s">
        <v>160</v>
      </c>
      <c r="B19" s="343" t="s">
        <v>213</v>
      </c>
      <c r="C19" s="110"/>
      <c r="D19" s="111"/>
      <c r="E19" s="113"/>
      <c r="F19" s="114">
        <v>1</v>
      </c>
      <c r="G19" s="112"/>
      <c r="H19" s="111"/>
      <c r="I19" s="112"/>
      <c r="J19" s="111"/>
      <c r="K19" s="113">
        <v>1</v>
      </c>
      <c r="L19" s="114">
        <v>15</v>
      </c>
      <c r="M19" s="110"/>
      <c r="N19" s="111"/>
      <c r="O19" s="112"/>
      <c r="P19" s="111"/>
      <c r="Q19" s="214"/>
      <c r="R19" s="215"/>
      <c r="S19" s="344"/>
      <c r="T19" s="345">
        <f t="shared" si="0"/>
        <v>16</v>
      </c>
      <c r="U19" s="346">
        <f t="shared" si="2"/>
        <v>1</v>
      </c>
      <c r="V19" s="345">
        <f t="shared" si="2"/>
        <v>2</v>
      </c>
      <c r="W19" s="347">
        <f t="shared" si="1"/>
        <v>5.763688760806916E-3</v>
      </c>
      <c r="X19" s="229">
        <v>3</v>
      </c>
      <c r="Y19" s="315">
        <v>1</v>
      </c>
      <c r="Z19" s="323">
        <v>1</v>
      </c>
      <c r="AB19" s="70" t="s">
        <v>100</v>
      </c>
      <c r="AC19" s="1">
        <v>1</v>
      </c>
    </row>
    <row r="20" spans="1:30" ht="14" x14ac:dyDescent="0.2">
      <c r="A20" s="342" t="s">
        <v>214</v>
      </c>
      <c r="B20" s="343" t="s">
        <v>215</v>
      </c>
      <c r="C20" s="110"/>
      <c r="D20" s="111"/>
      <c r="E20" s="116">
        <v>1</v>
      </c>
      <c r="F20" s="117"/>
      <c r="G20" s="112"/>
      <c r="H20" s="111"/>
      <c r="I20" s="112"/>
      <c r="J20" s="111"/>
      <c r="K20" s="113">
        <v>2</v>
      </c>
      <c r="L20" s="114">
        <v>2</v>
      </c>
      <c r="M20" s="110"/>
      <c r="N20" s="111"/>
      <c r="O20" s="112"/>
      <c r="P20" s="111"/>
      <c r="Q20" s="214"/>
      <c r="R20" s="215"/>
      <c r="S20" s="344"/>
      <c r="T20" s="345">
        <f t="shared" si="0"/>
        <v>2</v>
      </c>
      <c r="U20" s="346">
        <f t="shared" si="2"/>
        <v>2</v>
      </c>
      <c r="V20" s="345">
        <f t="shared" si="2"/>
        <v>1</v>
      </c>
      <c r="W20" s="347">
        <f t="shared" si="1"/>
        <v>7.2046109510086451E-4</v>
      </c>
      <c r="X20" s="229">
        <v>3</v>
      </c>
      <c r="Y20" s="315">
        <v>2</v>
      </c>
      <c r="Z20" s="323" t="s">
        <v>1065</v>
      </c>
      <c r="AB20" s="70" t="s">
        <v>100</v>
      </c>
      <c r="AC20" s="1">
        <v>1</v>
      </c>
    </row>
    <row r="21" spans="1:30" ht="14" x14ac:dyDescent="0.2">
      <c r="A21" s="348" t="s">
        <v>161</v>
      </c>
      <c r="B21" s="349" t="s">
        <v>216</v>
      </c>
      <c r="C21" s="110"/>
      <c r="D21" s="111"/>
      <c r="E21" s="112"/>
      <c r="F21" s="111"/>
      <c r="G21" s="112"/>
      <c r="H21" s="111"/>
      <c r="I21" s="116">
        <v>1</v>
      </c>
      <c r="J21" s="117"/>
      <c r="K21" s="112"/>
      <c r="L21" s="111"/>
      <c r="M21" s="123">
        <v>1</v>
      </c>
      <c r="N21" s="117"/>
      <c r="O21" s="112"/>
      <c r="P21" s="111"/>
      <c r="Q21" s="214"/>
      <c r="R21" s="215"/>
      <c r="S21" s="344"/>
      <c r="T21" s="345">
        <f t="shared" si="0"/>
        <v>0</v>
      </c>
      <c r="U21" s="346">
        <f t="shared" si="2"/>
        <v>2</v>
      </c>
      <c r="V21" s="345">
        <f t="shared" si="2"/>
        <v>0</v>
      </c>
      <c r="W21" s="347">
        <f t="shared" si="1"/>
        <v>0</v>
      </c>
      <c r="X21" s="225" t="s">
        <v>193</v>
      </c>
      <c r="Y21" s="316" t="s">
        <v>189</v>
      </c>
      <c r="Z21" s="321" t="s">
        <v>189</v>
      </c>
      <c r="AB21" s="70"/>
      <c r="AC21" s="1"/>
      <c r="AD21" s="17">
        <v>1</v>
      </c>
    </row>
    <row r="22" spans="1:30" ht="14" x14ac:dyDescent="0.2">
      <c r="A22" s="348" t="s">
        <v>162</v>
      </c>
      <c r="B22" s="349" t="s">
        <v>217</v>
      </c>
      <c r="C22" s="110"/>
      <c r="D22" s="111"/>
      <c r="E22" s="113">
        <v>8</v>
      </c>
      <c r="F22" s="114">
        <v>26</v>
      </c>
      <c r="G22" s="112"/>
      <c r="H22" s="111"/>
      <c r="I22" s="116">
        <v>5</v>
      </c>
      <c r="J22" s="117"/>
      <c r="K22" s="113">
        <v>10</v>
      </c>
      <c r="L22" s="114">
        <v>66</v>
      </c>
      <c r="M22" s="123">
        <v>1</v>
      </c>
      <c r="N22" s="117"/>
      <c r="O22" s="116">
        <v>5</v>
      </c>
      <c r="P22" s="117"/>
      <c r="Q22" s="214"/>
      <c r="R22" s="215"/>
      <c r="S22" s="344"/>
      <c r="T22" s="345">
        <f t="shared" si="0"/>
        <v>92</v>
      </c>
      <c r="U22" s="346">
        <f t="shared" si="2"/>
        <v>5</v>
      </c>
      <c r="V22" s="345">
        <f t="shared" si="2"/>
        <v>2</v>
      </c>
      <c r="W22" s="347">
        <f t="shared" si="1"/>
        <v>3.3141210374639768E-2</v>
      </c>
      <c r="X22" s="225" t="s">
        <v>193</v>
      </c>
      <c r="Y22" s="316" t="s">
        <v>193</v>
      </c>
      <c r="Z22" s="321" t="s">
        <v>193</v>
      </c>
      <c r="AB22" s="70"/>
      <c r="AC22" s="1">
        <v>1</v>
      </c>
      <c r="AD22" s="17"/>
    </row>
    <row r="23" spans="1:30" ht="14" x14ac:dyDescent="0.2">
      <c r="A23" s="342" t="s">
        <v>166</v>
      </c>
      <c r="B23" s="343" t="s">
        <v>218</v>
      </c>
      <c r="C23" s="110"/>
      <c r="D23" s="111"/>
      <c r="E23" s="113">
        <v>1</v>
      </c>
      <c r="F23" s="114">
        <v>2</v>
      </c>
      <c r="G23" s="112"/>
      <c r="H23" s="111"/>
      <c r="I23" s="112"/>
      <c r="J23" s="111"/>
      <c r="K23" s="116">
        <v>5</v>
      </c>
      <c r="L23" s="117"/>
      <c r="M23" s="115">
        <v>30</v>
      </c>
      <c r="N23" s="114">
        <v>111</v>
      </c>
      <c r="O23" s="112"/>
      <c r="P23" s="111"/>
      <c r="Q23" s="214"/>
      <c r="R23" s="215"/>
      <c r="S23" s="344"/>
      <c r="T23" s="345">
        <f t="shared" si="0"/>
        <v>113</v>
      </c>
      <c r="U23" s="346">
        <f t="shared" si="2"/>
        <v>3</v>
      </c>
      <c r="V23" s="345">
        <f t="shared" si="2"/>
        <v>2</v>
      </c>
      <c r="W23" s="347">
        <f t="shared" si="1"/>
        <v>4.0706051873198847E-2</v>
      </c>
      <c r="X23" s="225" t="s">
        <v>193</v>
      </c>
      <c r="Y23" s="316" t="s">
        <v>189</v>
      </c>
      <c r="Z23" s="321" t="s">
        <v>193</v>
      </c>
      <c r="AB23" s="70" t="s">
        <v>962</v>
      </c>
      <c r="AC23" s="1">
        <v>1</v>
      </c>
    </row>
    <row r="24" spans="1:30" ht="15" thickBot="1" x14ac:dyDescent="0.25">
      <c r="A24" s="363" t="s">
        <v>167</v>
      </c>
      <c r="B24" s="364" t="s">
        <v>219</v>
      </c>
      <c r="C24" s="124"/>
      <c r="D24" s="125"/>
      <c r="E24" s="124"/>
      <c r="F24" s="125"/>
      <c r="G24" s="124"/>
      <c r="H24" s="125"/>
      <c r="I24" s="126">
        <v>4</v>
      </c>
      <c r="J24" s="127"/>
      <c r="K24" s="124"/>
      <c r="L24" s="125"/>
      <c r="M24" s="128"/>
      <c r="N24" s="125"/>
      <c r="O24" s="124"/>
      <c r="P24" s="125"/>
      <c r="Q24" s="216"/>
      <c r="R24" s="217"/>
      <c r="S24" s="365"/>
      <c r="T24" s="366">
        <f t="shared" si="0"/>
        <v>0</v>
      </c>
      <c r="U24" s="356">
        <f t="shared" si="2"/>
        <v>1</v>
      </c>
      <c r="V24" s="355">
        <f t="shared" si="2"/>
        <v>0</v>
      </c>
      <c r="W24" s="357">
        <f t="shared" si="1"/>
        <v>0</v>
      </c>
      <c r="X24" s="230" t="s">
        <v>193</v>
      </c>
      <c r="Y24" s="320" t="s">
        <v>193</v>
      </c>
      <c r="Z24" s="324" t="s">
        <v>193</v>
      </c>
      <c r="AB24" s="70"/>
      <c r="AC24" s="1"/>
      <c r="AD24" s="17"/>
    </row>
    <row r="25" spans="1:30" ht="14" x14ac:dyDescent="0.2">
      <c r="A25" s="367" t="s">
        <v>143</v>
      </c>
      <c r="B25" s="368">
        <f>COUNTA(B3:B24)</f>
        <v>22</v>
      </c>
      <c r="C25" s="369">
        <f t="shared" ref="C25:R25" si="3">COUNT(C3:C24)</f>
        <v>2</v>
      </c>
      <c r="D25" s="369">
        <f t="shared" si="3"/>
        <v>1</v>
      </c>
      <c r="E25" s="369">
        <f t="shared" si="3"/>
        <v>16</v>
      </c>
      <c r="F25" s="369">
        <f t="shared" si="3"/>
        <v>14</v>
      </c>
      <c r="G25" s="369">
        <f t="shared" si="3"/>
        <v>2</v>
      </c>
      <c r="H25" s="369">
        <f t="shared" si="3"/>
        <v>1</v>
      </c>
      <c r="I25" s="369">
        <f t="shared" si="3"/>
        <v>12</v>
      </c>
      <c r="J25" s="369">
        <f t="shared" si="3"/>
        <v>7</v>
      </c>
      <c r="K25" s="369">
        <f t="shared" si="3"/>
        <v>15</v>
      </c>
      <c r="L25" s="369">
        <f t="shared" si="3"/>
        <v>12</v>
      </c>
      <c r="M25" s="369">
        <f t="shared" si="3"/>
        <v>14</v>
      </c>
      <c r="N25" s="369">
        <f t="shared" si="3"/>
        <v>5</v>
      </c>
      <c r="O25" s="369">
        <f t="shared" si="3"/>
        <v>6</v>
      </c>
      <c r="P25" s="369">
        <f t="shared" si="3"/>
        <v>2</v>
      </c>
      <c r="Q25" s="369">
        <f t="shared" si="3"/>
        <v>0</v>
      </c>
      <c r="R25" s="370">
        <f t="shared" si="3"/>
        <v>0</v>
      </c>
      <c r="S25" s="325"/>
      <c r="T25" s="325">
        <f>SUM(T3:T24)</f>
        <v>2776</v>
      </c>
      <c r="U25" s="371"/>
      <c r="V25" s="371"/>
      <c r="W25" s="341">
        <f t="shared" si="1"/>
        <v>1</v>
      </c>
      <c r="X25" s="371"/>
      <c r="Y25" s="371"/>
      <c r="Z25" s="371"/>
      <c r="AB25" s="1">
        <f>COUNTA(AB3:AB24)</f>
        <v>8</v>
      </c>
      <c r="AC25" s="1">
        <f>SUM(AC3:AC24)</f>
        <v>16</v>
      </c>
      <c r="AD25" s="1">
        <f>SUM(AD3:AD24)</f>
        <v>3</v>
      </c>
    </row>
    <row r="26" spans="1:30" ht="14" x14ac:dyDescent="0.2">
      <c r="S26" s="54"/>
      <c r="T26" s="54"/>
      <c r="U26" s="54"/>
      <c r="V26" s="54"/>
      <c r="W26" s="54"/>
      <c r="X26" s="54"/>
      <c r="Y26" s="54"/>
      <c r="Z26" s="54"/>
    </row>
    <row r="27" spans="1:30" ht="14" x14ac:dyDescent="0.2">
      <c r="A27" s="195" t="s">
        <v>967</v>
      </c>
      <c r="C27" s="198">
        <f>COUNTA(C4,C10,C14,C15,C18,C19,C20,C23)</f>
        <v>0</v>
      </c>
      <c r="D27" s="198">
        <f t="shared" ref="D27:R27" si="4">COUNTA(D4,D10,D14,D15,D18,D19,D20,D23)</f>
        <v>0</v>
      </c>
      <c r="E27" s="198">
        <f t="shared" si="4"/>
        <v>7</v>
      </c>
      <c r="F27" s="198">
        <f t="shared" si="4"/>
        <v>6</v>
      </c>
      <c r="G27" s="198">
        <f t="shared" si="4"/>
        <v>0</v>
      </c>
      <c r="H27" s="198">
        <f t="shared" si="4"/>
        <v>0</v>
      </c>
      <c r="I27" s="198">
        <f t="shared" si="4"/>
        <v>2</v>
      </c>
      <c r="J27" s="198">
        <f t="shared" si="4"/>
        <v>2</v>
      </c>
      <c r="K27" s="198">
        <f t="shared" si="4"/>
        <v>6</v>
      </c>
      <c r="L27" s="198">
        <f t="shared" si="4"/>
        <v>4</v>
      </c>
      <c r="M27" s="198">
        <f t="shared" si="4"/>
        <v>3</v>
      </c>
      <c r="N27" s="198">
        <f t="shared" si="4"/>
        <v>1</v>
      </c>
      <c r="O27" s="198">
        <f t="shared" si="4"/>
        <v>0</v>
      </c>
      <c r="P27" s="198">
        <f t="shared" si="4"/>
        <v>0</v>
      </c>
      <c r="Q27" s="198">
        <f t="shared" si="4"/>
        <v>0</v>
      </c>
      <c r="R27" s="198">
        <f t="shared" si="4"/>
        <v>0</v>
      </c>
      <c r="S27" s="54"/>
      <c r="T27" s="54"/>
      <c r="U27" s="54" t="s">
        <v>840</v>
      </c>
      <c r="V27" s="54"/>
      <c r="W27" s="54"/>
      <c r="X27" s="54" t="s">
        <v>837</v>
      </c>
      <c r="Y27" s="54"/>
      <c r="Z27" s="54"/>
      <c r="AA27" s="1" t="s">
        <v>241</v>
      </c>
    </row>
    <row r="28" spans="1:30" ht="14" x14ac:dyDescent="0.2">
      <c r="A28" s="195" t="s">
        <v>968</v>
      </c>
      <c r="E28">
        <v>6</v>
      </c>
      <c r="F28">
        <v>6</v>
      </c>
      <c r="I28">
        <v>2</v>
      </c>
      <c r="J28">
        <v>2</v>
      </c>
      <c r="K28">
        <v>6</v>
      </c>
      <c r="L28">
        <v>4</v>
      </c>
      <c r="M28">
        <v>3</v>
      </c>
      <c r="N28">
        <v>1</v>
      </c>
      <c r="S28" s="54"/>
      <c r="T28" s="54"/>
      <c r="U28" s="54"/>
      <c r="V28" s="54"/>
      <c r="W28" s="54"/>
      <c r="X28" s="54" t="s">
        <v>185</v>
      </c>
      <c r="Y28" s="54"/>
      <c r="Z28" s="54"/>
      <c r="AA28" s="1" t="s">
        <v>242</v>
      </c>
    </row>
    <row r="29" spans="1:30" ht="14" x14ac:dyDescent="0.2">
      <c r="S29" s="54"/>
      <c r="T29" s="54"/>
      <c r="U29" s="54"/>
      <c r="V29" s="54"/>
      <c r="W29" s="54"/>
      <c r="X29" s="54"/>
      <c r="Y29" s="54"/>
      <c r="Z29" s="54"/>
    </row>
    <row r="30" spans="1:30" ht="14" x14ac:dyDescent="0.2">
      <c r="S30" s="54"/>
      <c r="T30" s="54"/>
      <c r="U30" s="54"/>
      <c r="V30" s="54"/>
      <c r="W30" s="54"/>
      <c r="X30" s="54"/>
      <c r="Y30" s="54"/>
      <c r="Z30" s="54"/>
    </row>
    <row r="31" spans="1:30" ht="14" x14ac:dyDescent="0.2">
      <c r="S31" s="54"/>
      <c r="T31" s="54"/>
      <c r="U31" s="54"/>
      <c r="V31" s="54"/>
      <c r="W31" s="54"/>
      <c r="X31" s="54"/>
      <c r="Y31" s="54"/>
      <c r="Z31" s="54"/>
    </row>
    <row r="32" spans="1:30" ht="14" x14ac:dyDescent="0.2">
      <c r="S32" s="54"/>
      <c r="T32" s="54"/>
      <c r="U32" s="54"/>
      <c r="V32" s="54"/>
      <c r="W32" s="54"/>
      <c r="X32" s="54"/>
      <c r="Y32" s="54"/>
      <c r="Z32" s="54"/>
    </row>
    <row r="33" spans="19:26" ht="14" x14ac:dyDescent="0.2">
      <c r="S33" s="54"/>
      <c r="T33" s="54"/>
      <c r="U33" s="54"/>
      <c r="V33" s="54"/>
      <c r="W33" s="54"/>
      <c r="X33" s="54"/>
      <c r="Y33" s="54"/>
      <c r="Z33" s="54"/>
    </row>
    <row r="34" spans="19:26" ht="14" x14ac:dyDescent="0.2">
      <c r="S34" s="54"/>
      <c r="T34" s="54"/>
      <c r="U34" s="54"/>
      <c r="V34" s="54"/>
      <c r="W34" s="54"/>
      <c r="X34" s="54"/>
      <c r="Y34" s="54"/>
      <c r="Z34" s="54"/>
    </row>
    <row r="35" spans="19:26" ht="14" x14ac:dyDescent="0.2">
      <c r="S35" s="54"/>
      <c r="T35" s="54"/>
      <c r="U35" s="54"/>
      <c r="V35" s="54"/>
      <c r="W35" s="54"/>
      <c r="X35" s="54"/>
      <c r="Y35" s="54"/>
      <c r="Z35" s="54"/>
    </row>
    <row r="36" spans="19:26" ht="14" x14ac:dyDescent="0.2">
      <c r="S36" s="54"/>
      <c r="T36" s="54"/>
      <c r="U36" s="54"/>
      <c r="V36" s="54"/>
      <c r="W36" s="54"/>
      <c r="X36" s="54"/>
      <c r="Y36" s="54"/>
      <c r="Z36" s="54"/>
    </row>
    <row r="37" spans="19:26" ht="14" x14ac:dyDescent="0.2">
      <c r="S37" s="54"/>
      <c r="T37" s="54"/>
      <c r="U37" s="54"/>
      <c r="V37" s="54"/>
      <c r="W37" s="54"/>
      <c r="X37" s="54"/>
      <c r="Y37" s="54"/>
      <c r="Z37" s="54"/>
    </row>
    <row r="38" spans="19:26" ht="14" customHeight="1" x14ac:dyDescent="0.2">
      <c r="S38" s="54"/>
      <c r="T38" s="54"/>
      <c r="U38" s="54"/>
      <c r="V38" s="54"/>
      <c r="W38" s="54"/>
      <c r="X38" s="54"/>
      <c r="Y38" s="54"/>
      <c r="Z38" s="54"/>
    </row>
    <row r="39" spans="19:26" ht="14" x14ac:dyDescent="0.2">
      <c r="S39" s="54"/>
      <c r="T39" s="54"/>
      <c r="U39" s="54"/>
      <c r="V39" s="54"/>
      <c r="W39" s="54"/>
      <c r="X39" s="54"/>
      <c r="Y39" s="54"/>
      <c r="Z39" s="54"/>
    </row>
    <row r="40" spans="19:26" ht="14" x14ac:dyDescent="0.2">
      <c r="S40" s="54"/>
      <c r="T40" s="54"/>
      <c r="U40" s="54"/>
      <c r="V40" s="54"/>
      <c r="W40" s="54"/>
      <c r="X40" s="54"/>
      <c r="Y40" s="54"/>
      <c r="Z40" s="54"/>
    </row>
    <row r="41" spans="19:26" ht="14" x14ac:dyDescent="0.2">
      <c r="S41" s="54"/>
      <c r="T41" s="54"/>
      <c r="U41" s="54"/>
      <c r="V41" s="54"/>
      <c r="W41" s="54"/>
      <c r="X41" s="54"/>
      <c r="Y41" s="54"/>
      <c r="Z41" s="54"/>
    </row>
    <row r="42" spans="19:26" ht="14" x14ac:dyDescent="0.2">
      <c r="S42" s="54"/>
      <c r="T42" s="54"/>
      <c r="U42" s="54"/>
      <c r="V42" s="54"/>
      <c r="W42" s="54"/>
      <c r="X42" s="54"/>
      <c r="Y42" s="54"/>
      <c r="Z42" s="54"/>
    </row>
    <row r="43" spans="19:26" ht="14" x14ac:dyDescent="0.2">
      <c r="S43" s="54"/>
      <c r="T43" s="54"/>
      <c r="U43" s="54"/>
      <c r="V43" s="54"/>
      <c r="W43" s="54"/>
      <c r="X43" s="54"/>
      <c r="Y43" s="54"/>
      <c r="Z43" s="54"/>
    </row>
    <row r="44" spans="19:26" ht="14" x14ac:dyDescent="0.2">
      <c r="S44" s="54"/>
      <c r="T44" s="54"/>
      <c r="U44" s="54"/>
      <c r="V44" s="54"/>
      <c r="W44" s="54"/>
      <c r="X44" s="54"/>
      <c r="Y44" s="54"/>
      <c r="Z44" s="54"/>
    </row>
    <row r="45" spans="19:26" ht="14" x14ac:dyDescent="0.2">
      <c r="S45" s="54"/>
      <c r="T45" s="54"/>
      <c r="U45" s="54"/>
      <c r="V45" s="54"/>
      <c r="W45" s="54"/>
      <c r="X45" s="54"/>
      <c r="Y45" s="54"/>
      <c r="Z45" s="54"/>
    </row>
    <row r="46" spans="19:26" ht="14" x14ac:dyDescent="0.2">
      <c r="S46" s="54"/>
      <c r="T46" s="54"/>
      <c r="U46" s="54"/>
      <c r="V46" s="54"/>
      <c r="W46" s="54"/>
      <c r="X46" s="54"/>
      <c r="Y46" s="54"/>
      <c r="Z46" s="54"/>
    </row>
    <row r="47" spans="19:26" ht="14" x14ac:dyDescent="0.2">
      <c r="S47" s="54"/>
      <c r="T47" s="54"/>
      <c r="U47" s="54"/>
      <c r="V47" s="54"/>
      <c r="W47" s="54"/>
      <c r="X47" s="54"/>
      <c r="Y47" s="54"/>
      <c r="Z47" s="54"/>
    </row>
    <row r="48" spans="19:26" ht="14" x14ac:dyDescent="0.2">
      <c r="S48" s="54"/>
      <c r="T48" s="54"/>
      <c r="U48" s="54"/>
      <c r="V48" s="54"/>
      <c r="W48" s="54"/>
      <c r="X48" s="54"/>
      <c r="Y48" s="54"/>
      <c r="Z48" s="54"/>
    </row>
    <row r="49" spans="19:26" ht="14" x14ac:dyDescent="0.2">
      <c r="S49" s="54"/>
      <c r="T49" s="54"/>
      <c r="U49" s="54"/>
      <c r="V49" s="54"/>
      <c r="W49" s="54"/>
      <c r="X49" s="54"/>
      <c r="Y49" s="54"/>
      <c r="Z49" s="54"/>
    </row>
    <row r="50" spans="19:26" ht="14" x14ac:dyDescent="0.2">
      <c r="S50" s="54"/>
      <c r="T50" s="54"/>
      <c r="U50" s="54"/>
      <c r="V50" s="54"/>
      <c r="W50" s="54"/>
      <c r="X50" s="54"/>
      <c r="Y50" s="54"/>
      <c r="Z50" s="54"/>
    </row>
    <row r="51" spans="19:26" ht="14" x14ac:dyDescent="0.2">
      <c r="S51" s="54"/>
      <c r="T51" s="54"/>
      <c r="U51" s="54"/>
      <c r="V51" s="54"/>
      <c r="W51" s="54"/>
      <c r="X51" s="54"/>
      <c r="Y51" s="54"/>
      <c r="Z51" s="54"/>
    </row>
    <row r="52" spans="19:26" ht="14" x14ac:dyDescent="0.2">
      <c r="S52" s="54"/>
      <c r="T52" s="54"/>
      <c r="U52" s="54"/>
      <c r="V52" s="54"/>
      <c r="W52" s="54"/>
      <c r="X52" s="54"/>
      <c r="Y52" s="54"/>
      <c r="Z52" s="54"/>
    </row>
    <row r="53" spans="19:26" ht="14" x14ac:dyDescent="0.2">
      <c r="S53" s="54"/>
      <c r="T53" s="54"/>
      <c r="U53" s="54"/>
      <c r="V53" s="54"/>
      <c r="W53" s="54"/>
      <c r="X53" s="54"/>
      <c r="Y53" s="54"/>
      <c r="Z53" s="54"/>
    </row>
    <row r="54" spans="19:26" ht="14" x14ac:dyDescent="0.2">
      <c r="S54" s="54"/>
      <c r="T54" s="54"/>
      <c r="U54" s="54"/>
      <c r="V54" s="54"/>
      <c r="W54" s="54"/>
      <c r="X54" s="54"/>
      <c r="Y54" s="54"/>
      <c r="Z54" s="54"/>
    </row>
    <row r="55" spans="19:26" ht="14" x14ac:dyDescent="0.2">
      <c r="S55" s="54"/>
      <c r="T55" s="54"/>
      <c r="U55" s="54"/>
      <c r="V55" s="54"/>
      <c r="W55" s="54"/>
      <c r="X55" s="54"/>
      <c r="Y55" s="54"/>
      <c r="Z55" s="54"/>
    </row>
    <row r="56" spans="19:26" ht="14" x14ac:dyDescent="0.2">
      <c r="S56" s="54"/>
      <c r="T56" s="54"/>
      <c r="U56" s="54"/>
      <c r="V56" s="54"/>
      <c r="W56" s="54"/>
      <c r="X56" s="54"/>
      <c r="Y56" s="54"/>
      <c r="Z56" s="54"/>
    </row>
    <row r="57" spans="19:26" ht="14" x14ac:dyDescent="0.2">
      <c r="S57" s="54"/>
      <c r="T57" s="54"/>
      <c r="U57" s="54"/>
      <c r="V57" s="54"/>
      <c r="W57" s="54"/>
      <c r="X57" s="54"/>
      <c r="Y57" s="54"/>
      <c r="Z57" s="54"/>
    </row>
    <row r="58" spans="19:26" ht="14" x14ac:dyDescent="0.2">
      <c r="S58" s="54"/>
      <c r="T58" s="54"/>
      <c r="U58" s="54"/>
      <c r="V58" s="54"/>
      <c r="W58" s="54"/>
      <c r="X58" s="54"/>
      <c r="Y58" s="54"/>
      <c r="Z58" s="54"/>
    </row>
    <row r="59" spans="19:26" ht="14" x14ac:dyDescent="0.2">
      <c r="S59" s="54"/>
      <c r="T59" s="54"/>
      <c r="U59" s="54"/>
      <c r="V59" s="54"/>
      <c r="W59" s="54"/>
      <c r="X59" s="54"/>
      <c r="Y59" s="54"/>
      <c r="Z59" s="54"/>
    </row>
    <row r="60" spans="19:26" ht="14" x14ac:dyDescent="0.2">
      <c r="S60" s="54"/>
      <c r="T60" s="54"/>
      <c r="U60" s="54"/>
      <c r="V60" s="54"/>
      <c r="W60" s="54"/>
      <c r="X60" s="54"/>
      <c r="Y60" s="54"/>
      <c r="Z60" s="54"/>
    </row>
    <row r="61" spans="19:26" ht="14" x14ac:dyDescent="0.2">
      <c r="S61" s="54"/>
      <c r="T61" s="54"/>
      <c r="U61" s="54"/>
      <c r="V61" s="54"/>
      <c r="W61" s="54"/>
      <c r="X61" s="54"/>
      <c r="Y61" s="54"/>
      <c r="Z61" s="54"/>
    </row>
    <row r="62" spans="19:26" ht="14" x14ac:dyDescent="0.2">
      <c r="S62" s="54"/>
      <c r="T62" s="54"/>
      <c r="U62" s="54"/>
      <c r="V62" s="54"/>
      <c r="W62" s="54"/>
      <c r="X62" s="54"/>
      <c r="Y62" s="54"/>
      <c r="Z62" s="54"/>
    </row>
    <row r="63" spans="19:26" ht="14" x14ac:dyDescent="0.2">
      <c r="S63" s="54"/>
      <c r="T63" s="54"/>
      <c r="U63" s="54"/>
      <c r="V63" s="54"/>
      <c r="W63" s="54"/>
      <c r="X63" s="54"/>
      <c r="Y63" s="54"/>
      <c r="Z63" s="54"/>
    </row>
    <row r="64" spans="19:26" ht="14" x14ac:dyDescent="0.2">
      <c r="S64" s="54"/>
      <c r="T64" s="54"/>
      <c r="U64" s="54"/>
      <c r="V64" s="54"/>
      <c r="W64" s="54"/>
      <c r="X64" s="54"/>
      <c r="Y64" s="54"/>
      <c r="Z64" s="54"/>
    </row>
    <row r="65" spans="19:26" ht="14" x14ac:dyDescent="0.2">
      <c r="S65" s="54"/>
      <c r="T65" s="54"/>
      <c r="U65" s="54"/>
      <c r="V65" s="54"/>
      <c r="W65" s="54"/>
      <c r="X65" s="54"/>
      <c r="Y65" s="54"/>
      <c r="Z65" s="54"/>
    </row>
    <row r="66" spans="19:26" ht="14" x14ac:dyDescent="0.2">
      <c r="S66" s="54"/>
      <c r="T66" s="54"/>
      <c r="U66" s="54"/>
      <c r="V66" s="54"/>
      <c r="W66" s="54"/>
      <c r="X66" s="54"/>
      <c r="Y66" s="54"/>
      <c r="Z66" s="54"/>
    </row>
    <row r="67" spans="19:26" ht="14" x14ac:dyDescent="0.2">
      <c r="S67" s="54"/>
      <c r="T67" s="54"/>
      <c r="U67" s="54"/>
      <c r="V67" s="54"/>
      <c r="W67" s="54"/>
      <c r="X67" s="54"/>
      <c r="Y67" s="54"/>
      <c r="Z67" s="54"/>
    </row>
    <row r="68" spans="19:26" ht="14" x14ac:dyDescent="0.2">
      <c r="S68" s="54"/>
      <c r="T68" s="54"/>
      <c r="U68" s="54"/>
      <c r="V68" s="54"/>
      <c r="W68" s="54"/>
      <c r="X68" s="54"/>
      <c r="Y68" s="54"/>
      <c r="Z68" s="54"/>
    </row>
    <row r="69" spans="19:26" ht="14" x14ac:dyDescent="0.2">
      <c r="S69" s="54"/>
      <c r="T69" s="54"/>
      <c r="U69" s="54"/>
      <c r="V69" s="54"/>
      <c r="W69" s="54"/>
      <c r="X69" s="54"/>
      <c r="Y69" s="54"/>
      <c r="Z69" s="54"/>
    </row>
    <row r="70" spans="19:26" ht="14" x14ac:dyDescent="0.2">
      <c r="S70" s="54"/>
      <c r="T70" s="54"/>
      <c r="U70" s="54"/>
      <c r="V70" s="54"/>
      <c r="W70" s="54"/>
      <c r="X70" s="54"/>
      <c r="Y70" s="54"/>
      <c r="Z70" s="54"/>
    </row>
    <row r="71" spans="19:26" ht="14" x14ac:dyDescent="0.2">
      <c r="S71" s="54"/>
      <c r="T71" s="54"/>
      <c r="U71" s="54"/>
      <c r="V71" s="54"/>
      <c r="W71" s="54"/>
      <c r="X71" s="54"/>
      <c r="Y71" s="54"/>
      <c r="Z71" s="54"/>
    </row>
    <row r="72" spans="19:26" ht="14" x14ac:dyDescent="0.2">
      <c r="S72" s="54"/>
      <c r="T72" s="54"/>
      <c r="U72" s="54"/>
      <c r="V72" s="54"/>
      <c r="W72" s="54"/>
      <c r="X72" s="54"/>
      <c r="Y72" s="54"/>
      <c r="Z72" s="54"/>
    </row>
    <row r="73" spans="19:26" ht="14" x14ac:dyDescent="0.2">
      <c r="S73" s="54"/>
      <c r="T73" s="54"/>
      <c r="U73" s="54"/>
      <c r="V73" s="54"/>
      <c r="W73" s="54"/>
      <c r="X73" s="54"/>
      <c r="Y73" s="54"/>
      <c r="Z73" s="54"/>
    </row>
    <row r="74" spans="19:26" ht="14" x14ac:dyDescent="0.2">
      <c r="S74" s="54"/>
      <c r="T74" s="54"/>
      <c r="U74" s="54"/>
      <c r="V74" s="54"/>
      <c r="W74" s="54"/>
      <c r="X74" s="54"/>
      <c r="Y74" s="54"/>
      <c r="Z74" s="54"/>
    </row>
    <row r="75" spans="19:26" ht="14" x14ac:dyDescent="0.2">
      <c r="S75" s="54"/>
      <c r="T75" s="54"/>
      <c r="U75" s="54"/>
      <c r="V75" s="54"/>
      <c r="W75" s="54"/>
      <c r="X75" s="54"/>
      <c r="Y75" s="54"/>
      <c r="Z75" s="54"/>
    </row>
    <row r="76" spans="19:26" ht="14" x14ac:dyDescent="0.2">
      <c r="S76" s="54"/>
      <c r="T76" s="54"/>
      <c r="U76" s="54"/>
      <c r="V76" s="54"/>
      <c r="W76" s="54"/>
      <c r="X76" s="54"/>
      <c r="Y76" s="54"/>
      <c r="Z76" s="54"/>
    </row>
    <row r="77" spans="19:26" ht="14" x14ac:dyDescent="0.2">
      <c r="S77" s="54"/>
      <c r="T77" s="54"/>
      <c r="U77" s="54"/>
      <c r="V77" s="54"/>
      <c r="W77" s="54"/>
      <c r="X77" s="54"/>
      <c r="Y77" s="54"/>
      <c r="Z77" s="54"/>
    </row>
    <row r="78" spans="19:26" ht="14" x14ac:dyDescent="0.2">
      <c r="S78" s="54"/>
      <c r="T78" s="54"/>
      <c r="U78" s="54"/>
      <c r="V78" s="54"/>
      <c r="W78" s="54"/>
      <c r="X78" s="54"/>
      <c r="Y78" s="54"/>
      <c r="Z78" s="54"/>
    </row>
    <row r="79" spans="19:26" ht="14" x14ac:dyDescent="0.2">
      <c r="S79" s="54"/>
      <c r="T79" s="54"/>
      <c r="U79" s="54"/>
      <c r="V79" s="54"/>
      <c r="W79" s="54"/>
      <c r="X79" s="54"/>
      <c r="Y79" s="54"/>
      <c r="Z79" s="54"/>
    </row>
    <row r="80" spans="19:26" ht="14" x14ac:dyDescent="0.2">
      <c r="S80" s="54"/>
      <c r="T80" s="54"/>
      <c r="U80" s="54"/>
      <c r="V80" s="54"/>
      <c r="W80" s="54"/>
      <c r="X80" s="54"/>
      <c r="Y80" s="54"/>
      <c r="Z80" s="54"/>
    </row>
    <row r="81" spans="19:26" ht="14" x14ac:dyDescent="0.2">
      <c r="S81" s="54"/>
      <c r="T81" s="54"/>
      <c r="U81" s="54"/>
      <c r="V81" s="54"/>
      <c r="W81" s="54"/>
      <c r="X81" s="54"/>
      <c r="Y81" s="54"/>
      <c r="Z81" s="54"/>
    </row>
    <row r="82" spans="19:26" ht="14" x14ac:dyDescent="0.2">
      <c r="S82" s="54"/>
      <c r="T82" s="54"/>
      <c r="U82" s="54"/>
      <c r="V82" s="54"/>
      <c r="W82" s="54"/>
      <c r="X82" s="54"/>
      <c r="Y82" s="54"/>
      <c r="Z82" s="54"/>
    </row>
    <row r="83" spans="19:26" ht="14" x14ac:dyDescent="0.2">
      <c r="S83" s="54"/>
      <c r="T83" s="54"/>
      <c r="U83" s="54"/>
      <c r="V83" s="54"/>
      <c r="W83" s="54"/>
      <c r="X83" s="54"/>
      <c r="Y83" s="54"/>
      <c r="Z83" s="54"/>
    </row>
    <row r="84" spans="19:26" ht="14" x14ac:dyDescent="0.2">
      <c r="S84" s="54"/>
      <c r="T84" s="54"/>
      <c r="U84" s="54"/>
      <c r="V84" s="54"/>
      <c r="W84" s="54"/>
      <c r="X84" s="54"/>
      <c r="Y84" s="54"/>
      <c r="Z84" s="54"/>
    </row>
    <row r="85" spans="19:26" ht="14" x14ac:dyDescent="0.2">
      <c r="S85" s="54"/>
      <c r="T85" s="54"/>
      <c r="U85" s="54"/>
      <c r="V85" s="54"/>
      <c r="W85" s="54"/>
      <c r="X85" s="54"/>
      <c r="Y85" s="54"/>
      <c r="Z85" s="54"/>
    </row>
    <row r="86" spans="19:26" ht="14" x14ac:dyDescent="0.2">
      <c r="S86" s="54"/>
      <c r="T86" s="54"/>
      <c r="U86" s="54"/>
      <c r="V86" s="54"/>
      <c r="W86" s="54"/>
      <c r="X86" s="54"/>
      <c r="Y86" s="54"/>
      <c r="Z86" s="54"/>
    </row>
    <row r="87" spans="19:26" ht="14" x14ac:dyDescent="0.2">
      <c r="S87" s="54"/>
      <c r="T87" s="54"/>
      <c r="U87" s="54"/>
      <c r="V87" s="54"/>
      <c r="W87" s="54"/>
      <c r="X87" s="54"/>
      <c r="Y87" s="54"/>
      <c r="Z87" s="54"/>
    </row>
    <row r="88" spans="19:26" ht="14" x14ac:dyDescent="0.2">
      <c r="S88" s="54"/>
      <c r="T88" s="54"/>
      <c r="U88" s="54"/>
      <c r="V88" s="54"/>
      <c r="W88" s="54"/>
      <c r="X88" s="54"/>
      <c r="Y88" s="54"/>
      <c r="Z88" s="54"/>
    </row>
    <row r="89" spans="19:26" ht="14" x14ac:dyDescent="0.2">
      <c r="S89" s="54"/>
      <c r="T89" s="54"/>
      <c r="U89" s="54"/>
      <c r="V89" s="54"/>
      <c r="W89" s="54"/>
      <c r="X89" s="54"/>
      <c r="Y89" s="54"/>
      <c r="Z89" s="54"/>
    </row>
    <row r="90" spans="19:26" ht="14" x14ac:dyDescent="0.2">
      <c r="S90" s="54"/>
      <c r="T90" s="54"/>
      <c r="U90" s="54"/>
      <c r="V90" s="54"/>
      <c r="W90" s="54"/>
      <c r="X90" s="54"/>
      <c r="Y90" s="54"/>
      <c r="Z90" s="54"/>
    </row>
    <row r="91" spans="19:26" ht="14" x14ac:dyDescent="0.2">
      <c r="S91" s="54"/>
      <c r="T91" s="54"/>
      <c r="U91" s="54"/>
      <c r="V91" s="54"/>
      <c r="W91" s="54"/>
      <c r="X91" s="54"/>
      <c r="Y91" s="54"/>
      <c r="Z91" s="54"/>
    </row>
    <row r="92" spans="19:26" ht="14" x14ac:dyDescent="0.2">
      <c r="S92" s="54"/>
      <c r="T92" s="54"/>
      <c r="U92" s="54"/>
      <c r="V92" s="54"/>
      <c r="W92" s="54"/>
      <c r="X92" s="54"/>
      <c r="Y92" s="54"/>
      <c r="Z92" s="54"/>
    </row>
    <row r="93" spans="19:26" ht="14" x14ac:dyDescent="0.2">
      <c r="S93" s="54"/>
      <c r="T93" s="54"/>
      <c r="U93" s="54"/>
      <c r="V93" s="54"/>
      <c r="W93" s="54"/>
      <c r="X93" s="54"/>
      <c r="Y93" s="54"/>
      <c r="Z93" s="54"/>
    </row>
    <row r="94" spans="19:26" ht="14" x14ac:dyDescent="0.2">
      <c r="S94" s="54"/>
      <c r="T94" s="54"/>
      <c r="U94" s="54"/>
      <c r="V94" s="54"/>
      <c r="W94" s="54"/>
      <c r="X94" s="54"/>
      <c r="Y94" s="54"/>
      <c r="Z94" s="54"/>
    </row>
    <row r="95" spans="19:26" ht="14" x14ac:dyDescent="0.2">
      <c r="S95" s="54"/>
      <c r="T95" s="54"/>
      <c r="U95" s="54"/>
      <c r="V95" s="54"/>
      <c r="W95" s="54"/>
      <c r="X95" s="54"/>
      <c r="Y95" s="54"/>
      <c r="Z95" s="54"/>
    </row>
    <row r="96" spans="19:26" ht="14" x14ac:dyDescent="0.2">
      <c r="S96" s="54"/>
      <c r="T96" s="54"/>
      <c r="U96" s="54"/>
      <c r="V96" s="54"/>
      <c r="W96" s="54"/>
      <c r="X96" s="54"/>
      <c r="Y96" s="54"/>
      <c r="Z96" s="54"/>
    </row>
    <row r="97" spans="19:26" ht="14" x14ac:dyDescent="0.2">
      <c r="S97" s="54"/>
      <c r="T97" s="54"/>
      <c r="U97" s="54"/>
      <c r="V97" s="54"/>
      <c r="W97" s="54"/>
      <c r="X97" s="54"/>
      <c r="Y97" s="54"/>
      <c r="Z97" s="54"/>
    </row>
    <row r="98" spans="19:26" ht="14" x14ac:dyDescent="0.2">
      <c r="S98" s="54"/>
      <c r="T98" s="54"/>
      <c r="U98" s="54"/>
      <c r="V98" s="54"/>
      <c r="W98" s="54"/>
      <c r="X98" s="54"/>
      <c r="Y98" s="54"/>
      <c r="Z98" s="54"/>
    </row>
    <row r="99" spans="19:26" ht="14" x14ac:dyDescent="0.2">
      <c r="S99" s="54"/>
      <c r="T99" s="54"/>
      <c r="U99" s="54"/>
      <c r="V99" s="54"/>
      <c r="W99" s="54"/>
      <c r="X99" s="54"/>
      <c r="Y99" s="54"/>
      <c r="Z99" s="54"/>
    </row>
    <row r="100" spans="19:26" ht="14" x14ac:dyDescent="0.2">
      <c r="S100" s="54"/>
      <c r="T100" s="54"/>
      <c r="U100" s="54"/>
      <c r="V100" s="54"/>
      <c r="W100" s="54"/>
      <c r="X100" s="54"/>
      <c r="Y100" s="54"/>
      <c r="Z100" s="54"/>
    </row>
    <row r="101" spans="19:26" ht="14" x14ac:dyDescent="0.2">
      <c r="S101" s="54"/>
      <c r="T101" s="54"/>
      <c r="U101" s="54"/>
      <c r="V101" s="54"/>
      <c r="W101" s="54"/>
      <c r="X101" s="54"/>
      <c r="Y101" s="54"/>
      <c r="Z101" s="54"/>
    </row>
    <row r="102" spans="19:26" ht="14" x14ac:dyDescent="0.2">
      <c r="S102" s="54"/>
      <c r="T102" s="54"/>
      <c r="U102" s="54"/>
      <c r="V102" s="54"/>
      <c r="W102" s="54"/>
      <c r="X102" s="54"/>
      <c r="Y102" s="54"/>
      <c r="Z102" s="54"/>
    </row>
    <row r="103" spans="19:26" ht="14" x14ac:dyDescent="0.2">
      <c r="S103" s="54"/>
      <c r="T103" s="54"/>
      <c r="U103" s="54"/>
      <c r="V103" s="54"/>
      <c r="W103" s="54"/>
      <c r="X103" s="54"/>
      <c r="Y103" s="54"/>
      <c r="Z103" s="54"/>
    </row>
    <row r="104" spans="19:26" ht="14" x14ac:dyDescent="0.2">
      <c r="S104" s="54"/>
      <c r="T104" s="54"/>
      <c r="U104" s="54"/>
      <c r="V104" s="54"/>
      <c r="W104" s="54"/>
      <c r="X104" s="54"/>
      <c r="Y104" s="54"/>
      <c r="Z104" s="54"/>
    </row>
    <row r="105" spans="19:26" ht="14" x14ac:dyDescent="0.2">
      <c r="S105" s="54"/>
      <c r="T105" s="54"/>
      <c r="U105" s="54"/>
      <c r="V105" s="54"/>
      <c r="W105" s="54"/>
      <c r="X105" s="54"/>
      <c r="Y105" s="54"/>
      <c r="Z105" s="54"/>
    </row>
    <row r="106" spans="19:26" ht="14" x14ac:dyDescent="0.2">
      <c r="S106" s="54"/>
      <c r="T106" s="54"/>
      <c r="U106" s="54"/>
      <c r="V106" s="54"/>
      <c r="W106" s="54"/>
      <c r="X106" s="54"/>
      <c r="Y106" s="54"/>
      <c r="Z106" s="54"/>
    </row>
    <row r="107" spans="19:26" ht="14" x14ac:dyDescent="0.2">
      <c r="S107" s="54"/>
      <c r="T107" s="54"/>
      <c r="U107" s="54"/>
      <c r="V107" s="54"/>
      <c r="W107" s="54"/>
      <c r="X107" s="54"/>
      <c r="Y107" s="54"/>
      <c r="Z107" s="54"/>
    </row>
    <row r="108" spans="19:26" ht="14" x14ac:dyDescent="0.2">
      <c r="S108" s="54"/>
      <c r="T108" s="54"/>
      <c r="U108" s="54"/>
      <c r="V108" s="54"/>
      <c r="W108" s="54"/>
      <c r="X108" s="54"/>
      <c r="Y108" s="54"/>
      <c r="Z108" s="54"/>
    </row>
    <row r="109" spans="19:26" ht="14" x14ac:dyDescent="0.2">
      <c r="S109" s="54"/>
      <c r="T109" s="54"/>
      <c r="U109" s="54"/>
      <c r="V109" s="54"/>
      <c r="W109" s="54"/>
      <c r="X109" s="54"/>
      <c r="Y109" s="54"/>
      <c r="Z109" s="54"/>
    </row>
    <row r="110" spans="19:26" ht="14" x14ac:dyDescent="0.2">
      <c r="S110" s="54"/>
      <c r="T110" s="54"/>
      <c r="U110" s="54"/>
      <c r="V110" s="54"/>
      <c r="W110" s="54"/>
      <c r="X110" s="54"/>
      <c r="Y110" s="54"/>
      <c r="Z110" s="54"/>
    </row>
    <row r="111" spans="19:26" ht="14" x14ac:dyDescent="0.2">
      <c r="S111" s="54"/>
      <c r="T111" s="54"/>
      <c r="U111" s="54"/>
      <c r="V111" s="54"/>
      <c r="W111" s="54"/>
      <c r="X111" s="54"/>
      <c r="Y111" s="54"/>
      <c r="Z111" s="54"/>
    </row>
    <row r="112" spans="19:26" ht="14" x14ac:dyDescent="0.2">
      <c r="S112" s="54"/>
      <c r="T112" s="54"/>
      <c r="U112" s="54"/>
      <c r="V112" s="54"/>
      <c r="W112" s="54"/>
      <c r="X112" s="54"/>
      <c r="Y112" s="54"/>
      <c r="Z112" s="54"/>
    </row>
    <row r="113" spans="19:26" ht="14" x14ac:dyDescent="0.2">
      <c r="S113" s="54"/>
      <c r="T113" s="54"/>
      <c r="U113" s="54"/>
      <c r="V113" s="54"/>
      <c r="W113" s="54"/>
      <c r="X113" s="54"/>
      <c r="Y113" s="54"/>
      <c r="Z113" s="54"/>
    </row>
    <row r="114" spans="19:26" ht="14" x14ac:dyDescent="0.2">
      <c r="S114" s="54"/>
      <c r="T114" s="54"/>
      <c r="U114" s="54"/>
      <c r="V114" s="54"/>
      <c r="W114" s="54"/>
      <c r="X114" s="54"/>
      <c r="Y114" s="54"/>
      <c r="Z114" s="54"/>
    </row>
    <row r="115" spans="19:26" ht="14" x14ac:dyDescent="0.2">
      <c r="S115" s="54"/>
      <c r="T115" s="54"/>
      <c r="U115" s="54"/>
      <c r="V115" s="54"/>
      <c r="W115" s="54"/>
      <c r="X115" s="54"/>
      <c r="Y115" s="54"/>
      <c r="Z115" s="54"/>
    </row>
    <row r="116" spans="19:26" ht="14" x14ac:dyDescent="0.2">
      <c r="S116" s="54"/>
      <c r="T116" s="54"/>
      <c r="U116" s="54"/>
      <c r="V116" s="54"/>
      <c r="W116" s="54"/>
      <c r="X116" s="54"/>
      <c r="Y116" s="54"/>
      <c r="Z116" s="54"/>
    </row>
    <row r="117" spans="19:26" ht="14" x14ac:dyDescent="0.2">
      <c r="S117" s="54"/>
      <c r="T117" s="54"/>
      <c r="U117" s="54"/>
      <c r="V117" s="54"/>
      <c r="W117" s="54"/>
      <c r="X117" s="54"/>
      <c r="Y117" s="54"/>
      <c r="Z117" s="54"/>
    </row>
    <row r="118" spans="19:26" ht="14" x14ac:dyDescent="0.2">
      <c r="S118" s="54"/>
      <c r="T118" s="54"/>
      <c r="U118" s="54"/>
      <c r="V118" s="54"/>
      <c r="W118" s="54"/>
      <c r="X118" s="54"/>
      <c r="Y118" s="54"/>
      <c r="Z118" s="54"/>
    </row>
    <row r="119" spans="19:26" ht="14" x14ac:dyDescent="0.2">
      <c r="S119" s="54"/>
      <c r="T119" s="54"/>
      <c r="U119" s="54"/>
      <c r="V119" s="54"/>
      <c r="W119" s="54"/>
      <c r="X119" s="54"/>
      <c r="Y119" s="54"/>
      <c r="Z119" s="54"/>
    </row>
    <row r="120" spans="19:26" ht="14" x14ac:dyDescent="0.2">
      <c r="S120" s="54"/>
      <c r="T120" s="54"/>
      <c r="U120" s="54"/>
      <c r="V120" s="54"/>
      <c r="W120" s="54"/>
      <c r="X120" s="54"/>
      <c r="Y120" s="54"/>
      <c r="Z120" s="54"/>
    </row>
    <row r="121" spans="19:26" ht="14" x14ac:dyDescent="0.2">
      <c r="S121" s="54"/>
      <c r="T121" s="54"/>
      <c r="U121" s="54"/>
      <c r="V121" s="54"/>
      <c r="W121" s="54"/>
      <c r="X121" s="54"/>
      <c r="Y121" s="54"/>
      <c r="Z121" s="54"/>
    </row>
    <row r="122" spans="19:26" ht="14" x14ac:dyDescent="0.2">
      <c r="S122" s="54"/>
      <c r="T122" s="54"/>
      <c r="U122" s="54"/>
      <c r="V122" s="54"/>
      <c r="W122" s="54"/>
      <c r="X122" s="54"/>
      <c r="Y122" s="54"/>
      <c r="Z122" s="54"/>
    </row>
    <row r="123" spans="19:26" ht="14" x14ac:dyDescent="0.2">
      <c r="S123" s="54"/>
      <c r="T123" s="54"/>
      <c r="U123" s="54"/>
      <c r="V123" s="54"/>
      <c r="W123" s="54"/>
      <c r="X123" s="54"/>
      <c r="Y123" s="54"/>
      <c r="Z123" s="54"/>
    </row>
    <row r="124" spans="19:26" ht="14" x14ac:dyDescent="0.2">
      <c r="S124" s="54"/>
      <c r="T124" s="54"/>
      <c r="U124" s="54"/>
      <c r="V124" s="54"/>
      <c r="W124" s="54"/>
      <c r="X124" s="54"/>
      <c r="Y124" s="54"/>
      <c r="Z124" s="54"/>
    </row>
    <row r="125" spans="19:26" ht="14" x14ac:dyDescent="0.2">
      <c r="S125" s="54"/>
      <c r="T125" s="54"/>
      <c r="U125" s="54"/>
      <c r="V125" s="54"/>
      <c r="W125" s="54"/>
      <c r="X125" s="54"/>
      <c r="Y125" s="54"/>
      <c r="Z125" s="54"/>
    </row>
    <row r="126" spans="19:26" ht="14" x14ac:dyDescent="0.2">
      <c r="S126" s="54"/>
      <c r="T126" s="54"/>
      <c r="U126" s="54"/>
      <c r="V126" s="54"/>
      <c r="W126" s="54"/>
      <c r="X126" s="54"/>
      <c r="Y126" s="54"/>
      <c r="Z126" s="54"/>
    </row>
    <row r="127" spans="19:26" ht="14" x14ac:dyDescent="0.2">
      <c r="S127" s="54"/>
      <c r="T127" s="54"/>
      <c r="U127" s="54"/>
      <c r="V127" s="54"/>
      <c r="W127" s="54"/>
      <c r="X127" s="54"/>
      <c r="Y127" s="54"/>
      <c r="Z127" s="54"/>
    </row>
    <row r="128" spans="19:26" ht="14" x14ac:dyDescent="0.2">
      <c r="S128" s="54"/>
      <c r="T128" s="54"/>
      <c r="U128" s="54"/>
      <c r="V128" s="54"/>
      <c r="W128" s="54"/>
      <c r="X128" s="54"/>
      <c r="Y128" s="54"/>
      <c r="Z128" s="54"/>
    </row>
    <row r="129" spans="19:26" ht="14" x14ac:dyDescent="0.2">
      <c r="S129" s="54"/>
      <c r="T129" s="54"/>
      <c r="U129" s="54"/>
      <c r="V129" s="54"/>
      <c r="W129" s="54"/>
      <c r="X129" s="54"/>
      <c r="Y129" s="54"/>
      <c r="Z129" s="54"/>
    </row>
    <row r="130" spans="19:26" ht="14" x14ac:dyDescent="0.2">
      <c r="S130" s="54"/>
      <c r="T130" s="54"/>
      <c r="U130" s="54"/>
      <c r="V130" s="54"/>
      <c r="W130" s="54"/>
      <c r="X130" s="54"/>
      <c r="Y130" s="54"/>
      <c r="Z130" s="54"/>
    </row>
    <row r="131" spans="19:26" ht="14" x14ac:dyDescent="0.2">
      <c r="S131" s="54"/>
      <c r="T131" s="54"/>
      <c r="U131" s="54"/>
      <c r="V131" s="54"/>
      <c r="W131" s="54"/>
      <c r="X131" s="54"/>
      <c r="Y131" s="54"/>
      <c r="Z131" s="54"/>
    </row>
    <row r="132" spans="19:26" ht="14" x14ac:dyDescent="0.2">
      <c r="S132" s="54"/>
      <c r="T132" s="54"/>
      <c r="U132" s="54"/>
      <c r="V132" s="54"/>
      <c r="W132" s="54"/>
      <c r="X132" s="54"/>
      <c r="Y132" s="54"/>
      <c r="Z132" s="54"/>
    </row>
    <row r="133" spans="19:26" ht="14" x14ac:dyDescent="0.2">
      <c r="S133" s="54"/>
      <c r="T133" s="54"/>
      <c r="U133" s="54"/>
      <c r="V133" s="54"/>
      <c r="W133" s="54"/>
      <c r="X133" s="54"/>
      <c r="Y133" s="54"/>
      <c r="Z133" s="54"/>
    </row>
    <row r="134" spans="19:26" ht="14" x14ac:dyDescent="0.2">
      <c r="S134" s="54"/>
      <c r="T134" s="54"/>
      <c r="U134" s="54"/>
      <c r="V134" s="54"/>
      <c r="W134" s="54"/>
      <c r="X134" s="54"/>
      <c r="Y134" s="54"/>
      <c r="Z134" s="54"/>
    </row>
    <row r="135" spans="19:26" ht="14" x14ac:dyDescent="0.2">
      <c r="S135" s="54"/>
      <c r="T135" s="54"/>
      <c r="U135" s="54"/>
      <c r="V135" s="54"/>
      <c r="W135" s="54"/>
      <c r="X135" s="54"/>
      <c r="Y135" s="54"/>
      <c r="Z135" s="54"/>
    </row>
    <row r="136" spans="19:26" ht="14" x14ac:dyDescent="0.2">
      <c r="S136" s="54"/>
      <c r="T136" s="54"/>
      <c r="U136" s="54"/>
      <c r="V136" s="54"/>
      <c r="W136" s="54"/>
      <c r="X136" s="54"/>
      <c r="Y136" s="54"/>
      <c r="Z136" s="54"/>
    </row>
    <row r="137" spans="19:26" ht="14" x14ac:dyDescent="0.2">
      <c r="S137" s="54"/>
      <c r="T137" s="54"/>
      <c r="U137" s="54"/>
      <c r="V137" s="54"/>
      <c r="W137" s="54"/>
      <c r="X137" s="54"/>
      <c r="Y137" s="54"/>
      <c r="Z137" s="54"/>
    </row>
    <row r="138" spans="19:26" ht="14" x14ac:dyDescent="0.2">
      <c r="S138" s="54"/>
      <c r="T138" s="54"/>
      <c r="U138" s="54"/>
      <c r="V138" s="54"/>
      <c r="W138" s="54"/>
      <c r="X138" s="54"/>
      <c r="Y138" s="54"/>
      <c r="Z138" s="54"/>
    </row>
    <row r="139" spans="19:26" ht="14" x14ac:dyDescent="0.2">
      <c r="S139" s="54"/>
      <c r="T139" s="54"/>
      <c r="U139" s="54"/>
      <c r="V139" s="54"/>
      <c r="W139" s="54"/>
      <c r="X139" s="54"/>
      <c r="Y139" s="54"/>
      <c r="Z139" s="54"/>
    </row>
    <row r="140" spans="19:26" ht="14" x14ac:dyDescent="0.2">
      <c r="S140" s="54"/>
      <c r="T140" s="54"/>
      <c r="U140" s="54"/>
      <c r="V140" s="54"/>
      <c r="W140" s="54"/>
      <c r="X140" s="54"/>
      <c r="Y140" s="54"/>
      <c r="Z140" s="54"/>
    </row>
    <row r="141" spans="19:26" ht="14" x14ac:dyDescent="0.2">
      <c r="S141" s="54"/>
      <c r="T141" s="54"/>
      <c r="U141" s="54"/>
      <c r="V141" s="54"/>
      <c r="W141" s="54"/>
      <c r="X141" s="54"/>
      <c r="Y141" s="54"/>
      <c r="Z141" s="54"/>
    </row>
    <row r="142" spans="19:26" ht="14" x14ac:dyDescent="0.2">
      <c r="S142" s="54"/>
      <c r="T142" s="54"/>
      <c r="U142" s="54"/>
      <c r="V142" s="54"/>
      <c r="W142" s="54"/>
      <c r="X142" s="54"/>
      <c r="Y142" s="54"/>
      <c r="Z142" s="54"/>
    </row>
    <row r="143" spans="19:26" ht="14" x14ac:dyDescent="0.2">
      <c r="S143" s="54"/>
      <c r="T143" s="54"/>
      <c r="U143" s="54"/>
      <c r="V143" s="54"/>
      <c r="W143" s="54"/>
      <c r="X143" s="54"/>
      <c r="Y143" s="54"/>
      <c r="Z143" s="54"/>
    </row>
    <row r="144" spans="19:26" ht="14" x14ac:dyDescent="0.2">
      <c r="S144" s="54"/>
      <c r="T144" s="54"/>
      <c r="U144" s="54"/>
      <c r="V144" s="54"/>
      <c r="W144" s="54"/>
      <c r="X144" s="54"/>
      <c r="Y144" s="54"/>
      <c r="Z144" s="54"/>
    </row>
    <row r="145" spans="19:26" ht="14" x14ac:dyDescent="0.2">
      <c r="S145" s="54"/>
      <c r="T145" s="54"/>
      <c r="U145" s="54"/>
      <c r="V145" s="54"/>
      <c r="W145" s="54"/>
      <c r="X145" s="54"/>
      <c r="Y145" s="54"/>
      <c r="Z145" s="54"/>
    </row>
    <row r="146" spans="19:26" ht="14" x14ac:dyDescent="0.2">
      <c r="S146" s="54"/>
      <c r="T146" s="54"/>
      <c r="U146" s="54"/>
      <c r="V146" s="54"/>
      <c r="W146" s="54"/>
      <c r="X146" s="54"/>
      <c r="Y146" s="54"/>
      <c r="Z146" s="54"/>
    </row>
    <row r="147" spans="19:26" ht="14" x14ac:dyDescent="0.2">
      <c r="S147" s="54"/>
      <c r="T147" s="54"/>
      <c r="U147" s="54"/>
      <c r="V147" s="54"/>
      <c r="W147" s="54"/>
      <c r="X147" s="54"/>
      <c r="Y147" s="54"/>
      <c r="Z147" s="54"/>
    </row>
    <row r="148" spans="19:26" ht="14" x14ac:dyDescent="0.2">
      <c r="S148" s="54"/>
      <c r="T148" s="54"/>
      <c r="U148" s="54"/>
      <c r="V148" s="54"/>
      <c r="W148" s="54"/>
      <c r="X148" s="54"/>
      <c r="Y148" s="54"/>
      <c r="Z148" s="54"/>
    </row>
    <row r="149" spans="19:26" ht="14" x14ac:dyDescent="0.2">
      <c r="S149" s="54"/>
      <c r="T149" s="54"/>
      <c r="U149" s="54"/>
      <c r="V149" s="54"/>
      <c r="W149" s="54"/>
      <c r="X149" s="54"/>
      <c r="Y149" s="54"/>
      <c r="Z149" s="54"/>
    </row>
    <row r="150" spans="19:26" ht="14" x14ac:dyDescent="0.2">
      <c r="S150" s="54"/>
      <c r="T150" s="54"/>
      <c r="U150" s="54"/>
      <c r="V150" s="54"/>
      <c r="W150" s="54"/>
      <c r="X150" s="54"/>
      <c r="Y150" s="54"/>
      <c r="Z150" s="54"/>
    </row>
    <row r="151" spans="19:26" ht="14" x14ac:dyDescent="0.2">
      <c r="S151" s="54"/>
      <c r="T151" s="54"/>
      <c r="U151" s="54"/>
      <c r="V151" s="54"/>
      <c r="W151" s="54"/>
      <c r="X151" s="54"/>
      <c r="Y151" s="54"/>
      <c r="Z151" s="54"/>
    </row>
    <row r="152" spans="19:26" ht="14" x14ac:dyDescent="0.2">
      <c r="S152" s="54"/>
      <c r="T152" s="54"/>
      <c r="U152" s="54"/>
      <c r="V152" s="54"/>
      <c r="W152" s="54"/>
      <c r="X152" s="54"/>
      <c r="Y152" s="54"/>
      <c r="Z152" s="54"/>
    </row>
    <row r="153" spans="19:26" ht="14" x14ac:dyDescent="0.2">
      <c r="S153" s="54"/>
      <c r="T153" s="54"/>
      <c r="U153" s="54"/>
      <c r="V153" s="54"/>
      <c r="W153" s="54"/>
      <c r="X153" s="54"/>
      <c r="Y153" s="54"/>
      <c r="Z153" s="54"/>
    </row>
    <row r="154" spans="19:26" ht="14" x14ac:dyDescent="0.2">
      <c r="S154" s="54"/>
      <c r="T154" s="54"/>
      <c r="U154" s="54"/>
      <c r="V154" s="54"/>
      <c r="W154" s="54"/>
      <c r="X154" s="54"/>
      <c r="Y154" s="54"/>
      <c r="Z154" s="54"/>
    </row>
    <row r="155" spans="19:26" ht="14" x14ac:dyDescent="0.2">
      <c r="S155" s="54"/>
      <c r="T155" s="54"/>
      <c r="U155" s="54"/>
      <c r="V155" s="54"/>
      <c r="W155" s="54"/>
      <c r="X155" s="54"/>
      <c r="Y155" s="54"/>
      <c r="Z155" s="54"/>
    </row>
    <row r="156" spans="19:26" ht="14" x14ac:dyDescent="0.2">
      <c r="S156" s="54"/>
      <c r="T156" s="54"/>
      <c r="U156" s="54"/>
      <c r="V156" s="54"/>
      <c r="W156" s="54"/>
      <c r="X156" s="54"/>
      <c r="Y156" s="54"/>
      <c r="Z156" s="54"/>
    </row>
    <row r="157" spans="19:26" ht="14" x14ac:dyDescent="0.2">
      <c r="S157" s="54"/>
      <c r="T157" s="54"/>
      <c r="U157" s="54"/>
      <c r="V157" s="54"/>
      <c r="W157" s="54"/>
      <c r="X157" s="54"/>
      <c r="Y157" s="54"/>
      <c r="Z157" s="54"/>
    </row>
    <row r="158" spans="19:26" ht="14" x14ac:dyDescent="0.2">
      <c r="S158" s="54"/>
      <c r="T158" s="54"/>
      <c r="U158" s="54"/>
      <c r="V158" s="54"/>
      <c r="W158" s="54"/>
      <c r="X158" s="54"/>
      <c r="Y158" s="54"/>
      <c r="Z158" s="54"/>
    </row>
    <row r="159" spans="19:26" ht="14" x14ac:dyDescent="0.2">
      <c r="S159" s="54"/>
      <c r="T159" s="54"/>
      <c r="U159" s="54"/>
      <c r="V159" s="54"/>
      <c r="W159" s="54"/>
      <c r="X159" s="54"/>
      <c r="Y159" s="54"/>
      <c r="Z159" s="54"/>
    </row>
    <row r="160" spans="19:26" ht="14" x14ac:dyDescent="0.2">
      <c r="S160" s="54"/>
      <c r="T160" s="54"/>
      <c r="U160" s="54"/>
      <c r="V160" s="54"/>
      <c r="W160" s="54"/>
      <c r="X160" s="54"/>
      <c r="Y160" s="54"/>
      <c r="Z160" s="54"/>
    </row>
    <row r="161" spans="19:26" ht="14" x14ac:dyDescent="0.2">
      <c r="S161" s="54"/>
      <c r="T161" s="54"/>
      <c r="U161" s="54"/>
      <c r="V161" s="54"/>
      <c r="W161" s="54"/>
      <c r="X161" s="54"/>
      <c r="Y161" s="54"/>
      <c r="Z161" s="54"/>
    </row>
    <row r="162" spans="19:26" ht="14" x14ac:dyDescent="0.2">
      <c r="S162" s="54"/>
      <c r="T162" s="54"/>
      <c r="U162" s="54"/>
      <c r="V162" s="54"/>
      <c r="W162" s="54"/>
      <c r="X162" s="54"/>
      <c r="Y162" s="54"/>
      <c r="Z162" s="54"/>
    </row>
    <row r="163" spans="19:26" ht="14" x14ac:dyDescent="0.2">
      <c r="S163" s="54"/>
      <c r="T163" s="54"/>
      <c r="U163" s="54"/>
      <c r="V163" s="54"/>
      <c r="W163" s="54"/>
      <c r="X163" s="54"/>
      <c r="Y163" s="54"/>
      <c r="Z163" s="54"/>
    </row>
    <row r="164" spans="19:26" ht="14" x14ac:dyDescent="0.2">
      <c r="S164" s="54"/>
      <c r="T164" s="54"/>
      <c r="U164" s="54"/>
      <c r="V164" s="54"/>
      <c r="W164" s="54"/>
      <c r="X164" s="54"/>
      <c r="Y164" s="54"/>
      <c r="Z164" s="54"/>
    </row>
    <row r="165" spans="19:26" ht="14" x14ac:dyDescent="0.2">
      <c r="S165" s="54"/>
      <c r="T165" s="54"/>
      <c r="U165" s="54"/>
      <c r="V165" s="54"/>
      <c r="W165" s="54"/>
      <c r="X165" s="54"/>
      <c r="Y165" s="54"/>
      <c r="Z165" s="54"/>
    </row>
    <row r="166" spans="19:26" ht="14" x14ac:dyDescent="0.2">
      <c r="S166" s="54"/>
      <c r="T166" s="54"/>
      <c r="U166" s="54"/>
      <c r="V166" s="54"/>
      <c r="W166" s="54"/>
      <c r="X166" s="54"/>
      <c r="Y166" s="54"/>
      <c r="Z166" s="54"/>
    </row>
    <row r="167" spans="19:26" ht="14" x14ac:dyDescent="0.2">
      <c r="S167" s="54"/>
      <c r="T167" s="54"/>
      <c r="U167" s="54"/>
      <c r="V167" s="54"/>
      <c r="W167" s="54"/>
      <c r="X167" s="54"/>
      <c r="Y167" s="54"/>
      <c r="Z167" s="54"/>
    </row>
    <row r="168" spans="19:26" ht="14" x14ac:dyDescent="0.2">
      <c r="S168" s="54"/>
      <c r="T168" s="54"/>
      <c r="U168" s="54"/>
      <c r="V168" s="54"/>
      <c r="W168" s="54"/>
      <c r="X168" s="54"/>
      <c r="Y168" s="54"/>
      <c r="Z168" s="54"/>
    </row>
    <row r="169" spans="19:26" ht="14" x14ac:dyDescent="0.2">
      <c r="S169" s="54"/>
      <c r="T169" s="54"/>
      <c r="U169" s="54"/>
      <c r="V169" s="54"/>
      <c r="W169" s="54"/>
      <c r="X169" s="54"/>
      <c r="Y169" s="54"/>
      <c r="Z169" s="54"/>
    </row>
    <row r="170" spans="19:26" ht="14" x14ac:dyDescent="0.2">
      <c r="S170" s="54"/>
      <c r="T170" s="54"/>
      <c r="U170" s="54"/>
      <c r="V170" s="54"/>
      <c r="W170" s="54"/>
      <c r="X170" s="54"/>
      <c r="Y170" s="54"/>
      <c r="Z170" s="54"/>
    </row>
    <row r="171" spans="19:26" ht="14" x14ac:dyDescent="0.2">
      <c r="S171" s="54"/>
      <c r="T171" s="54"/>
      <c r="U171" s="54"/>
      <c r="V171" s="54"/>
      <c r="W171" s="54"/>
      <c r="X171" s="54"/>
      <c r="Y171" s="54"/>
      <c r="Z171" s="54"/>
    </row>
    <row r="172" spans="19:26" ht="14" x14ac:dyDescent="0.2">
      <c r="S172" s="54"/>
      <c r="T172" s="54"/>
      <c r="U172" s="54"/>
      <c r="V172" s="54"/>
      <c r="W172" s="54"/>
      <c r="X172" s="54"/>
      <c r="Y172" s="54"/>
      <c r="Z172" s="54"/>
    </row>
    <row r="173" spans="19:26" ht="14" x14ac:dyDescent="0.2">
      <c r="S173" s="54"/>
      <c r="T173" s="54"/>
      <c r="U173" s="54"/>
      <c r="V173" s="54"/>
      <c r="W173" s="54"/>
      <c r="X173" s="54"/>
      <c r="Y173" s="54"/>
      <c r="Z173" s="54"/>
    </row>
    <row r="174" spans="19:26" ht="14" x14ac:dyDescent="0.2">
      <c r="S174" s="54"/>
      <c r="T174" s="54"/>
      <c r="U174" s="54"/>
      <c r="V174" s="54"/>
      <c r="W174" s="54"/>
      <c r="X174" s="54"/>
      <c r="Y174" s="54"/>
      <c r="Z174" s="54"/>
    </row>
    <row r="175" spans="19:26" ht="14" x14ac:dyDescent="0.2">
      <c r="S175" s="54"/>
      <c r="T175" s="54"/>
      <c r="U175" s="54"/>
      <c r="V175" s="54"/>
      <c r="W175" s="54"/>
      <c r="X175" s="54"/>
      <c r="Y175" s="54"/>
      <c r="Z175" s="54"/>
    </row>
    <row r="176" spans="19:26" ht="14" x14ac:dyDescent="0.2">
      <c r="S176" s="54"/>
      <c r="T176" s="54"/>
      <c r="U176" s="54"/>
      <c r="V176" s="54"/>
      <c r="W176" s="54"/>
      <c r="X176" s="54"/>
      <c r="Y176" s="54"/>
      <c r="Z176" s="54"/>
    </row>
    <row r="177" spans="19:26" ht="14" x14ac:dyDescent="0.2">
      <c r="S177" s="54"/>
      <c r="T177" s="54"/>
      <c r="U177" s="54"/>
      <c r="V177" s="54"/>
      <c r="W177" s="54"/>
      <c r="X177" s="54"/>
      <c r="Y177" s="54"/>
      <c r="Z177" s="54"/>
    </row>
    <row r="178" spans="19:26" ht="14" x14ac:dyDescent="0.2">
      <c r="S178" s="54"/>
      <c r="T178" s="54"/>
      <c r="U178" s="54"/>
      <c r="V178" s="54"/>
      <c r="W178" s="54"/>
      <c r="X178" s="54"/>
      <c r="Y178" s="54"/>
      <c r="Z178" s="54"/>
    </row>
    <row r="179" spans="19:26" ht="14" x14ac:dyDescent="0.2">
      <c r="S179" s="54"/>
      <c r="T179" s="54"/>
      <c r="U179" s="54"/>
      <c r="V179" s="54"/>
      <c r="W179" s="54"/>
      <c r="X179" s="54"/>
      <c r="Y179" s="54"/>
      <c r="Z179" s="54"/>
    </row>
    <row r="180" spans="19:26" ht="14" x14ac:dyDescent="0.2">
      <c r="S180" s="54"/>
      <c r="T180" s="54"/>
      <c r="U180" s="54"/>
      <c r="V180" s="54"/>
      <c r="W180" s="54"/>
      <c r="X180" s="54"/>
      <c r="Y180" s="54"/>
      <c r="Z180" s="54"/>
    </row>
    <row r="181" spans="19:26" ht="14" x14ac:dyDescent="0.2">
      <c r="S181" s="54"/>
      <c r="T181" s="54"/>
      <c r="U181" s="54"/>
      <c r="V181" s="54"/>
      <c r="W181" s="54"/>
      <c r="X181" s="54"/>
      <c r="Y181" s="54"/>
      <c r="Z181" s="54"/>
    </row>
    <row r="182" spans="19:26" ht="14" x14ac:dyDescent="0.2">
      <c r="S182" s="54"/>
      <c r="T182" s="54"/>
      <c r="U182" s="54"/>
      <c r="V182" s="54"/>
      <c r="W182" s="54"/>
      <c r="X182" s="54"/>
      <c r="Y182" s="54"/>
      <c r="Z182" s="54"/>
    </row>
    <row r="183" spans="19:26" ht="14" x14ac:dyDescent="0.2">
      <c r="S183" s="54"/>
      <c r="T183" s="54"/>
      <c r="U183" s="54"/>
      <c r="V183" s="54"/>
      <c r="W183" s="54"/>
      <c r="X183" s="54"/>
      <c r="Y183" s="54"/>
      <c r="Z183" s="54"/>
    </row>
    <row r="184" spans="19:26" ht="14" x14ac:dyDescent="0.2">
      <c r="S184" s="54"/>
      <c r="T184" s="54"/>
      <c r="U184" s="54"/>
      <c r="V184" s="54"/>
      <c r="W184" s="54"/>
      <c r="X184" s="54"/>
      <c r="Y184" s="54"/>
      <c r="Z184" s="54"/>
    </row>
    <row r="185" spans="19:26" ht="14" x14ac:dyDescent="0.2">
      <c r="S185" s="54"/>
      <c r="T185" s="54"/>
      <c r="U185" s="54"/>
      <c r="V185" s="54"/>
      <c r="W185" s="54"/>
      <c r="X185" s="54"/>
      <c r="Y185" s="54"/>
      <c r="Z185" s="54"/>
    </row>
    <row r="186" spans="19:26" ht="14" x14ac:dyDescent="0.2">
      <c r="S186" s="54"/>
      <c r="T186" s="54"/>
      <c r="U186" s="54"/>
      <c r="V186" s="54"/>
      <c r="W186" s="54"/>
      <c r="X186" s="54"/>
      <c r="Y186" s="54"/>
      <c r="Z186" s="54"/>
    </row>
    <row r="187" spans="19:26" ht="14" x14ac:dyDescent="0.2">
      <c r="S187" s="54"/>
      <c r="T187" s="54"/>
      <c r="U187" s="54"/>
      <c r="V187" s="54"/>
      <c r="W187" s="54"/>
      <c r="X187" s="54"/>
      <c r="Y187" s="54"/>
      <c r="Z187" s="54"/>
    </row>
    <row r="188" spans="19:26" ht="14" x14ac:dyDescent="0.2">
      <c r="S188" s="54"/>
      <c r="T188" s="54"/>
      <c r="U188" s="54"/>
      <c r="V188" s="54"/>
      <c r="W188" s="54"/>
      <c r="X188" s="54"/>
      <c r="Y188" s="54"/>
      <c r="Z188" s="54"/>
    </row>
    <row r="189" spans="19:26" ht="14" x14ac:dyDescent="0.2">
      <c r="S189" s="54"/>
      <c r="T189" s="54"/>
      <c r="U189" s="54"/>
      <c r="V189" s="54"/>
      <c r="W189" s="54"/>
      <c r="X189" s="54"/>
      <c r="Y189" s="54"/>
      <c r="Z189" s="54"/>
    </row>
    <row r="190" spans="19:26" ht="14" x14ac:dyDescent="0.2">
      <c r="S190" s="54"/>
      <c r="T190" s="54"/>
      <c r="U190" s="54"/>
      <c r="V190" s="54"/>
      <c r="W190" s="54"/>
      <c r="X190" s="54"/>
      <c r="Y190" s="54"/>
      <c r="Z190" s="54"/>
    </row>
    <row r="191" spans="19:26" ht="14" x14ac:dyDescent="0.2">
      <c r="S191" s="54"/>
      <c r="T191" s="54"/>
      <c r="U191" s="54"/>
      <c r="V191" s="54"/>
      <c r="W191" s="54"/>
      <c r="X191" s="54"/>
      <c r="Y191" s="54"/>
      <c r="Z191" s="54"/>
    </row>
    <row r="192" spans="19:26" ht="14" x14ac:dyDescent="0.2">
      <c r="S192" s="54"/>
      <c r="T192" s="54"/>
      <c r="U192" s="54"/>
      <c r="V192" s="54"/>
      <c r="W192" s="54"/>
      <c r="X192" s="54"/>
      <c r="Y192" s="54"/>
      <c r="Z192" s="54"/>
    </row>
    <row r="193" spans="19:26" ht="14" x14ac:dyDescent="0.2">
      <c r="S193" s="54"/>
      <c r="T193" s="54"/>
      <c r="U193" s="54"/>
      <c r="V193" s="54"/>
      <c r="W193" s="54"/>
      <c r="X193" s="54"/>
      <c r="Y193" s="54"/>
      <c r="Z193" s="54"/>
    </row>
    <row r="194" spans="19:26" ht="14" x14ac:dyDescent="0.2">
      <c r="S194" s="54"/>
      <c r="T194" s="54"/>
      <c r="U194" s="54"/>
      <c r="V194" s="54"/>
      <c r="W194" s="54"/>
      <c r="X194" s="54"/>
      <c r="Y194" s="54"/>
      <c r="Z194" s="54"/>
    </row>
    <row r="195" spans="19:26" ht="14" x14ac:dyDescent="0.2">
      <c r="S195" s="54"/>
      <c r="T195" s="54"/>
      <c r="U195" s="54"/>
      <c r="V195" s="54"/>
      <c r="W195" s="54"/>
      <c r="X195" s="54"/>
      <c r="Y195" s="54"/>
      <c r="Z195" s="54"/>
    </row>
    <row r="196" spans="19:26" ht="14" x14ac:dyDescent="0.2">
      <c r="S196" s="54"/>
      <c r="T196" s="54"/>
      <c r="U196" s="54"/>
      <c r="V196" s="54"/>
      <c r="W196" s="54"/>
      <c r="X196" s="54"/>
      <c r="Y196" s="54"/>
      <c r="Z196" s="54"/>
    </row>
    <row r="197" spans="19:26" ht="14" x14ac:dyDescent="0.2">
      <c r="S197" s="54"/>
      <c r="T197" s="54"/>
      <c r="U197" s="54"/>
      <c r="V197" s="54"/>
      <c r="W197" s="54"/>
      <c r="X197" s="54"/>
      <c r="Y197" s="54"/>
      <c r="Z197" s="54"/>
    </row>
    <row r="198" spans="19:26" ht="14" x14ac:dyDescent="0.2">
      <c r="S198" s="54"/>
      <c r="T198" s="54"/>
      <c r="U198" s="54"/>
      <c r="V198" s="54"/>
      <c r="W198" s="54"/>
      <c r="X198" s="54"/>
      <c r="Y198" s="54"/>
      <c r="Z198" s="54"/>
    </row>
    <row r="199" spans="19:26" ht="14" x14ac:dyDescent="0.2">
      <c r="S199" s="54"/>
      <c r="T199" s="54"/>
      <c r="U199" s="54"/>
      <c r="V199" s="54"/>
      <c r="W199" s="54"/>
      <c r="X199" s="54"/>
      <c r="Y199" s="54"/>
      <c r="Z199" s="54"/>
    </row>
    <row r="200" spans="19:26" ht="14" x14ac:dyDescent="0.2">
      <c r="S200" s="54"/>
      <c r="T200" s="54"/>
      <c r="U200" s="54"/>
      <c r="V200" s="54"/>
      <c r="W200" s="54"/>
      <c r="X200" s="54"/>
      <c r="Y200" s="54"/>
      <c r="Z200" s="54"/>
    </row>
    <row r="201" spans="19:26" ht="14" x14ac:dyDescent="0.2">
      <c r="S201" s="54"/>
      <c r="T201" s="54"/>
      <c r="U201" s="54"/>
      <c r="V201" s="54"/>
      <c r="W201" s="54"/>
      <c r="X201" s="54"/>
      <c r="Y201" s="54"/>
      <c r="Z201" s="54"/>
    </row>
    <row r="202" spans="19:26" ht="14" x14ac:dyDescent="0.2">
      <c r="S202" s="54"/>
      <c r="T202" s="54"/>
      <c r="U202" s="54"/>
      <c r="V202" s="54"/>
      <c r="W202" s="54"/>
      <c r="X202" s="54"/>
      <c r="Y202" s="54"/>
      <c r="Z202" s="54"/>
    </row>
    <row r="203" spans="19:26" ht="14" x14ac:dyDescent="0.2">
      <c r="S203" s="54"/>
      <c r="T203" s="54"/>
      <c r="U203" s="54"/>
      <c r="V203" s="54"/>
      <c r="W203" s="54"/>
      <c r="X203" s="54"/>
      <c r="Y203" s="54"/>
      <c r="Z203" s="54"/>
    </row>
    <row r="204" spans="19:26" ht="14" x14ac:dyDescent="0.2">
      <c r="S204" s="54"/>
      <c r="T204" s="54"/>
      <c r="U204" s="54"/>
      <c r="V204" s="54"/>
      <c r="W204" s="54"/>
      <c r="X204" s="54"/>
      <c r="Y204" s="54"/>
      <c r="Z204" s="54"/>
    </row>
    <row r="205" spans="19:26" ht="14" x14ac:dyDescent="0.2">
      <c r="S205" s="54"/>
      <c r="T205" s="54"/>
      <c r="U205" s="54"/>
      <c r="V205" s="54"/>
      <c r="W205" s="54"/>
      <c r="X205" s="54"/>
      <c r="Y205" s="54"/>
      <c r="Z205" s="54"/>
    </row>
    <row r="206" spans="19:26" ht="14" x14ac:dyDescent="0.2">
      <c r="S206" s="54"/>
      <c r="T206" s="54"/>
      <c r="U206" s="54"/>
      <c r="V206" s="54"/>
      <c r="W206" s="54"/>
      <c r="X206" s="54"/>
      <c r="Y206" s="54"/>
      <c r="Z206" s="54"/>
    </row>
    <row r="207" spans="19:26" ht="14" x14ac:dyDescent="0.2">
      <c r="S207" s="54"/>
      <c r="T207" s="54"/>
      <c r="U207" s="54"/>
      <c r="V207" s="54"/>
      <c r="W207" s="54"/>
      <c r="X207" s="54"/>
      <c r="Y207" s="54"/>
      <c r="Z207" s="54"/>
    </row>
    <row r="208" spans="19:26" ht="14" x14ac:dyDescent="0.2">
      <c r="S208" s="54"/>
      <c r="T208" s="54"/>
      <c r="U208" s="54"/>
      <c r="V208" s="54"/>
      <c r="W208" s="54"/>
      <c r="X208" s="54"/>
      <c r="Y208" s="54"/>
      <c r="Z208" s="54"/>
    </row>
    <row r="209" spans="19:26" ht="14" x14ac:dyDescent="0.2">
      <c r="S209" s="54"/>
      <c r="T209" s="54"/>
      <c r="U209" s="54"/>
      <c r="V209" s="54"/>
      <c r="W209" s="54"/>
      <c r="X209" s="54"/>
      <c r="Y209" s="54"/>
      <c r="Z209" s="54"/>
    </row>
    <row r="210" spans="19:26" ht="14" x14ac:dyDescent="0.2">
      <c r="S210" s="54"/>
      <c r="T210" s="54"/>
      <c r="U210" s="54"/>
      <c r="V210" s="54"/>
      <c r="W210" s="54"/>
      <c r="X210" s="54"/>
      <c r="Y210" s="54"/>
      <c r="Z210" s="54"/>
    </row>
    <row r="211" spans="19:26" ht="14" x14ac:dyDescent="0.2">
      <c r="S211" s="54"/>
      <c r="T211" s="54"/>
      <c r="U211" s="54"/>
      <c r="V211" s="54"/>
      <c r="W211" s="54"/>
      <c r="X211" s="54"/>
      <c r="Y211" s="54"/>
      <c r="Z211" s="54"/>
    </row>
    <row r="212" spans="19:26" ht="14" x14ac:dyDescent="0.2">
      <c r="S212" s="54"/>
      <c r="T212" s="54"/>
      <c r="U212" s="54"/>
      <c r="V212" s="54"/>
      <c r="W212" s="54"/>
      <c r="X212" s="54"/>
      <c r="Y212" s="54"/>
      <c r="Z212" s="54"/>
    </row>
    <row r="213" spans="19:26" ht="14" x14ac:dyDescent="0.2">
      <c r="S213" s="54"/>
      <c r="T213" s="54"/>
      <c r="U213" s="54"/>
      <c r="V213" s="54"/>
      <c r="W213" s="54"/>
      <c r="X213" s="54"/>
      <c r="Y213" s="54"/>
      <c r="Z213" s="54"/>
    </row>
    <row r="214" spans="19:26" ht="14" x14ac:dyDescent="0.2">
      <c r="S214" s="54"/>
      <c r="T214" s="54"/>
      <c r="U214" s="54"/>
      <c r="V214" s="54"/>
      <c r="W214" s="54"/>
      <c r="X214" s="54"/>
      <c r="Y214" s="54"/>
      <c r="Z214" s="54"/>
    </row>
    <row r="215" spans="19:26" ht="14" x14ac:dyDescent="0.2">
      <c r="S215" s="54"/>
      <c r="T215" s="54"/>
      <c r="U215" s="54"/>
      <c r="V215" s="54"/>
      <c r="W215" s="54"/>
      <c r="X215" s="54"/>
      <c r="Y215" s="54"/>
      <c r="Z215" s="54"/>
    </row>
    <row r="216" spans="19:26" ht="14" x14ac:dyDescent="0.2">
      <c r="S216" s="54"/>
      <c r="T216" s="54"/>
      <c r="U216" s="54"/>
      <c r="V216" s="54"/>
      <c r="W216" s="54"/>
      <c r="X216" s="54"/>
      <c r="Y216" s="54"/>
      <c r="Z216" s="54"/>
    </row>
    <row r="217" spans="19:26" ht="14" x14ac:dyDescent="0.2">
      <c r="S217" s="54"/>
      <c r="T217" s="54"/>
      <c r="U217" s="54"/>
      <c r="V217" s="54"/>
      <c r="W217" s="54"/>
      <c r="X217" s="54"/>
      <c r="Y217" s="54"/>
      <c r="Z217" s="54"/>
    </row>
    <row r="218" spans="19:26" ht="14" x14ac:dyDescent="0.2">
      <c r="S218" s="54"/>
      <c r="T218" s="54"/>
      <c r="U218" s="54"/>
      <c r="V218" s="54"/>
      <c r="W218" s="54"/>
      <c r="X218" s="54"/>
      <c r="Y218" s="54"/>
      <c r="Z218" s="54"/>
    </row>
    <row r="219" spans="19:26" ht="14" x14ac:dyDescent="0.2">
      <c r="S219" s="54"/>
      <c r="T219" s="54"/>
      <c r="U219" s="54"/>
      <c r="V219" s="54"/>
      <c r="W219" s="54"/>
      <c r="X219" s="54"/>
      <c r="Y219" s="54"/>
      <c r="Z219" s="54"/>
    </row>
    <row r="220" spans="19:26" ht="14" x14ac:dyDescent="0.2">
      <c r="S220" s="54"/>
      <c r="T220" s="54"/>
      <c r="U220" s="54"/>
      <c r="V220" s="54"/>
      <c r="W220" s="54"/>
      <c r="X220" s="54"/>
      <c r="Y220" s="54"/>
      <c r="Z220" s="54"/>
    </row>
    <row r="221" spans="19:26" ht="14" x14ac:dyDescent="0.2">
      <c r="S221" s="54"/>
      <c r="T221" s="54"/>
      <c r="U221" s="54"/>
      <c r="V221" s="54"/>
      <c r="W221" s="54"/>
      <c r="X221" s="54"/>
      <c r="Y221" s="54"/>
      <c r="Z221" s="54"/>
    </row>
    <row r="222" spans="19:26" ht="14" x14ac:dyDescent="0.2">
      <c r="S222" s="54"/>
      <c r="T222" s="54"/>
      <c r="U222" s="54"/>
      <c r="V222" s="54"/>
      <c r="W222" s="54"/>
      <c r="X222" s="54"/>
      <c r="Y222" s="54"/>
      <c r="Z222" s="54"/>
    </row>
    <row r="223" spans="19:26" ht="14" x14ac:dyDescent="0.2">
      <c r="S223" s="54"/>
      <c r="T223" s="54"/>
      <c r="U223" s="54"/>
      <c r="V223" s="54"/>
      <c r="W223" s="54"/>
      <c r="X223" s="54"/>
      <c r="Y223" s="54"/>
      <c r="Z223" s="54"/>
    </row>
    <row r="224" spans="19:26" ht="14" x14ac:dyDescent="0.2">
      <c r="S224" s="54"/>
      <c r="T224" s="54"/>
      <c r="U224" s="54"/>
      <c r="V224" s="54"/>
      <c r="W224" s="54"/>
      <c r="X224" s="54"/>
      <c r="Y224" s="54"/>
      <c r="Z224" s="54"/>
    </row>
    <row r="225" spans="19:26" ht="14" x14ac:dyDescent="0.2">
      <c r="S225" s="54"/>
      <c r="T225" s="54"/>
      <c r="U225" s="54"/>
      <c r="V225" s="54"/>
      <c r="W225" s="54"/>
      <c r="X225" s="54"/>
      <c r="Y225" s="54"/>
      <c r="Z225" s="54"/>
    </row>
    <row r="226" spans="19:26" ht="14" x14ac:dyDescent="0.2">
      <c r="S226" s="54"/>
      <c r="T226" s="54"/>
      <c r="U226" s="54"/>
      <c r="V226" s="54"/>
      <c r="W226" s="54"/>
      <c r="X226" s="54"/>
      <c r="Y226" s="54"/>
      <c r="Z226" s="54"/>
    </row>
    <row r="227" spans="19:26" ht="14" x14ac:dyDescent="0.2">
      <c r="S227" s="54"/>
      <c r="T227" s="54"/>
      <c r="U227" s="54"/>
      <c r="V227" s="54"/>
      <c r="W227" s="54"/>
      <c r="X227" s="54"/>
      <c r="Y227" s="54"/>
      <c r="Z227" s="54"/>
    </row>
    <row r="228" spans="19:26" ht="14" x14ac:dyDescent="0.2">
      <c r="S228" s="54"/>
      <c r="T228" s="54"/>
      <c r="U228" s="54"/>
      <c r="V228" s="54"/>
      <c r="W228" s="54"/>
      <c r="X228" s="54"/>
      <c r="Y228" s="54"/>
      <c r="Z228" s="54"/>
    </row>
    <row r="229" spans="19:26" ht="14" x14ac:dyDescent="0.2">
      <c r="S229" s="54"/>
      <c r="T229" s="54"/>
      <c r="U229" s="54"/>
      <c r="V229" s="54"/>
      <c r="W229" s="54"/>
      <c r="X229" s="54"/>
      <c r="Y229" s="54"/>
      <c r="Z229" s="54"/>
    </row>
    <row r="230" spans="19:26" ht="14" x14ac:dyDescent="0.2">
      <c r="S230" s="54"/>
      <c r="T230" s="54"/>
      <c r="U230" s="54"/>
      <c r="V230" s="54"/>
      <c r="W230" s="54"/>
      <c r="X230" s="54"/>
      <c r="Y230" s="54"/>
      <c r="Z230" s="54"/>
    </row>
    <row r="231" spans="19:26" ht="14" x14ac:dyDescent="0.2">
      <c r="S231" s="54"/>
      <c r="T231" s="54"/>
      <c r="U231" s="54"/>
      <c r="V231" s="54"/>
      <c r="W231" s="54"/>
      <c r="X231" s="54"/>
      <c r="Y231" s="54"/>
      <c r="Z231" s="54"/>
    </row>
    <row r="232" spans="19:26" ht="14" x14ac:dyDescent="0.2">
      <c r="S232" s="54"/>
      <c r="T232" s="54"/>
      <c r="U232" s="54"/>
      <c r="V232" s="54"/>
      <c r="W232" s="54"/>
      <c r="X232" s="54"/>
      <c r="Y232" s="54"/>
      <c r="Z232" s="54"/>
    </row>
    <row r="233" spans="19:26" ht="14" x14ac:dyDescent="0.2">
      <c r="S233" s="54"/>
      <c r="T233" s="54"/>
      <c r="U233" s="54"/>
      <c r="V233" s="54"/>
      <c r="W233" s="54"/>
      <c r="X233" s="54"/>
      <c r="Y233" s="54"/>
      <c r="Z233" s="54"/>
    </row>
    <row r="234" spans="19:26" ht="14" x14ac:dyDescent="0.2">
      <c r="S234" s="54"/>
      <c r="T234" s="54"/>
      <c r="U234" s="54"/>
      <c r="V234" s="54"/>
      <c r="W234" s="54"/>
      <c r="X234" s="54"/>
      <c r="Y234" s="54"/>
      <c r="Z234" s="54"/>
    </row>
    <row r="235" spans="19:26" ht="14" x14ac:dyDescent="0.2">
      <c r="S235" s="54"/>
      <c r="T235" s="54"/>
      <c r="U235" s="54"/>
      <c r="V235" s="54"/>
      <c r="W235" s="54"/>
      <c r="X235" s="54"/>
      <c r="Y235" s="54"/>
      <c r="Z235" s="54"/>
    </row>
    <row r="236" spans="19:26" ht="14" x14ac:dyDescent="0.2">
      <c r="S236" s="54"/>
      <c r="T236" s="54"/>
      <c r="U236" s="54"/>
      <c r="V236" s="54"/>
      <c r="W236" s="54"/>
      <c r="X236" s="54"/>
      <c r="Y236" s="54"/>
      <c r="Z236" s="54"/>
    </row>
    <row r="237" spans="19:26" ht="14" x14ac:dyDescent="0.2">
      <c r="S237" s="54"/>
      <c r="T237" s="54"/>
      <c r="U237" s="54"/>
      <c r="V237" s="54"/>
      <c r="W237" s="54"/>
      <c r="X237" s="54"/>
      <c r="Y237" s="54"/>
      <c r="Z237" s="54"/>
    </row>
    <row r="238" spans="19:26" ht="14" x14ac:dyDescent="0.2">
      <c r="S238" s="54"/>
      <c r="T238" s="54"/>
      <c r="U238" s="54"/>
      <c r="V238" s="54"/>
      <c r="W238" s="54"/>
      <c r="X238" s="54"/>
      <c r="Y238" s="54"/>
      <c r="Z238" s="54"/>
    </row>
    <row r="239" spans="19:26" ht="14" x14ac:dyDescent="0.2">
      <c r="S239" s="54"/>
      <c r="T239" s="54"/>
      <c r="U239" s="54"/>
      <c r="V239" s="54"/>
      <c r="W239" s="54"/>
      <c r="X239" s="54"/>
      <c r="Y239" s="54"/>
      <c r="Z239" s="54"/>
    </row>
    <row r="240" spans="19:26" ht="14" x14ac:dyDescent="0.2">
      <c r="S240" s="54"/>
      <c r="T240" s="54"/>
      <c r="U240" s="54"/>
      <c r="V240" s="54"/>
      <c r="W240" s="54"/>
      <c r="X240" s="54"/>
      <c r="Y240" s="54"/>
      <c r="Z240" s="54"/>
    </row>
    <row r="241" spans="19:26" ht="14" x14ac:dyDescent="0.2">
      <c r="S241" s="54"/>
      <c r="T241" s="54"/>
      <c r="U241" s="54"/>
      <c r="V241" s="54"/>
      <c r="W241" s="54"/>
      <c r="X241" s="54"/>
      <c r="Y241" s="54"/>
      <c r="Z241" s="54"/>
    </row>
    <row r="242" spans="19:26" ht="14" x14ac:dyDescent="0.2">
      <c r="S242" s="54"/>
      <c r="T242" s="54"/>
      <c r="U242" s="54"/>
      <c r="V242" s="54"/>
      <c r="W242" s="54"/>
      <c r="X242" s="54"/>
      <c r="Y242" s="54"/>
      <c r="Z242" s="54"/>
    </row>
    <row r="243" spans="19:26" ht="14" x14ac:dyDescent="0.2">
      <c r="S243" s="54"/>
      <c r="T243" s="54"/>
      <c r="U243" s="54"/>
      <c r="V243" s="54"/>
      <c r="W243" s="54"/>
      <c r="X243" s="54"/>
      <c r="Y243" s="54"/>
      <c r="Z243" s="54"/>
    </row>
    <row r="244" spans="19:26" ht="14" x14ac:dyDescent="0.2">
      <c r="S244" s="54"/>
      <c r="T244" s="54"/>
      <c r="U244" s="54"/>
      <c r="V244" s="54"/>
      <c r="W244" s="54"/>
      <c r="X244" s="54"/>
      <c r="Y244" s="54"/>
      <c r="Z244" s="54"/>
    </row>
    <row r="245" spans="19:26" ht="14" x14ac:dyDescent="0.2">
      <c r="S245" s="54"/>
      <c r="T245" s="54"/>
      <c r="U245" s="54"/>
      <c r="V245" s="54"/>
      <c r="W245" s="54"/>
      <c r="X245" s="54"/>
      <c r="Y245" s="54"/>
      <c r="Z245" s="54"/>
    </row>
    <row r="246" spans="19:26" ht="14" x14ac:dyDescent="0.2">
      <c r="S246" s="54"/>
      <c r="T246" s="54"/>
      <c r="U246" s="54"/>
      <c r="V246" s="54"/>
      <c r="W246" s="54"/>
      <c r="X246" s="54"/>
      <c r="Y246" s="54"/>
      <c r="Z246" s="54"/>
    </row>
    <row r="247" spans="19:26" ht="14" x14ac:dyDescent="0.2">
      <c r="S247" s="54"/>
      <c r="T247" s="54"/>
      <c r="U247" s="54"/>
      <c r="V247" s="54"/>
      <c r="W247" s="54"/>
      <c r="X247" s="54"/>
      <c r="Y247" s="54"/>
      <c r="Z247" s="54"/>
    </row>
    <row r="248" spans="19:26" ht="14" x14ac:dyDescent="0.2">
      <c r="S248" s="54"/>
      <c r="T248" s="54"/>
      <c r="U248" s="54"/>
      <c r="V248" s="54"/>
      <c r="W248" s="54"/>
      <c r="X248" s="54"/>
      <c r="Y248" s="54"/>
      <c r="Z248" s="54"/>
    </row>
    <row r="249" spans="19:26" ht="14" x14ac:dyDescent="0.2">
      <c r="S249" s="54"/>
      <c r="T249" s="54"/>
      <c r="U249" s="54"/>
      <c r="V249" s="54"/>
      <c r="W249" s="54"/>
      <c r="X249" s="54"/>
      <c r="Y249" s="54"/>
      <c r="Z249" s="54"/>
    </row>
    <row r="250" spans="19:26" ht="14" x14ac:dyDescent="0.2">
      <c r="S250" s="54"/>
      <c r="T250" s="54"/>
      <c r="U250" s="54"/>
      <c r="V250" s="54"/>
      <c r="W250" s="54"/>
      <c r="X250" s="54"/>
      <c r="Y250" s="54"/>
      <c r="Z250" s="54"/>
    </row>
    <row r="251" spans="19:26" ht="14" x14ac:dyDescent="0.2">
      <c r="S251" s="54"/>
      <c r="T251" s="54"/>
      <c r="U251" s="54"/>
      <c r="V251" s="54"/>
      <c r="W251" s="54"/>
      <c r="X251" s="54"/>
      <c r="Y251" s="54"/>
      <c r="Z251" s="54"/>
    </row>
    <row r="252" spans="19:26" ht="14" x14ac:dyDescent="0.2">
      <c r="S252" s="54"/>
      <c r="T252" s="54"/>
      <c r="U252" s="54"/>
      <c r="V252" s="54"/>
      <c r="W252" s="54"/>
      <c r="X252" s="54"/>
      <c r="Y252" s="54"/>
      <c r="Z252" s="54"/>
    </row>
    <row r="253" spans="19:26" ht="14" x14ac:dyDescent="0.2">
      <c r="S253" s="54"/>
      <c r="T253" s="54"/>
      <c r="U253" s="54"/>
      <c r="V253" s="54"/>
      <c r="W253" s="54"/>
      <c r="X253" s="54"/>
      <c r="Y253" s="54"/>
      <c r="Z253" s="54"/>
    </row>
    <row r="254" spans="19:26" ht="14" x14ac:dyDescent="0.2">
      <c r="S254" s="54"/>
      <c r="T254" s="54"/>
      <c r="U254" s="54"/>
      <c r="V254" s="54"/>
      <c r="W254" s="54"/>
      <c r="X254" s="54"/>
      <c r="Y254" s="54"/>
      <c r="Z254" s="54"/>
    </row>
    <row r="255" spans="19:26" ht="14" x14ac:dyDescent="0.2">
      <c r="S255" s="54"/>
      <c r="T255" s="54"/>
      <c r="U255" s="54"/>
      <c r="V255" s="54"/>
      <c r="W255" s="54"/>
      <c r="X255" s="54"/>
      <c r="Y255" s="54"/>
      <c r="Z255" s="54"/>
    </row>
    <row r="256" spans="19:26" ht="14" x14ac:dyDescent="0.2">
      <c r="S256" s="54"/>
      <c r="T256" s="54"/>
      <c r="U256" s="54"/>
      <c r="V256" s="54"/>
      <c r="W256" s="54"/>
      <c r="X256" s="54"/>
      <c r="Y256" s="54"/>
      <c r="Z256" s="54"/>
    </row>
    <row r="257" spans="19:26" ht="14" x14ac:dyDescent="0.2">
      <c r="S257" s="54"/>
      <c r="T257" s="54"/>
      <c r="U257" s="54"/>
      <c r="V257" s="54"/>
      <c r="W257" s="54"/>
      <c r="X257" s="54"/>
      <c r="Y257" s="54"/>
      <c r="Z257" s="54"/>
    </row>
    <row r="258" spans="19:26" ht="14" x14ac:dyDescent="0.2">
      <c r="S258" s="54"/>
      <c r="T258" s="54"/>
      <c r="U258" s="54"/>
      <c r="V258" s="54"/>
      <c r="W258" s="54"/>
      <c r="X258" s="54"/>
      <c r="Y258" s="54"/>
      <c r="Z258" s="54"/>
    </row>
    <row r="259" spans="19:26" ht="14" x14ac:dyDescent="0.2">
      <c r="S259" s="54"/>
      <c r="T259" s="54"/>
      <c r="U259" s="54"/>
      <c r="V259" s="54"/>
      <c r="W259" s="54"/>
      <c r="X259" s="54"/>
      <c r="Y259" s="54"/>
      <c r="Z259" s="54"/>
    </row>
    <row r="260" spans="19:26" ht="14" x14ac:dyDescent="0.2">
      <c r="S260" s="54"/>
      <c r="T260" s="54"/>
      <c r="U260" s="54"/>
      <c r="V260" s="54"/>
      <c r="W260" s="54"/>
      <c r="X260" s="54"/>
      <c r="Y260" s="54"/>
      <c r="Z260" s="54"/>
    </row>
    <row r="261" spans="19:26" ht="14" x14ac:dyDescent="0.2">
      <c r="S261" s="54"/>
      <c r="T261" s="54"/>
      <c r="U261" s="54"/>
      <c r="V261" s="54"/>
      <c r="W261" s="54"/>
      <c r="X261" s="54"/>
      <c r="Y261" s="54"/>
      <c r="Z261" s="54"/>
    </row>
    <row r="262" spans="19:26" ht="14" x14ac:dyDescent="0.2">
      <c r="S262" s="54"/>
      <c r="T262" s="54"/>
      <c r="U262" s="54"/>
      <c r="V262" s="54"/>
      <c r="W262" s="54"/>
      <c r="X262" s="54"/>
      <c r="Y262" s="54"/>
      <c r="Z262" s="54"/>
    </row>
    <row r="263" spans="19:26" ht="14" x14ac:dyDescent="0.2">
      <c r="S263" s="54"/>
      <c r="T263" s="54"/>
      <c r="U263" s="54"/>
      <c r="V263" s="54"/>
      <c r="W263" s="54"/>
      <c r="X263" s="54"/>
      <c r="Y263" s="54"/>
      <c r="Z263" s="54"/>
    </row>
    <row r="264" spans="19:26" ht="14" x14ac:dyDescent="0.2">
      <c r="S264" s="54"/>
      <c r="T264" s="54"/>
      <c r="U264" s="54"/>
      <c r="V264" s="54"/>
      <c r="W264" s="54"/>
      <c r="X264" s="54"/>
      <c r="Y264" s="54"/>
      <c r="Z264" s="54"/>
    </row>
    <row r="265" spans="19:26" ht="14" x14ac:dyDescent="0.2">
      <c r="S265" s="54"/>
      <c r="T265" s="54"/>
      <c r="U265" s="54"/>
      <c r="V265" s="54"/>
      <c r="W265" s="54"/>
      <c r="X265" s="54"/>
      <c r="Y265" s="54"/>
      <c r="Z265" s="54"/>
    </row>
    <row r="266" spans="19:26" ht="14" x14ac:dyDescent="0.2">
      <c r="S266" s="54"/>
      <c r="T266" s="54"/>
      <c r="U266" s="54"/>
      <c r="V266" s="54"/>
      <c r="W266" s="54"/>
      <c r="X266" s="54"/>
      <c r="Y266" s="54"/>
      <c r="Z266" s="54"/>
    </row>
    <row r="267" spans="19:26" ht="14" x14ac:dyDescent="0.2">
      <c r="S267" s="54"/>
      <c r="T267" s="54"/>
      <c r="U267" s="54"/>
      <c r="V267" s="54"/>
      <c r="W267" s="54"/>
      <c r="X267" s="54"/>
      <c r="Y267" s="54"/>
      <c r="Z267" s="54"/>
    </row>
    <row r="268" spans="19:26" ht="14" x14ac:dyDescent="0.2">
      <c r="S268" s="54"/>
      <c r="T268" s="54"/>
      <c r="U268" s="54"/>
      <c r="V268" s="54"/>
      <c r="W268" s="54"/>
      <c r="X268" s="54"/>
      <c r="Y268" s="54"/>
      <c r="Z268" s="54"/>
    </row>
    <row r="269" spans="19:26" ht="14" x14ac:dyDescent="0.2">
      <c r="S269" s="54"/>
      <c r="T269" s="54"/>
      <c r="U269" s="54"/>
      <c r="V269" s="54"/>
      <c r="W269" s="54"/>
      <c r="X269" s="54"/>
      <c r="Y269" s="54"/>
      <c r="Z269" s="54"/>
    </row>
    <row r="270" spans="19:26" ht="14" x14ac:dyDescent="0.2">
      <c r="S270" s="54"/>
      <c r="T270" s="54"/>
      <c r="U270" s="54"/>
      <c r="V270" s="54"/>
      <c r="W270" s="54"/>
      <c r="X270" s="54"/>
      <c r="Y270" s="54"/>
      <c r="Z270" s="54"/>
    </row>
    <row r="271" spans="19:26" ht="14" x14ac:dyDescent="0.2">
      <c r="S271" s="54"/>
      <c r="T271" s="54"/>
      <c r="U271" s="54"/>
      <c r="V271" s="54"/>
      <c r="W271" s="54"/>
      <c r="X271" s="54"/>
      <c r="Y271" s="54"/>
      <c r="Z271" s="54"/>
    </row>
    <row r="272" spans="19:26" ht="14" x14ac:dyDescent="0.2">
      <c r="S272" s="54"/>
      <c r="T272" s="54"/>
      <c r="U272" s="54"/>
      <c r="V272" s="54"/>
      <c r="W272" s="54"/>
      <c r="X272" s="54"/>
      <c r="Y272" s="54"/>
      <c r="Z272" s="54"/>
    </row>
    <row r="273" spans="19:26" ht="14" x14ac:dyDescent="0.2">
      <c r="S273" s="54"/>
      <c r="T273" s="54"/>
      <c r="U273" s="54"/>
      <c r="V273" s="54"/>
      <c r="W273" s="54"/>
      <c r="X273" s="54"/>
      <c r="Y273" s="54"/>
      <c r="Z273" s="54"/>
    </row>
    <row r="274" spans="19:26" ht="14" x14ac:dyDescent="0.2">
      <c r="S274" s="54"/>
      <c r="T274" s="54"/>
      <c r="U274" s="54"/>
      <c r="V274" s="54"/>
      <c r="W274" s="54"/>
      <c r="X274" s="54"/>
      <c r="Y274" s="54"/>
      <c r="Z274" s="54"/>
    </row>
    <row r="275" spans="19:26" ht="14" x14ac:dyDescent="0.2">
      <c r="S275" s="54"/>
      <c r="T275" s="54"/>
      <c r="U275" s="54"/>
      <c r="V275" s="54"/>
      <c r="W275" s="54"/>
      <c r="X275" s="54"/>
      <c r="Y275" s="54"/>
      <c r="Z275" s="54"/>
    </row>
    <row r="276" spans="19:26" ht="14" x14ac:dyDescent="0.2">
      <c r="S276" s="54"/>
      <c r="T276" s="54"/>
      <c r="U276" s="54"/>
      <c r="V276" s="54"/>
      <c r="W276" s="54"/>
      <c r="X276" s="54"/>
      <c r="Y276" s="54"/>
      <c r="Z276" s="54"/>
    </row>
    <row r="277" spans="19:26" ht="14" x14ac:dyDescent="0.2">
      <c r="S277" s="54"/>
      <c r="T277" s="54"/>
      <c r="U277" s="54"/>
      <c r="V277" s="54"/>
      <c r="W277" s="54"/>
      <c r="X277" s="54"/>
      <c r="Y277" s="54"/>
      <c r="Z277" s="54"/>
    </row>
    <row r="278" spans="19:26" ht="14" x14ac:dyDescent="0.2">
      <c r="S278" s="54"/>
      <c r="T278" s="54"/>
      <c r="U278" s="54"/>
      <c r="V278" s="54"/>
      <c r="W278" s="54"/>
      <c r="X278" s="54"/>
      <c r="Y278" s="54"/>
      <c r="Z278" s="54"/>
    </row>
    <row r="279" spans="19:26" ht="14" x14ac:dyDescent="0.2">
      <c r="S279" s="54"/>
      <c r="T279" s="54"/>
      <c r="U279" s="54"/>
      <c r="V279" s="54"/>
      <c r="W279" s="54"/>
      <c r="X279" s="54"/>
      <c r="Y279" s="54"/>
      <c r="Z279" s="54"/>
    </row>
    <row r="280" spans="19:26" ht="14" x14ac:dyDescent="0.2">
      <c r="S280" s="54"/>
      <c r="T280" s="54"/>
      <c r="U280" s="54"/>
      <c r="V280" s="54"/>
      <c r="W280" s="54"/>
      <c r="X280" s="54"/>
      <c r="Y280" s="54"/>
      <c r="Z280" s="54"/>
    </row>
    <row r="281" spans="19:26" ht="14" x14ac:dyDescent="0.2">
      <c r="S281" s="54"/>
      <c r="T281" s="54"/>
      <c r="U281" s="54"/>
      <c r="V281" s="54"/>
      <c r="W281" s="54"/>
      <c r="X281" s="54"/>
      <c r="Y281" s="54"/>
      <c r="Z281" s="54"/>
    </row>
    <row r="282" spans="19:26" ht="14" x14ac:dyDescent="0.2">
      <c r="S282" s="54"/>
      <c r="T282" s="54"/>
      <c r="U282" s="54"/>
      <c r="V282" s="54"/>
      <c r="W282" s="54"/>
      <c r="X282" s="54"/>
      <c r="Y282" s="54"/>
      <c r="Z282" s="54"/>
    </row>
    <row r="283" spans="19:26" ht="14" x14ac:dyDescent="0.2">
      <c r="S283" s="54"/>
      <c r="T283" s="54"/>
      <c r="U283" s="54"/>
      <c r="V283" s="54"/>
      <c r="W283" s="54"/>
      <c r="X283" s="54"/>
      <c r="Y283" s="54"/>
      <c r="Z283" s="54"/>
    </row>
    <row r="284" spans="19:26" ht="14" x14ac:dyDescent="0.2">
      <c r="S284" s="54"/>
      <c r="T284" s="54"/>
      <c r="U284" s="54"/>
      <c r="V284" s="54"/>
      <c r="W284" s="54"/>
      <c r="X284" s="54"/>
      <c r="Y284" s="54"/>
      <c r="Z284" s="54"/>
    </row>
    <row r="285" spans="19:26" ht="14" x14ac:dyDescent="0.2">
      <c r="S285" s="54"/>
      <c r="T285" s="54"/>
      <c r="U285" s="54"/>
      <c r="V285" s="54"/>
      <c r="W285" s="54"/>
      <c r="X285" s="54"/>
      <c r="Y285" s="54"/>
      <c r="Z285" s="54"/>
    </row>
    <row r="286" spans="19:26" ht="14" x14ac:dyDescent="0.2">
      <c r="S286" s="54"/>
      <c r="T286" s="54"/>
      <c r="U286" s="54"/>
      <c r="V286" s="54"/>
      <c r="W286" s="54"/>
      <c r="X286" s="54"/>
      <c r="Y286" s="54"/>
      <c r="Z286" s="54"/>
    </row>
    <row r="287" spans="19:26" ht="14" x14ac:dyDescent="0.2">
      <c r="S287" s="54"/>
      <c r="T287" s="54"/>
      <c r="U287" s="54"/>
      <c r="V287" s="54"/>
      <c r="W287" s="54"/>
      <c r="X287" s="54"/>
      <c r="Y287" s="54"/>
      <c r="Z287" s="54"/>
    </row>
    <row r="288" spans="19:26" ht="14" x14ac:dyDescent="0.2">
      <c r="S288" s="54"/>
      <c r="T288" s="54"/>
      <c r="U288" s="54"/>
      <c r="V288" s="54"/>
      <c r="W288" s="54"/>
      <c r="X288" s="54"/>
      <c r="Y288" s="54"/>
      <c r="Z288" s="54"/>
    </row>
    <row r="289" spans="19:26" ht="14" x14ac:dyDescent="0.2">
      <c r="S289" s="54"/>
      <c r="T289" s="54"/>
      <c r="U289" s="54"/>
      <c r="V289" s="54"/>
      <c r="W289" s="54"/>
      <c r="X289" s="54"/>
      <c r="Y289" s="54"/>
      <c r="Z289" s="54"/>
    </row>
    <row r="290" spans="19:26" ht="14" x14ac:dyDescent="0.2">
      <c r="S290" s="54"/>
      <c r="T290" s="54"/>
      <c r="U290" s="54"/>
      <c r="V290" s="54"/>
      <c r="W290" s="54"/>
      <c r="X290" s="54"/>
      <c r="Y290" s="54"/>
      <c r="Z290" s="54"/>
    </row>
    <row r="291" spans="19:26" ht="14" x14ac:dyDescent="0.2">
      <c r="S291" s="54"/>
      <c r="T291" s="54"/>
      <c r="U291" s="54"/>
      <c r="V291" s="54"/>
      <c r="W291" s="54"/>
      <c r="X291" s="54"/>
      <c r="Y291" s="54"/>
      <c r="Z291" s="54"/>
    </row>
    <row r="292" spans="19:26" ht="14" x14ac:dyDescent="0.2">
      <c r="S292" s="54"/>
      <c r="T292" s="54"/>
      <c r="U292" s="54"/>
      <c r="V292" s="54"/>
      <c r="W292" s="54"/>
      <c r="X292" s="54"/>
      <c r="Y292" s="54"/>
      <c r="Z292" s="54"/>
    </row>
    <row r="293" spans="19:26" ht="14" x14ac:dyDescent="0.2">
      <c r="S293" s="54"/>
      <c r="T293" s="54"/>
      <c r="U293" s="54"/>
      <c r="V293" s="54"/>
      <c r="W293" s="54"/>
      <c r="X293" s="54"/>
      <c r="Y293" s="54"/>
      <c r="Z293" s="54"/>
    </row>
    <row r="294" spans="19:26" ht="14" x14ac:dyDescent="0.2">
      <c r="S294" s="54"/>
      <c r="T294" s="54"/>
      <c r="U294" s="54"/>
      <c r="V294" s="54"/>
      <c r="W294" s="54"/>
      <c r="X294" s="54"/>
      <c r="Y294" s="54"/>
      <c r="Z294" s="54"/>
    </row>
    <row r="295" spans="19:26" ht="14" x14ac:dyDescent="0.2">
      <c r="S295" s="54"/>
      <c r="T295" s="54"/>
      <c r="U295" s="54"/>
      <c r="V295" s="54"/>
      <c r="W295" s="54"/>
      <c r="X295" s="54"/>
      <c r="Y295" s="54"/>
      <c r="Z295" s="54"/>
    </row>
    <row r="296" spans="19:26" ht="14" x14ac:dyDescent="0.2">
      <c r="S296" s="54"/>
      <c r="T296" s="54"/>
      <c r="U296" s="54"/>
      <c r="V296" s="54"/>
      <c r="W296" s="54"/>
      <c r="X296" s="54"/>
      <c r="Y296" s="54"/>
      <c r="Z296" s="54"/>
    </row>
    <row r="297" spans="19:26" ht="14" x14ac:dyDescent="0.2">
      <c r="S297" s="54"/>
      <c r="T297" s="54"/>
      <c r="U297" s="54"/>
      <c r="V297" s="54"/>
      <c r="W297" s="54"/>
      <c r="X297" s="54"/>
      <c r="Y297" s="54"/>
      <c r="Z297" s="54"/>
    </row>
    <row r="298" spans="19:26" ht="14" x14ac:dyDescent="0.2">
      <c r="S298" s="54"/>
      <c r="T298" s="54"/>
      <c r="U298" s="54"/>
      <c r="V298" s="54"/>
      <c r="W298" s="54"/>
      <c r="X298" s="54"/>
      <c r="Y298" s="54"/>
      <c r="Z298" s="54"/>
    </row>
    <row r="299" spans="19:26" ht="14" x14ac:dyDescent="0.2">
      <c r="S299" s="54"/>
      <c r="T299" s="54"/>
      <c r="U299" s="54"/>
      <c r="V299" s="54"/>
      <c r="W299" s="54"/>
      <c r="X299" s="54"/>
      <c r="Y299" s="54"/>
      <c r="Z299" s="54"/>
    </row>
    <row r="300" spans="19:26" ht="14" x14ac:dyDescent="0.2">
      <c r="S300" s="54"/>
      <c r="T300" s="54"/>
      <c r="U300" s="54"/>
      <c r="V300" s="54"/>
      <c r="W300" s="54"/>
      <c r="X300" s="54"/>
      <c r="Y300" s="54"/>
      <c r="Z300" s="54"/>
    </row>
    <row r="301" spans="19:26" ht="14" x14ac:dyDescent="0.2">
      <c r="S301" s="54"/>
      <c r="T301" s="54"/>
      <c r="U301" s="54"/>
      <c r="V301" s="54"/>
      <c r="W301" s="54"/>
      <c r="X301" s="54"/>
      <c r="Y301" s="54"/>
      <c r="Z301" s="54"/>
    </row>
    <row r="302" spans="19:26" ht="14" x14ac:dyDescent="0.2">
      <c r="S302" s="54"/>
      <c r="T302" s="54"/>
      <c r="U302" s="54"/>
      <c r="V302" s="54"/>
      <c r="W302" s="54"/>
      <c r="X302" s="54"/>
      <c r="Y302" s="54"/>
      <c r="Z302" s="54"/>
    </row>
    <row r="303" spans="19:26" ht="14" x14ac:dyDescent="0.2">
      <c r="S303" s="54"/>
      <c r="T303" s="54"/>
      <c r="U303" s="54"/>
      <c r="V303" s="54"/>
      <c r="W303" s="54"/>
      <c r="X303" s="54"/>
      <c r="Y303" s="54"/>
      <c r="Z303" s="54"/>
    </row>
    <row r="304" spans="19:26" ht="14" x14ac:dyDescent="0.2">
      <c r="S304" s="54"/>
      <c r="T304" s="54"/>
      <c r="U304" s="54"/>
      <c r="V304" s="54"/>
      <c r="W304" s="54"/>
      <c r="X304" s="54"/>
      <c r="Y304" s="54"/>
      <c r="Z304" s="54"/>
    </row>
    <row r="305" spans="19:26" ht="14" x14ac:dyDescent="0.2">
      <c r="S305" s="54"/>
      <c r="T305" s="54"/>
      <c r="U305" s="54"/>
      <c r="V305" s="54"/>
      <c r="W305" s="54"/>
      <c r="X305" s="54"/>
      <c r="Y305" s="54"/>
      <c r="Z305" s="54"/>
    </row>
    <row r="306" spans="19:26" ht="14" x14ac:dyDescent="0.2">
      <c r="S306" s="54"/>
      <c r="T306" s="54"/>
      <c r="U306" s="54"/>
      <c r="V306" s="54"/>
      <c r="W306" s="54"/>
      <c r="X306" s="54"/>
      <c r="Y306" s="54"/>
      <c r="Z306" s="54"/>
    </row>
    <row r="307" spans="19:26" ht="14" x14ac:dyDescent="0.2">
      <c r="S307" s="54"/>
      <c r="T307" s="54"/>
      <c r="U307" s="54"/>
      <c r="V307" s="54"/>
      <c r="W307" s="54"/>
      <c r="X307" s="54"/>
      <c r="Y307" s="54"/>
      <c r="Z307" s="54"/>
    </row>
    <row r="308" spans="19:26" ht="14" x14ac:dyDescent="0.2">
      <c r="S308" s="54"/>
      <c r="T308" s="54"/>
      <c r="U308" s="54"/>
      <c r="V308" s="54"/>
      <c r="W308" s="54"/>
      <c r="X308" s="54"/>
      <c r="Y308" s="54"/>
      <c r="Z308" s="54"/>
    </row>
    <row r="309" spans="19:26" ht="14" x14ac:dyDescent="0.2">
      <c r="S309" s="54"/>
      <c r="T309" s="54"/>
      <c r="U309" s="54"/>
      <c r="V309" s="54"/>
      <c r="W309" s="54"/>
      <c r="X309" s="54"/>
      <c r="Y309" s="54"/>
      <c r="Z309" s="54"/>
    </row>
    <row r="310" spans="19:26" ht="14" x14ac:dyDescent="0.2">
      <c r="S310" s="54"/>
      <c r="T310" s="54"/>
      <c r="U310" s="54"/>
      <c r="V310" s="54"/>
      <c r="W310" s="54"/>
      <c r="X310" s="54"/>
      <c r="Y310" s="54"/>
      <c r="Z310" s="54"/>
    </row>
    <row r="311" spans="19:26" ht="14" x14ac:dyDescent="0.2">
      <c r="S311" s="54"/>
      <c r="T311" s="54"/>
      <c r="U311" s="54"/>
      <c r="V311" s="54"/>
      <c r="W311" s="54"/>
      <c r="X311" s="54"/>
      <c r="Y311" s="54"/>
      <c r="Z311" s="54"/>
    </row>
    <row r="312" spans="19:26" ht="14" x14ac:dyDescent="0.2">
      <c r="S312" s="54"/>
      <c r="T312" s="54"/>
      <c r="U312" s="54"/>
      <c r="V312" s="54"/>
      <c r="W312" s="54"/>
      <c r="X312" s="54"/>
      <c r="Y312" s="54"/>
      <c r="Z312" s="54"/>
    </row>
    <row r="313" spans="19:26" ht="14" x14ac:dyDescent="0.2">
      <c r="S313" s="54"/>
      <c r="T313" s="54"/>
      <c r="U313" s="54"/>
      <c r="V313" s="54"/>
      <c r="W313" s="54"/>
      <c r="X313" s="54"/>
      <c r="Y313" s="54"/>
      <c r="Z313" s="54"/>
    </row>
    <row r="314" spans="19:26" ht="14" x14ac:dyDescent="0.2">
      <c r="S314" s="54"/>
      <c r="T314" s="54"/>
      <c r="U314" s="54"/>
      <c r="V314" s="54"/>
      <c r="W314" s="54"/>
      <c r="X314" s="54"/>
      <c r="Y314" s="54"/>
      <c r="Z314" s="54"/>
    </row>
    <row r="315" spans="19:26" ht="14" x14ac:dyDescent="0.2">
      <c r="S315" s="54"/>
      <c r="T315" s="54"/>
      <c r="U315" s="54"/>
      <c r="V315" s="54"/>
      <c r="W315" s="54"/>
      <c r="X315" s="54"/>
      <c r="Y315" s="54"/>
      <c r="Z315" s="54"/>
    </row>
    <row r="316" spans="19:26" ht="14" x14ac:dyDescent="0.2">
      <c r="S316" s="54"/>
      <c r="T316" s="54"/>
      <c r="U316" s="54"/>
      <c r="V316" s="54"/>
      <c r="W316" s="54"/>
      <c r="X316" s="54"/>
      <c r="Y316" s="54"/>
      <c r="Z316" s="54"/>
    </row>
    <row r="317" spans="19:26" ht="14" x14ac:dyDescent="0.2">
      <c r="S317" s="54"/>
      <c r="T317" s="54"/>
      <c r="U317" s="54"/>
      <c r="V317" s="54"/>
      <c r="W317" s="54"/>
      <c r="X317" s="54"/>
      <c r="Y317" s="54"/>
      <c r="Z317" s="54"/>
    </row>
    <row r="318" spans="19:26" ht="14" x14ac:dyDescent="0.2">
      <c r="S318" s="54"/>
      <c r="T318" s="54"/>
      <c r="U318" s="54"/>
      <c r="V318" s="54"/>
      <c r="W318" s="54"/>
      <c r="X318" s="54"/>
      <c r="Y318" s="54"/>
      <c r="Z318" s="54"/>
    </row>
    <row r="319" spans="19:26" ht="14" x14ac:dyDescent="0.2">
      <c r="S319" s="54"/>
      <c r="T319" s="54"/>
      <c r="U319" s="54"/>
      <c r="V319" s="54"/>
      <c r="W319" s="54"/>
      <c r="X319" s="54"/>
      <c r="Y319" s="54"/>
      <c r="Z319" s="54"/>
    </row>
    <row r="320" spans="19:26" ht="14" x14ac:dyDescent="0.2">
      <c r="S320" s="54"/>
      <c r="T320" s="54"/>
      <c r="U320" s="54"/>
      <c r="V320" s="54"/>
      <c r="W320" s="54"/>
      <c r="X320" s="54"/>
      <c r="Y320" s="54"/>
      <c r="Z320" s="54"/>
    </row>
    <row r="321" spans="19:26" ht="14" x14ac:dyDescent="0.2">
      <c r="S321" s="54"/>
      <c r="T321" s="54"/>
      <c r="U321" s="54"/>
      <c r="V321" s="54"/>
      <c r="W321" s="54"/>
      <c r="X321" s="54"/>
      <c r="Y321" s="54"/>
      <c r="Z321" s="54"/>
    </row>
    <row r="322" spans="19:26" ht="14" x14ac:dyDescent="0.2">
      <c r="S322" s="54"/>
      <c r="T322" s="54"/>
      <c r="U322" s="54"/>
      <c r="V322" s="54"/>
      <c r="W322" s="54"/>
      <c r="X322" s="54"/>
      <c r="Y322" s="54"/>
      <c r="Z322" s="54"/>
    </row>
    <row r="323" spans="19:26" ht="14" x14ac:dyDescent="0.2">
      <c r="S323" s="54"/>
      <c r="T323" s="54"/>
      <c r="U323" s="54"/>
      <c r="V323" s="54"/>
      <c r="W323" s="54"/>
      <c r="X323" s="54"/>
      <c r="Y323" s="54"/>
      <c r="Z323" s="54"/>
    </row>
    <row r="324" spans="19:26" ht="14" x14ac:dyDescent="0.2">
      <c r="S324" s="54"/>
      <c r="T324" s="54"/>
      <c r="U324" s="54"/>
      <c r="V324" s="54"/>
      <c r="W324" s="54"/>
      <c r="X324" s="54"/>
      <c r="Y324" s="54"/>
      <c r="Z324" s="54"/>
    </row>
    <row r="325" spans="19:26" ht="14" x14ac:dyDescent="0.2">
      <c r="S325" s="54"/>
      <c r="T325" s="54"/>
      <c r="U325" s="54"/>
      <c r="V325" s="54"/>
      <c r="W325" s="54"/>
      <c r="X325" s="54"/>
      <c r="Y325" s="54"/>
      <c r="Z325" s="54"/>
    </row>
    <row r="326" spans="19:26" ht="14" x14ac:dyDescent="0.2">
      <c r="S326" s="54"/>
      <c r="T326" s="54"/>
      <c r="U326" s="54"/>
      <c r="V326" s="54"/>
      <c r="W326" s="54"/>
      <c r="X326" s="54"/>
      <c r="Y326" s="54"/>
      <c r="Z326" s="54"/>
    </row>
    <row r="327" spans="19:26" ht="14" x14ac:dyDescent="0.2">
      <c r="S327" s="54"/>
      <c r="T327" s="54"/>
      <c r="U327" s="54"/>
      <c r="V327" s="54"/>
      <c r="W327" s="54"/>
      <c r="X327" s="54"/>
      <c r="Y327" s="54"/>
      <c r="Z327" s="54"/>
    </row>
    <row r="328" spans="19:26" ht="14" x14ac:dyDescent="0.2">
      <c r="S328" s="54"/>
      <c r="T328" s="54"/>
      <c r="U328" s="54"/>
      <c r="V328" s="54"/>
      <c r="W328" s="54"/>
      <c r="X328" s="54"/>
      <c r="Y328" s="54"/>
      <c r="Z328" s="54"/>
    </row>
    <row r="329" spans="19:26" ht="14" x14ac:dyDescent="0.2">
      <c r="S329" s="54"/>
      <c r="T329" s="54"/>
      <c r="U329" s="54"/>
      <c r="V329" s="54"/>
      <c r="W329" s="54"/>
      <c r="X329" s="54"/>
      <c r="Y329" s="54"/>
      <c r="Z329" s="54"/>
    </row>
    <row r="330" spans="19:26" ht="14" x14ac:dyDescent="0.2">
      <c r="S330" s="54"/>
      <c r="T330" s="54"/>
      <c r="U330" s="54"/>
      <c r="V330" s="54"/>
      <c r="W330" s="54"/>
      <c r="X330" s="54"/>
      <c r="Y330" s="54"/>
      <c r="Z330" s="54"/>
    </row>
    <row r="331" spans="19:26" ht="14" x14ac:dyDescent="0.2">
      <c r="S331" s="54"/>
      <c r="T331" s="54"/>
      <c r="U331" s="54"/>
      <c r="V331" s="54"/>
      <c r="W331" s="54"/>
      <c r="X331" s="54"/>
      <c r="Y331" s="54"/>
      <c r="Z331" s="54"/>
    </row>
    <row r="332" spans="19:26" ht="14" x14ac:dyDescent="0.2">
      <c r="S332" s="54"/>
      <c r="T332" s="54"/>
      <c r="U332" s="54"/>
      <c r="V332" s="54"/>
      <c r="W332" s="54"/>
      <c r="X332" s="54"/>
      <c r="Y332" s="54"/>
      <c r="Z332" s="54"/>
    </row>
    <row r="333" spans="19:26" ht="14" x14ac:dyDescent="0.2">
      <c r="S333" s="54"/>
      <c r="T333" s="54"/>
      <c r="U333" s="54"/>
      <c r="V333" s="54"/>
      <c r="W333" s="54"/>
      <c r="X333" s="54"/>
      <c r="Y333" s="54"/>
      <c r="Z333" s="54"/>
    </row>
    <row r="334" spans="19:26" ht="14" x14ac:dyDescent="0.2">
      <c r="S334" s="54"/>
      <c r="T334" s="54"/>
      <c r="U334" s="54"/>
      <c r="V334" s="54"/>
      <c r="W334" s="54"/>
      <c r="X334" s="54"/>
      <c r="Y334" s="54"/>
      <c r="Z334" s="54"/>
    </row>
    <row r="335" spans="19:26" ht="14" x14ac:dyDescent="0.2">
      <c r="S335" s="54"/>
      <c r="T335" s="54"/>
      <c r="U335" s="54"/>
      <c r="V335" s="54"/>
      <c r="W335" s="54"/>
      <c r="X335" s="54"/>
      <c r="Y335" s="54"/>
      <c r="Z335" s="54"/>
    </row>
    <row r="336" spans="19:26" ht="14" x14ac:dyDescent="0.2">
      <c r="S336" s="54"/>
      <c r="T336" s="54"/>
      <c r="U336" s="54"/>
      <c r="V336" s="54"/>
      <c r="W336" s="54"/>
      <c r="X336" s="54"/>
      <c r="Y336" s="54"/>
      <c r="Z336" s="54"/>
    </row>
    <row r="337" spans="19:26" ht="14" x14ac:dyDescent="0.2">
      <c r="S337" s="54"/>
      <c r="T337" s="54"/>
      <c r="U337" s="54"/>
      <c r="V337" s="54"/>
      <c r="W337" s="54"/>
      <c r="X337" s="54"/>
      <c r="Y337" s="54"/>
      <c r="Z337" s="54"/>
    </row>
    <row r="338" spans="19:26" ht="14" x14ac:dyDescent="0.2">
      <c r="S338" s="54"/>
      <c r="T338" s="54"/>
      <c r="U338" s="54"/>
      <c r="V338" s="54"/>
      <c r="W338" s="54"/>
      <c r="X338" s="54"/>
      <c r="Y338" s="54"/>
      <c r="Z338" s="54"/>
    </row>
    <row r="339" spans="19:26" ht="14" x14ac:dyDescent="0.2">
      <c r="S339" s="54"/>
      <c r="T339" s="54"/>
      <c r="U339" s="54"/>
      <c r="V339" s="54"/>
      <c r="W339" s="54"/>
      <c r="X339" s="54"/>
      <c r="Y339" s="54"/>
      <c r="Z339" s="54"/>
    </row>
    <row r="340" spans="19:26" ht="14" x14ac:dyDescent="0.2">
      <c r="S340" s="54"/>
      <c r="T340" s="54"/>
      <c r="U340" s="54"/>
      <c r="V340" s="54"/>
      <c r="W340" s="54"/>
      <c r="X340" s="54"/>
      <c r="Y340" s="54"/>
      <c r="Z340" s="54"/>
    </row>
    <row r="341" spans="19:26" ht="14" x14ac:dyDescent="0.2">
      <c r="S341" s="54"/>
      <c r="T341" s="54"/>
      <c r="U341" s="54"/>
      <c r="V341" s="54"/>
      <c r="W341" s="54"/>
      <c r="X341" s="54"/>
      <c r="Y341" s="54"/>
      <c r="Z341" s="54"/>
    </row>
    <row r="342" spans="19:26" ht="14" x14ac:dyDescent="0.2">
      <c r="S342" s="54"/>
      <c r="T342" s="54"/>
      <c r="U342" s="54"/>
      <c r="V342" s="54"/>
      <c r="W342" s="54"/>
      <c r="X342" s="54"/>
      <c r="Y342" s="54"/>
      <c r="Z342" s="54"/>
    </row>
    <row r="343" spans="19:26" ht="14" x14ac:dyDescent="0.2">
      <c r="S343" s="54"/>
      <c r="T343" s="54"/>
      <c r="U343" s="54"/>
      <c r="V343" s="54"/>
      <c r="W343" s="54"/>
      <c r="X343" s="54"/>
      <c r="Y343" s="54"/>
      <c r="Z343" s="54"/>
    </row>
    <row r="344" spans="19:26" ht="14" x14ac:dyDescent="0.2">
      <c r="S344" s="54"/>
      <c r="T344" s="54"/>
      <c r="U344" s="54"/>
      <c r="V344" s="54"/>
      <c r="W344" s="54"/>
      <c r="X344" s="54"/>
      <c r="Y344" s="54"/>
      <c r="Z344" s="54"/>
    </row>
    <row r="345" spans="19:26" ht="14" x14ac:dyDescent="0.2">
      <c r="S345" s="54"/>
      <c r="T345" s="54"/>
      <c r="U345" s="54"/>
      <c r="V345" s="54"/>
      <c r="W345" s="54"/>
      <c r="X345" s="54"/>
      <c r="Y345" s="54"/>
      <c r="Z345" s="54"/>
    </row>
    <row r="346" spans="19:26" ht="14" x14ac:dyDescent="0.2">
      <c r="S346" s="54"/>
      <c r="T346" s="54"/>
      <c r="U346" s="54"/>
      <c r="V346" s="54"/>
      <c r="W346" s="54"/>
      <c r="X346" s="54"/>
      <c r="Y346" s="54"/>
      <c r="Z346" s="54"/>
    </row>
    <row r="347" spans="19:26" ht="14" x14ac:dyDescent="0.2">
      <c r="S347" s="54"/>
      <c r="T347" s="54"/>
      <c r="U347" s="54"/>
      <c r="V347" s="54"/>
      <c r="W347" s="54"/>
      <c r="X347" s="54"/>
      <c r="Y347" s="54"/>
      <c r="Z347" s="54"/>
    </row>
    <row r="348" spans="19:26" ht="14" x14ac:dyDescent="0.2">
      <c r="S348" s="54"/>
      <c r="T348" s="54"/>
      <c r="U348" s="54"/>
      <c r="V348" s="54"/>
      <c r="W348" s="54"/>
      <c r="X348" s="54"/>
      <c r="Y348" s="54"/>
      <c r="Z348" s="54"/>
    </row>
    <row r="349" spans="19:26" ht="14" x14ac:dyDescent="0.2">
      <c r="S349" s="54"/>
      <c r="T349" s="54"/>
      <c r="U349" s="54"/>
      <c r="V349" s="54"/>
      <c r="W349" s="54"/>
      <c r="X349" s="54"/>
      <c r="Y349" s="54"/>
      <c r="Z349" s="54"/>
    </row>
    <row r="350" spans="19:26" ht="14" x14ac:dyDescent="0.2">
      <c r="S350" s="54"/>
      <c r="T350" s="54"/>
      <c r="U350" s="54"/>
      <c r="V350" s="54"/>
      <c r="W350" s="54"/>
      <c r="X350" s="54"/>
      <c r="Y350" s="54"/>
      <c r="Z350" s="54"/>
    </row>
    <row r="351" spans="19:26" ht="14" x14ac:dyDescent="0.2">
      <c r="S351" s="54"/>
      <c r="T351" s="54"/>
      <c r="U351" s="54"/>
      <c r="V351" s="54"/>
      <c r="W351" s="54"/>
      <c r="X351" s="54"/>
      <c r="Y351" s="54"/>
      <c r="Z351" s="54"/>
    </row>
    <row r="352" spans="19:26" ht="14" x14ac:dyDescent="0.2">
      <c r="S352" s="54"/>
      <c r="T352" s="54"/>
      <c r="U352" s="54"/>
      <c r="V352" s="54"/>
      <c r="W352" s="54"/>
      <c r="X352" s="54"/>
      <c r="Y352" s="54"/>
      <c r="Z352" s="54"/>
    </row>
    <row r="353" spans="19:26" ht="14" x14ac:dyDescent="0.2">
      <c r="S353" s="54"/>
      <c r="T353" s="54"/>
      <c r="U353" s="54"/>
      <c r="V353" s="54"/>
      <c r="W353" s="54"/>
      <c r="X353" s="54"/>
      <c r="Y353" s="54"/>
      <c r="Z353" s="54"/>
    </row>
    <row r="354" spans="19:26" ht="14" x14ac:dyDescent="0.2">
      <c r="S354" s="54"/>
      <c r="T354" s="54"/>
      <c r="U354" s="54"/>
      <c r="V354" s="54"/>
      <c r="W354" s="54"/>
      <c r="X354" s="54"/>
      <c r="Y354" s="54"/>
      <c r="Z354" s="54"/>
    </row>
    <row r="355" spans="19:26" ht="14" x14ac:dyDescent="0.2">
      <c r="S355" s="54"/>
      <c r="T355" s="54"/>
      <c r="U355" s="54"/>
      <c r="V355" s="54"/>
      <c r="W355" s="54"/>
      <c r="X355" s="54"/>
      <c r="Y355" s="54"/>
      <c r="Z355" s="54"/>
    </row>
    <row r="356" spans="19:26" ht="14" x14ac:dyDescent="0.2">
      <c r="S356" s="54"/>
      <c r="T356" s="54"/>
      <c r="U356" s="54"/>
      <c r="V356" s="54"/>
      <c r="W356" s="54"/>
      <c r="X356" s="54"/>
      <c r="Y356" s="54"/>
      <c r="Z356" s="54"/>
    </row>
    <row r="357" spans="19:26" ht="14" x14ac:dyDescent="0.2">
      <c r="S357" s="54"/>
      <c r="T357" s="54"/>
      <c r="U357" s="54"/>
      <c r="V357" s="54"/>
      <c r="W357" s="54"/>
      <c r="X357" s="54"/>
      <c r="Y357" s="54"/>
      <c r="Z357" s="54"/>
    </row>
    <row r="358" spans="19:26" ht="14" x14ac:dyDescent="0.2">
      <c r="S358" s="54"/>
      <c r="T358" s="54"/>
      <c r="U358" s="54"/>
      <c r="V358" s="54"/>
      <c r="W358" s="54"/>
      <c r="X358" s="54"/>
      <c r="Y358" s="54"/>
      <c r="Z358" s="54"/>
    </row>
    <row r="359" spans="19:26" ht="14" x14ac:dyDescent="0.2">
      <c r="S359" s="54"/>
      <c r="T359" s="54"/>
      <c r="U359" s="54"/>
      <c r="V359" s="54"/>
      <c r="W359" s="54"/>
      <c r="X359" s="54"/>
      <c r="Y359" s="54"/>
      <c r="Z359" s="54"/>
    </row>
    <row r="360" spans="19:26" ht="14" x14ac:dyDescent="0.2">
      <c r="S360" s="54"/>
      <c r="T360" s="54"/>
      <c r="U360" s="54"/>
      <c r="V360" s="54"/>
      <c r="W360" s="54"/>
      <c r="X360" s="54"/>
      <c r="Y360" s="54"/>
      <c r="Z360" s="54"/>
    </row>
    <row r="361" spans="19:26" ht="14" x14ac:dyDescent="0.2">
      <c r="S361" s="54"/>
      <c r="T361" s="54"/>
      <c r="U361" s="54"/>
      <c r="V361" s="54"/>
      <c r="W361" s="54"/>
      <c r="X361" s="54"/>
      <c r="Y361" s="54"/>
      <c r="Z361" s="54"/>
    </row>
    <row r="362" spans="19:26" ht="14" x14ac:dyDescent="0.2">
      <c r="S362" s="54"/>
      <c r="T362" s="54"/>
      <c r="U362" s="54"/>
      <c r="V362" s="54"/>
      <c r="W362" s="54"/>
      <c r="X362" s="54"/>
      <c r="Y362" s="54"/>
      <c r="Z362" s="54"/>
    </row>
    <row r="363" spans="19:26" ht="14" x14ac:dyDescent="0.2">
      <c r="S363" s="54"/>
      <c r="T363" s="54"/>
      <c r="U363" s="54"/>
      <c r="V363" s="54"/>
      <c r="W363" s="54"/>
      <c r="X363" s="54"/>
      <c r="Y363" s="54"/>
      <c r="Z363" s="54"/>
    </row>
    <row r="364" spans="19:26" ht="14" x14ac:dyDescent="0.2">
      <c r="S364" s="54"/>
      <c r="T364" s="54"/>
      <c r="U364" s="54"/>
      <c r="V364" s="54"/>
      <c r="W364" s="54"/>
      <c r="X364" s="54"/>
      <c r="Y364" s="54"/>
      <c r="Z364" s="54"/>
    </row>
    <row r="365" spans="19:26" ht="14" x14ac:dyDescent="0.2">
      <c r="S365" s="54"/>
      <c r="T365" s="54"/>
      <c r="U365" s="54"/>
      <c r="V365" s="54"/>
      <c r="W365" s="54"/>
      <c r="X365" s="54"/>
      <c r="Y365" s="54"/>
      <c r="Z365" s="54"/>
    </row>
    <row r="366" spans="19:26" ht="14" x14ac:dyDescent="0.2">
      <c r="S366" s="54"/>
      <c r="T366" s="54"/>
      <c r="U366" s="54"/>
      <c r="V366" s="54"/>
      <c r="W366" s="54"/>
      <c r="X366" s="54"/>
      <c r="Y366" s="54"/>
      <c r="Z366" s="54"/>
    </row>
    <row r="367" spans="19:26" ht="14" x14ac:dyDescent="0.2">
      <c r="S367" s="54"/>
      <c r="T367" s="54"/>
      <c r="U367" s="54"/>
      <c r="V367" s="54"/>
      <c r="W367" s="54"/>
      <c r="X367" s="54"/>
      <c r="Y367" s="54"/>
      <c r="Z367" s="54"/>
    </row>
    <row r="368" spans="19:26" ht="14" x14ac:dyDescent="0.2">
      <c r="S368" s="54"/>
      <c r="T368" s="54"/>
      <c r="U368" s="54"/>
      <c r="V368" s="54"/>
      <c r="W368" s="54"/>
      <c r="X368" s="54"/>
      <c r="Y368" s="54"/>
      <c r="Z368" s="54"/>
    </row>
    <row r="369" spans="19:26" ht="14" x14ac:dyDescent="0.2">
      <c r="S369" s="54"/>
      <c r="T369" s="54"/>
      <c r="U369" s="54"/>
      <c r="V369" s="54"/>
      <c r="W369" s="54"/>
      <c r="X369" s="54"/>
      <c r="Y369" s="54"/>
      <c r="Z369" s="54"/>
    </row>
    <row r="370" spans="19:26" ht="14" x14ac:dyDescent="0.2">
      <c r="S370" s="54"/>
      <c r="T370" s="54"/>
      <c r="U370" s="54"/>
      <c r="V370" s="54"/>
      <c r="W370" s="54"/>
      <c r="X370" s="54"/>
      <c r="Y370" s="54"/>
      <c r="Z370" s="54"/>
    </row>
    <row r="371" spans="19:26" ht="14" x14ac:dyDescent="0.2">
      <c r="S371" s="54"/>
      <c r="T371" s="54"/>
      <c r="U371" s="54"/>
      <c r="V371" s="54"/>
      <c r="W371" s="54"/>
      <c r="X371" s="54"/>
      <c r="Y371" s="54"/>
      <c r="Z371" s="54"/>
    </row>
    <row r="372" spans="19:26" ht="14" x14ac:dyDescent="0.2">
      <c r="S372" s="54"/>
      <c r="T372" s="54"/>
      <c r="U372" s="54"/>
      <c r="V372" s="54"/>
      <c r="W372" s="54"/>
      <c r="X372" s="54"/>
      <c r="Y372" s="54"/>
      <c r="Z372" s="54"/>
    </row>
    <row r="373" spans="19:26" ht="14" x14ac:dyDescent="0.2">
      <c r="S373" s="54"/>
      <c r="T373" s="54"/>
      <c r="U373" s="54"/>
      <c r="V373" s="54"/>
      <c r="W373" s="54"/>
      <c r="X373" s="54"/>
      <c r="Y373" s="54"/>
      <c r="Z373" s="54"/>
    </row>
    <row r="374" spans="19:26" ht="14" x14ac:dyDescent="0.2">
      <c r="S374" s="54"/>
      <c r="T374" s="54"/>
      <c r="U374" s="54"/>
      <c r="V374" s="54"/>
      <c r="W374" s="54"/>
      <c r="X374" s="54"/>
      <c r="Y374" s="54"/>
      <c r="Z374" s="54"/>
    </row>
    <row r="375" spans="19:26" ht="14" x14ac:dyDescent="0.2">
      <c r="S375" s="54"/>
      <c r="T375" s="54"/>
      <c r="U375" s="54"/>
      <c r="V375" s="54"/>
      <c r="W375" s="54"/>
      <c r="X375" s="54"/>
      <c r="Y375" s="54"/>
      <c r="Z375" s="54"/>
    </row>
    <row r="376" spans="19:26" ht="14" x14ac:dyDescent="0.2">
      <c r="S376" s="54"/>
      <c r="T376" s="54"/>
      <c r="U376" s="54"/>
      <c r="V376" s="54"/>
      <c r="W376" s="54"/>
      <c r="X376" s="54"/>
      <c r="Y376" s="54"/>
      <c r="Z376" s="54"/>
    </row>
    <row r="377" spans="19:26" ht="14" x14ac:dyDescent="0.2">
      <c r="S377" s="54"/>
      <c r="T377" s="54"/>
      <c r="U377" s="54"/>
      <c r="V377" s="54"/>
      <c r="W377" s="54"/>
      <c r="X377" s="54"/>
      <c r="Y377" s="54"/>
      <c r="Z377" s="54"/>
    </row>
    <row r="378" spans="19:26" ht="14" x14ac:dyDescent="0.2">
      <c r="S378" s="54"/>
      <c r="T378" s="54"/>
      <c r="U378" s="54"/>
      <c r="V378" s="54"/>
      <c r="W378" s="54"/>
      <c r="X378" s="54"/>
      <c r="Y378" s="54"/>
      <c r="Z378" s="54"/>
    </row>
    <row r="379" spans="19:26" ht="14" x14ac:dyDescent="0.2">
      <c r="S379" s="54"/>
      <c r="T379" s="54"/>
      <c r="U379" s="54"/>
      <c r="V379" s="54"/>
      <c r="W379" s="54"/>
      <c r="X379" s="54"/>
      <c r="Y379" s="54"/>
      <c r="Z379" s="54"/>
    </row>
    <row r="380" spans="19:26" ht="14" x14ac:dyDescent="0.2">
      <c r="S380" s="54"/>
      <c r="T380" s="54"/>
      <c r="U380" s="54"/>
      <c r="V380" s="54"/>
      <c r="W380" s="54"/>
      <c r="X380" s="54"/>
      <c r="Y380" s="54"/>
      <c r="Z380" s="54"/>
    </row>
    <row r="381" spans="19:26" ht="14" x14ac:dyDescent="0.2">
      <c r="S381" s="54"/>
      <c r="T381" s="54"/>
      <c r="U381" s="54"/>
      <c r="V381" s="54"/>
      <c r="W381" s="54"/>
      <c r="X381" s="54"/>
      <c r="Y381" s="54"/>
      <c r="Z381" s="54"/>
    </row>
    <row r="382" spans="19:26" ht="14" x14ac:dyDescent="0.2">
      <c r="S382" s="54"/>
      <c r="T382" s="54"/>
      <c r="U382" s="54"/>
      <c r="V382" s="54"/>
      <c r="W382" s="54"/>
      <c r="X382" s="54"/>
      <c r="Y382" s="54"/>
      <c r="Z382" s="54"/>
    </row>
    <row r="383" spans="19:26" ht="14" x14ac:dyDescent="0.2">
      <c r="S383" s="54"/>
      <c r="T383" s="54"/>
      <c r="U383" s="54"/>
      <c r="V383" s="54"/>
      <c r="W383" s="54"/>
      <c r="X383" s="54"/>
      <c r="Y383" s="54"/>
      <c r="Z383" s="54"/>
    </row>
    <row r="384" spans="19:26" ht="14" x14ac:dyDescent="0.2">
      <c r="S384" s="54"/>
      <c r="T384" s="54"/>
      <c r="U384" s="54"/>
      <c r="V384" s="54"/>
      <c r="W384" s="54"/>
      <c r="X384" s="54"/>
      <c r="Y384" s="54"/>
      <c r="Z384" s="54"/>
    </row>
    <row r="385" spans="19:26" ht="14" x14ac:dyDescent="0.2">
      <c r="S385" s="54"/>
      <c r="T385" s="54"/>
      <c r="U385" s="54"/>
      <c r="V385" s="54"/>
      <c r="W385" s="54"/>
      <c r="X385" s="54"/>
      <c r="Y385" s="54"/>
      <c r="Z385" s="54"/>
    </row>
    <row r="386" spans="19:26" ht="14" x14ac:dyDescent="0.2">
      <c r="S386" s="54"/>
      <c r="T386" s="54"/>
      <c r="U386" s="54"/>
      <c r="V386" s="54"/>
      <c r="W386" s="54"/>
      <c r="X386" s="54"/>
      <c r="Y386" s="54"/>
      <c r="Z386" s="54"/>
    </row>
    <row r="387" spans="19:26" ht="14" x14ac:dyDescent="0.2">
      <c r="S387" s="54"/>
      <c r="T387" s="54"/>
      <c r="U387" s="54"/>
      <c r="V387" s="54"/>
      <c r="W387" s="54"/>
      <c r="X387" s="54"/>
      <c r="Y387" s="54"/>
      <c r="Z387" s="54"/>
    </row>
    <row r="388" spans="19:26" ht="14" x14ac:dyDescent="0.2">
      <c r="S388" s="54"/>
      <c r="T388" s="54"/>
      <c r="U388" s="54"/>
      <c r="V388" s="54"/>
      <c r="W388" s="54"/>
      <c r="X388" s="54"/>
      <c r="Y388" s="54"/>
      <c r="Z388" s="54"/>
    </row>
    <row r="389" spans="19:26" ht="14" x14ac:dyDescent="0.2">
      <c r="S389" s="54"/>
      <c r="T389" s="54"/>
      <c r="U389" s="54"/>
      <c r="V389" s="54"/>
      <c r="W389" s="54"/>
      <c r="X389" s="54"/>
      <c r="Y389" s="54"/>
      <c r="Z389" s="54"/>
    </row>
    <row r="390" spans="19:26" ht="14" x14ac:dyDescent="0.2">
      <c r="S390" s="54"/>
      <c r="T390" s="54"/>
      <c r="U390" s="54"/>
      <c r="V390" s="54"/>
      <c r="W390" s="54"/>
      <c r="X390" s="54"/>
      <c r="Y390" s="54"/>
      <c r="Z390" s="54"/>
    </row>
    <row r="391" spans="19:26" ht="14" x14ac:dyDescent="0.2">
      <c r="S391" s="54"/>
      <c r="T391" s="54"/>
      <c r="U391" s="54"/>
      <c r="V391" s="54"/>
      <c r="W391" s="54"/>
      <c r="X391" s="54"/>
      <c r="Y391" s="54"/>
      <c r="Z391" s="54"/>
    </row>
    <row r="392" spans="19:26" ht="14" x14ac:dyDescent="0.2">
      <c r="S392" s="54"/>
      <c r="T392" s="54"/>
      <c r="U392" s="54"/>
      <c r="V392" s="54"/>
      <c r="W392" s="54"/>
      <c r="X392" s="54"/>
      <c r="Y392" s="54"/>
      <c r="Z392" s="54"/>
    </row>
    <row r="393" spans="19:26" ht="14" x14ac:dyDescent="0.2">
      <c r="S393" s="54"/>
      <c r="T393" s="54"/>
      <c r="U393" s="54"/>
      <c r="V393" s="54"/>
      <c r="W393" s="54"/>
      <c r="X393" s="54"/>
      <c r="Y393" s="54"/>
      <c r="Z393" s="54"/>
    </row>
    <row r="394" spans="19:26" ht="14" x14ac:dyDescent="0.2">
      <c r="S394" s="54"/>
      <c r="T394" s="54"/>
      <c r="U394" s="54"/>
      <c r="V394" s="54"/>
      <c r="W394" s="54"/>
      <c r="X394" s="54"/>
      <c r="Y394" s="54"/>
      <c r="Z394" s="54"/>
    </row>
    <row r="395" spans="19:26" ht="14" x14ac:dyDescent="0.2">
      <c r="S395" s="54"/>
      <c r="T395" s="54"/>
      <c r="U395" s="54"/>
      <c r="V395" s="54"/>
      <c r="W395" s="54"/>
      <c r="X395" s="54"/>
      <c r="Y395" s="54"/>
      <c r="Z395" s="54"/>
    </row>
    <row r="396" spans="19:26" ht="14" x14ac:dyDescent="0.2">
      <c r="S396" s="54"/>
      <c r="T396" s="54"/>
      <c r="U396" s="54"/>
      <c r="V396" s="54"/>
      <c r="W396" s="54"/>
      <c r="X396" s="54"/>
      <c r="Y396" s="54"/>
      <c r="Z396" s="54"/>
    </row>
    <row r="397" spans="19:26" ht="14" x14ac:dyDescent="0.2">
      <c r="S397" s="54"/>
      <c r="T397" s="54"/>
      <c r="U397" s="54"/>
      <c r="V397" s="54"/>
      <c r="W397" s="54"/>
      <c r="X397" s="54"/>
      <c r="Y397" s="54"/>
      <c r="Z397" s="54"/>
    </row>
    <row r="398" spans="19:26" ht="14" x14ac:dyDescent="0.2">
      <c r="S398" s="54"/>
      <c r="T398" s="54"/>
      <c r="U398" s="54"/>
      <c r="V398" s="54"/>
      <c r="W398" s="54"/>
      <c r="X398" s="54"/>
      <c r="Y398" s="54"/>
      <c r="Z398" s="54"/>
    </row>
    <row r="399" spans="19:26" ht="14" x14ac:dyDescent="0.2">
      <c r="S399" s="54"/>
      <c r="T399" s="54"/>
      <c r="U399" s="54"/>
      <c r="V399" s="54"/>
      <c r="W399" s="54"/>
      <c r="X399" s="54"/>
      <c r="Y399" s="54"/>
      <c r="Z399" s="54"/>
    </row>
    <row r="400" spans="19:26" ht="14" x14ac:dyDescent="0.2">
      <c r="S400" s="54"/>
      <c r="T400" s="54"/>
      <c r="U400" s="54"/>
      <c r="V400" s="54"/>
      <c r="W400" s="54"/>
      <c r="X400" s="54"/>
      <c r="Y400" s="54"/>
      <c r="Z400" s="54"/>
    </row>
    <row r="401" spans="19:26" ht="14" x14ac:dyDescent="0.2">
      <c r="S401" s="54"/>
      <c r="T401" s="54"/>
      <c r="U401" s="54"/>
      <c r="V401" s="54"/>
      <c r="W401" s="54"/>
      <c r="X401" s="54"/>
      <c r="Y401" s="54"/>
      <c r="Z401" s="54"/>
    </row>
    <row r="402" spans="19:26" ht="14" x14ac:dyDescent="0.2">
      <c r="S402" s="54"/>
      <c r="T402" s="54"/>
      <c r="U402" s="54"/>
      <c r="V402" s="54"/>
      <c r="W402" s="54"/>
      <c r="X402" s="54"/>
      <c r="Y402" s="54"/>
      <c r="Z402" s="54"/>
    </row>
    <row r="403" spans="19:26" ht="14" x14ac:dyDescent="0.2">
      <c r="S403" s="54"/>
      <c r="T403" s="54"/>
      <c r="U403" s="54"/>
      <c r="V403" s="54"/>
      <c r="W403" s="54"/>
      <c r="X403" s="54"/>
      <c r="Y403" s="54"/>
      <c r="Z403" s="54"/>
    </row>
    <row r="404" spans="19:26" ht="14" x14ac:dyDescent="0.2">
      <c r="S404" s="54"/>
      <c r="T404" s="54"/>
      <c r="U404" s="54"/>
      <c r="V404" s="54"/>
      <c r="W404" s="54"/>
      <c r="X404" s="54"/>
      <c r="Y404" s="54"/>
      <c r="Z404" s="54"/>
    </row>
    <row r="405" spans="19:26" ht="14" x14ac:dyDescent="0.2">
      <c r="S405" s="54"/>
      <c r="T405" s="54"/>
      <c r="U405" s="54"/>
      <c r="V405" s="54"/>
      <c r="W405" s="54"/>
      <c r="X405" s="54"/>
      <c r="Y405" s="54"/>
      <c r="Z405" s="54"/>
    </row>
    <row r="406" spans="19:26" ht="14" x14ac:dyDescent="0.2">
      <c r="S406" s="54"/>
      <c r="T406" s="54"/>
      <c r="U406" s="54"/>
      <c r="V406" s="54"/>
      <c r="W406" s="54"/>
      <c r="X406" s="54"/>
      <c r="Y406" s="54"/>
      <c r="Z406" s="54"/>
    </row>
    <row r="407" spans="19:26" ht="14" x14ac:dyDescent="0.2">
      <c r="S407" s="54"/>
      <c r="T407" s="54"/>
      <c r="U407" s="54"/>
      <c r="V407" s="54"/>
      <c r="W407" s="54"/>
      <c r="X407" s="54"/>
      <c r="Y407" s="54"/>
      <c r="Z407" s="54"/>
    </row>
    <row r="408" spans="19:26" ht="14" x14ac:dyDescent="0.2">
      <c r="S408" s="54"/>
      <c r="T408" s="54"/>
      <c r="U408" s="54"/>
      <c r="V408" s="54"/>
      <c r="W408" s="54"/>
      <c r="X408" s="54"/>
      <c r="Y408" s="54"/>
      <c r="Z408" s="54"/>
    </row>
    <row r="409" spans="19:26" ht="14" x14ac:dyDescent="0.2">
      <c r="S409" s="54"/>
      <c r="T409" s="54"/>
      <c r="U409" s="54"/>
      <c r="V409" s="54"/>
      <c r="W409" s="54"/>
      <c r="X409" s="54"/>
      <c r="Y409" s="54"/>
      <c r="Z409" s="54"/>
    </row>
    <row r="410" spans="19:26" ht="14" x14ac:dyDescent="0.2">
      <c r="S410" s="54"/>
      <c r="T410" s="54"/>
      <c r="U410" s="54"/>
      <c r="V410" s="54"/>
      <c r="W410" s="54"/>
      <c r="X410" s="54"/>
      <c r="Y410" s="54"/>
      <c r="Z410" s="54"/>
    </row>
    <row r="411" spans="19:26" ht="14" x14ac:dyDescent="0.2">
      <c r="S411" s="54"/>
      <c r="T411" s="54"/>
      <c r="U411" s="54"/>
      <c r="V411" s="54"/>
      <c r="W411" s="54"/>
      <c r="X411" s="54"/>
      <c r="Y411" s="54"/>
      <c r="Z411" s="54"/>
    </row>
    <row r="412" spans="19:26" ht="14" x14ac:dyDescent="0.2">
      <c r="S412" s="54"/>
      <c r="T412" s="54"/>
      <c r="U412" s="54"/>
      <c r="V412" s="54"/>
      <c r="W412" s="54"/>
      <c r="X412" s="54"/>
      <c r="Y412" s="54"/>
      <c r="Z412" s="54"/>
    </row>
    <row r="413" spans="19:26" ht="14" x14ac:dyDescent="0.2">
      <c r="S413" s="54"/>
      <c r="T413" s="54"/>
      <c r="U413" s="54"/>
      <c r="V413" s="54"/>
      <c r="W413" s="54"/>
      <c r="X413" s="54"/>
      <c r="Y413" s="54"/>
      <c r="Z413" s="54"/>
    </row>
    <row r="414" spans="19:26" ht="14" x14ac:dyDescent="0.2">
      <c r="S414" s="54"/>
      <c r="T414" s="54"/>
      <c r="U414" s="54"/>
      <c r="V414" s="54"/>
      <c r="W414" s="54"/>
      <c r="X414" s="54"/>
      <c r="Y414" s="54"/>
      <c r="Z414" s="54"/>
    </row>
    <row r="415" spans="19:26" ht="14" x14ac:dyDescent="0.2">
      <c r="S415" s="54"/>
      <c r="T415" s="54"/>
      <c r="U415" s="54"/>
      <c r="V415" s="54"/>
      <c r="W415" s="54"/>
      <c r="X415" s="54"/>
      <c r="Y415" s="54"/>
      <c r="Z415" s="54"/>
    </row>
    <row r="416" spans="19:26" ht="14" x14ac:dyDescent="0.2">
      <c r="S416" s="54"/>
      <c r="T416" s="54"/>
      <c r="U416" s="54"/>
      <c r="V416" s="54"/>
      <c r="W416" s="54"/>
      <c r="X416" s="54"/>
      <c r="Y416" s="54"/>
      <c r="Z416" s="54"/>
    </row>
    <row r="417" spans="19:26" ht="14" x14ac:dyDescent="0.2">
      <c r="S417" s="54"/>
      <c r="T417" s="54"/>
      <c r="U417" s="54"/>
      <c r="V417" s="54"/>
      <c r="W417" s="54"/>
      <c r="X417" s="54"/>
      <c r="Y417" s="54"/>
      <c r="Z417" s="54"/>
    </row>
    <row r="418" spans="19:26" ht="14" x14ac:dyDescent="0.2">
      <c r="S418" s="54"/>
      <c r="T418" s="54"/>
      <c r="U418" s="54"/>
      <c r="V418" s="54"/>
      <c r="W418" s="54"/>
      <c r="X418" s="54"/>
      <c r="Y418" s="54"/>
      <c r="Z418" s="54"/>
    </row>
    <row r="419" spans="19:26" ht="14" x14ac:dyDescent="0.2">
      <c r="S419" s="54"/>
      <c r="T419" s="54"/>
      <c r="U419" s="54"/>
      <c r="V419" s="54"/>
      <c r="W419" s="54"/>
      <c r="X419" s="54"/>
      <c r="Y419" s="54"/>
      <c r="Z419" s="54"/>
    </row>
    <row r="420" spans="19:26" ht="14" x14ac:dyDescent="0.2">
      <c r="S420" s="54"/>
      <c r="T420" s="54"/>
      <c r="U420" s="54"/>
      <c r="V420" s="54"/>
      <c r="W420" s="54"/>
      <c r="X420" s="54"/>
      <c r="Y420" s="54"/>
      <c r="Z420" s="54"/>
    </row>
    <row r="421" spans="19:26" ht="14" x14ac:dyDescent="0.2">
      <c r="S421" s="54"/>
      <c r="T421" s="54"/>
      <c r="U421" s="54"/>
      <c r="V421" s="54"/>
      <c r="W421" s="54"/>
      <c r="X421" s="54"/>
      <c r="Y421" s="54"/>
      <c r="Z421" s="54"/>
    </row>
    <row r="422" spans="19:26" ht="14" x14ac:dyDescent="0.2">
      <c r="S422" s="54"/>
      <c r="T422" s="54"/>
      <c r="U422" s="54"/>
      <c r="V422" s="54"/>
      <c r="W422" s="54"/>
      <c r="X422" s="54"/>
      <c r="Y422" s="54"/>
      <c r="Z422" s="54"/>
    </row>
    <row r="423" spans="19:26" ht="14" x14ac:dyDescent="0.2">
      <c r="S423" s="54"/>
      <c r="T423" s="54"/>
      <c r="U423" s="54"/>
      <c r="V423" s="54"/>
      <c r="W423" s="54"/>
      <c r="X423" s="54"/>
      <c r="Y423" s="54"/>
      <c r="Z423" s="54"/>
    </row>
    <row r="424" spans="19:26" ht="14" x14ac:dyDescent="0.2">
      <c r="S424" s="54"/>
      <c r="T424" s="54"/>
      <c r="U424" s="54"/>
      <c r="V424" s="54"/>
      <c r="W424" s="54"/>
      <c r="X424" s="54"/>
      <c r="Y424" s="54"/>
      <c r="Z424" s="54"/>
    </row>
    <row r="425" spans="19:26" ht="14" x14ac:dyDescent="0.2">
      <c r="S425" s="54"/>
      <c r="T425" s="54"/>
      <c r="U425" s="54"/>
      <c r="V425" s="54"/>
      <c r="W425" s="54"/>
      <c r="X425" s="54"/>
      <c r="Y425" s="54"/>
      <c r="Z425" s="54"/>
    </row>
    <row r="426" spans="19:26" ht="14" x14ac:dyDescent="0.2">
      <c r="S426" s="54"/>
      <c r="T426" s="54"/>
      <c r="U426" s="54"/>
      <c r="V426" s="54"/>
      <c r="W426" s="54"/>
      <c r="X426" s="54"/>
      <c r="Y426" s="54"/>
      <c r="Z426" s="54"/>
    </row>
    <row r="427" spans="19:26" ht="14" x14ac:dyDescent="0.2">
      <c r="S427" s="54"/>
      <c r="T427" s="54"/>
      <c r="U427" s="54"/>
      <c r="V427" s="54"/>
      <c r="W427" s="54"/>
      <c r="X427" s="54"/>
      <c r="Y427" s="54"/>
      <c r="Z427" s="54"/>
    </row>
    <row r="428" spans="19:26" ht="14" x14ac:dyDescent="0.2">
      <c r="S428" s="54"/>
      <c r="T428" s="54"/>
      <c r="U428" s="54"/>
      <c r="V428" s="54"/>
      <c r="W428" s="54"/>
      <c r="X428" s="54"/>
      <c r="Y428" s="54"/>
      <c r="Z428" s="54"/>
    </row>
    <row r="429" spans="19:26" ht="14" x14ac:dyDescent="0.2">
      <c r="S429" s="54"/>
      <c r="T429" s="54"/>
      <c r="U429" s="54"/>
      <c r="V429" s="54"/>
      <c r="W429" s="54"/>
      <c r="X429" s="54"/>
      <c r="Y429" s="54"/>
      <c r="Z429" s="54"/>
    </row>
    <row r="430" spans="19:26" ht="14" x14ac:dyDescent="0.2">
      <c r="S430" s="54"/>
      <c r="T430" s="54"/>
      <c r="U430" s="54"/>
      <c r="V430" s="54"/>
      <c r="W430" s="54"/>
      <c r="X430" s="54"/>
      <c r="Y430" s="54"/>
      <c r="Z430" s="54"/>
    </row>
    <row r="431" spans="19:26" ht="14" x14ac:dyDescent="0.2">
      <c r="S431" s="54"/>
      <c r="T431" s="54"/>
      <c r="U431" s="54"/>
      <c r="V431" s="54"/>
      <c r="W431" s="54"/>
      <c r="X431" s="54"/>
      <c r="Y431" s="54"/>
      <c r="Z431" s="54"/>
    </row>
    <row r="432" spans="19:26" ht="14" x14ac:dyDescent="0.2">
      <c r="S432" s="54"/>
      <c r="T432" s="54"/>
      <c r="U432" s="54"/>
      <c r="V432" s="54"/>
      <c r="W432" s="54"/>
      <c r="X432" s="54"/>
      <c r="Y432" s="54"/>
      <c r="Z432" s="54"/>
    </row>
    <row r="433" spans="19:26" ht="14" x14ac:dyDescent="0.2">
      <c r="S433" s="54"/>
      <c r="T433" s="54"/>
      <c r="U433" s="54"/>
      <c r="V433" s="54"/>
      <c r="W433" s="54"/>
      <c r="X433" s="54"/>
      <c r="Y433" s="54"/>
      <c r="Z433" s="54"/>
    </row>
    <row r="434" spans="19:26" ht="14" x14ac:dyDescent="0.2">
      <c r="S434" s="54"/>
      <c r="T434" s="54"/>
      <c r="U434" s="54"/>
      <c r="V434" s="54"/>
      <c r="W434" s="54"/>
      <c r="X434" s="54"/>
      <c r="Y434" s="54"/>
      <c r="Z434" s="54"/>
    </row>
    <row r="435" spans="19:26" ht="14" x14ac:dyDescent="0.2">
      <c r="S435" s="54"/>
      <c r="T435" s="54"/>
      <c r="U435" s="54"/>
      <c r="V435" s="54"/>
      <c r="W435" s="54"/>
      <c r="X435" s="54"/>
      <c r="Y435" s="54"/>
      <c r="Z435" s="54"/>
    </row>
    <row r="436" spans="19:26" ht="14" x14ac:dyDescent="0.2">
      <c r="S436" s="54"/>
      <c r="T436" s="54"/>
      <c r="U436" s="54"/>
      <c r="V436" s="54"/>
      <c r="W436" s="54"/>
      <c r="X436" s="54"/>
      <c r="Y436" s="54"/>
      <c r="Z436" s="54"/>
    </row>
    <row r="437" spans="19:26" ht="14" x14ac:dyDescent="0.2">
      <c r="S437" s="54"/>
      <c r="T437" s="54"/>
      <c r="U437" s="54"/>
      <c r="V437" s="54"/>
      <c r="W437" s="54"/>
      <c r="X437" s="54"/>
      <c r="Y437" s="54"/>
      <c r="Z437" s="54"/>
    </row>
    <row r="438" spans="19:26" ht="14" x14ac:dyDescent="0.2">
      <c r="S438" s="54"/>
      <c r="T438" s="54"/>
      <c r="U438" s="54"/>
      <c r="V438" s="54"/>
      <c r="W438" s="54"/>
      <c r="X438" s="54"/>
      <c r="Y438" s="54"/>
      <c r="Z438" s="54"/>
    </row>
    <row r="439" spans="19:26" ht="14" x14ac:dyDescent="0.2">
      <c r="S439" s="54"/>
      <c r="T439" s="54"/>
      <c r="U439" s="54"/>
      <c r="V439" s="54"/>
      <c r="W439" s="54"/>
      <c r="X439" s="54"/>
      <c r="Y439" s="54"/>
      <c r="Z439" s="54"/>
    </row>
    <row r="440" spans="19:26" ht="14" x14ac:dyDescent="0.2">
      <c r="S440" s="54"/>
      <c r="T440" s="54"/>
      <c r="U440" s="54"/>
      <c r="V440" s="54"/>
      <c r="W440" s="54"/>
      <c r="X440" s="54"/>
      <c r="Y440" s="54"/>
      <c r="Z440" s="54"/>
    </row>
    <row r="441" spans="19:26" ht="14" x14ac:dyDescent="0.2">
      <c r="S441" s="54"/>
      <c r="T441" s="54"/>
      <c r="U441" s="54"/>
      <c r="V441" s="54"/>
      <c r="W441" s="54"/>
      <c r="X441" s="54"/>
      <c r="Y441" s="54"/>
      <c r="Z441" s="54"/>
    </row>
    <row r="442" spans="19:26" ht="14" x14ac:dyDescent="0.2">
      <c r="S442" s="54"/>
      <c r="T442" s="54"/>
      <c r="U442" s="54"/>
      <c r="V442" s="54"/>
      <c r="W442" s="54"/>
      <c r="X442" s="54"/>
      <c r="Y442" s="54"/>
      <c r="Z442" s="54"/>
    </row>
    <row r="443" spans="19:26" ht="14" x14ac:dyDescent="0.2">
      <c r="S443" s="54"/>
      <c r="T443" s="54"/>
      <c r="U443" s="54"/>
      <c r="V443" s="54"/>
      <c r="W443" s="54"/>
      <c r="X443" s="54"/>
      <c r="Y443" s="54"/>
      <c r="Z443" s="54"/>
    </row>
    <row r="444" spans="19:26" ht="14" x14ac:dyDescent="0.2">
      <c r="S444" s="54"/>
      <c r="T444" s="54"/>
      <c r="U444" s="54"/>
      <c r="V444" s="54"/>
      <c r="W444" s="54"/>
      <c r="X444" s="54"/>
      <c r="Y444" s="54"/>
      <c r="Z444" s="54"/>
    </row>
    <row r="445" spans="19:26" ht="14" x14ac:dyDescent="0.2">
      <c r="S445" s="54"/>
      <c r="T445" s="54"/>
      <c r="U445" s="54"/>
      <c r="V445" s="54"/>
      <c r="W445" s="54"/>
      <c r="X445" s="54"/>
      <c r="Y445" s="54"/>
      <c r="Z445" s="54"/>
    </row>
    <row r="446" spans="19:26" ht="14" x14ac:dyDescent="0.2">
      <c r="S446" s="54"/>
      <c r="T446" s="54"/>
      <c r="U446" s="54"/>
      <c r="V446" s="54"/>
      <c r="W446" s="54"/>
      <c r="X446" s="54"/>
      <c r="Y446" s="54"/>
      <c r="Z446" s="54"/>
    </row>
    <row r="447" spans="19:26" ht="14" x14ac:dyDescent="0.2">
      <c r="S447" s="54"/>
      <c r="T447" s="54"/>
      <c r="U447" s="54"/>
      <c r="V447" s="54"/>
      <c r="W447" s="54"/>
      <c r="X447" s="54"/>
      <c r="Y447" s="54"/>
      <c r="Z447" s="54"/>
    </row>
    <row r="448" spans="19:26" ht="14" x14ac:dyDescent="0.2">
      <c r="S448" s="54"/>
      <c r="T448" s="54"/>
      <c r="U448" s="54"/>
      <c r="V448" s="54"/>
      <c r="W448" s="54"/>
      <c r="X448" s="54"/>
      <c r="Y448" s="54"/>
      <c r="Z448" s="54"/>
    </row>
    <row r="449" spans="19:26" ht="14" x14ac:dyDescent="0.2">
      <c r="S449" s="54"/>
      <c r="T449" s="54"/>
      <c r="U449" s="54"/>
      <c r="V449" s="54"/>
      <c r="W449" s="54"/>
      <c r="X449" s="54"/>
      <c r="Y449" s="54"/>
      <c r="Z449" s="54"/>
    </row>
    <row r="450" spans="19:26" ht="14" x14ac:dyDescent="0.2">
      <c r="S450" s="54"/>
      <c r="T450" s="54"/>
      <c r="U450" s="54"/>
      <c r="V450" s="54"/>
      <c r="W450" s="54"/>
      <c r="X450" s="54"/>
      <c r="Y450" s="54"/>
      <c r="Z450" s="54"/>
    </row>
    <row r="451" spans="19:26" ht="14" x14ac:dyDescent="0.2">
      <c r="S451" s="54"/>
      <c r="T451" s="54"/>
      <c r="U451" s="54"/>
      <c r="V451" s="54"/>
      <c r="W451" s="54"/>
      <c r="X451" s="54"/>
      <c r="Y451" s="54"/>
      <c r="Z451" s="54"/>
    </row>
    <row r="452" spans="19:26" ht="14" x14ac:dyDescent="0.2">
      <c r="S452" s="54"/>
      <c r="T452" s="54"/>
      <c r="U452" s="54"/>
      <c r="V452" s="54"/>
      <c r="W452" s="54"/>
      <c r="X452" s="54"/>
      <c r="Y452" s="54"/>
      <c r="Z452" s="54"/>
    </row>
    <row r="453" spans="19:26" ht="14" x14ac:dyDescent="0.2">
      <c r="S453" s="54"/>
      <c r="T453" s="54"/>
      <c r="U453" s="54"/>
      <c r="V453" s="54"/>
      <c r="W453" s="54"/>
      <c r="X453" s="54"/>
      <c r="Y453" s="54"/>
      <c r="Z453" s="54"/>
    </row>
    <row r="454" spans="19:26" ht="14" x14ac:dyDescent="0.2">
      <c r="S454" s="54"/>
      <c r="T454" s="54"/>
      <c r="U454" s="54"/>
      <c r="V454" s="54"/>
      <c r="W454" s="54"/>
      <c r="X454" s="54"/>
      <c r="Y454" s="54"/>
      <c r="Z454" s="54"/>
    </row>
    <row r="455" spans="19:26" ht="14" x14ac:dyDescent="0.2">
      <c r="S455" s="54"/>
      <c r="T455" s="54"/>
      <c r="U455" s="54"/>
      <c r="V455" s="54"/>
      <c r="W455" s="54"/>
      <c r="X455" s="54"/>
      <c r="Y455" s="54"/>
      <c r="Z455" s="54"/>
    </row>
    <row r="456" spans="19:26" ht="14" x14ac:dyDescent="0.2">
      <c r="S456" s="54"/>
      <c r="T456" s="54"/>
      <c r="U456" s="54"/>
      <c r="V456" s="54"/>
      <c r="W456" s="54"/>
      <c r="X456" s="54"/>
      <c r="Y456" s="54"/>
      <c r="Z456" s="54"/>
    </row>
    <row r="457" spans="19:26" ht="14" x14ac:dyDescent="0.2">
      <c r="S457" s="54"/>
      <c r="T457" s="54"/>
      <c r="U457" s="54"/>
      <c r="V457" s="54"/>
      <c r="W457" s="54"/>
      <c r="X457" s="54"/>
      <c r="Y457" s="54"/>
      <c r="Z457" s="54"/>
    </row>
    <row r="458" spans="19:26" ht="14" x14ac:dyDescent="0.2">
      <c r="S458" s="54"/>
      <c r="T458" s="54"/>
      <c r="U458" s="54"/>
      <c r="V458" s="54"/>
      <c r="W458" s="54"/>
      <c r="X458" s="54"/>
      <c r="Y458" s="54"/>
      <c r="Z458" s="54"/>
    </row>
    <row r="459" spans="19:26" ht="14" x14ac:dyDescent="0.2">
      <c r="S459" s="54"/>
      <c r="T459" s="54"/>
      <c r="U459" s="54"/>
      <c r="V459" s="54"/>
      <c r="W459" s="54"/>
      <c r="X459" s="54"/>
      <c r="Y459" s="54"/>
      <c r="Z459" s="54"/>
    </row>
    <row r="460" spans="19:26" ht="14" x14ac:dyDescent="0.2">
      <c r="S460" s="54"/>
      <c r="T460" s="54"/>
      <c r="U460" s="54"/>
      <c r="V460" s="54"/>
      <c r="W460" s="54"/>
      <c r="X460" s="54"/>
      <c r="Y460" s="54"/>
      <c r="Z460" s="54"/>
    </row>
    <row r="461" spans="19:26" ht="14" x14ac:dyDescent="0.2">
      <c r="S461" s="54"/>
      <c r="T461" s="54"/>
      <c r="U461" s="54"/>
      <c r="V461" s="54"/>
      <c r="W461" s="54"/>
      <c r="X461" s="54"/>
      <c r="Y461" s="54"/>
      <c r="Z461" s="54"/>
    </row>
    <row r="462" spans="19:26" ht="14" x14ac:dyDescent="0.2">
      <c r="S462" s="54"/>
      <c r="T462" s="54"/>
      <c r="U462" s="54"/>
      <c r="V462" s="54"/>
      <c r="W462" s="54"/>
      <c r="X462" s="54"/>
      <c r="Y462" s="54"/>
      <c r="Z462" s="54"/>
    </row>
    <row r="463" spans="19:26" ht="14" x14ac:dyDescent="0.2">
      <c r="S463" s="54"/>
      <c r="T463" s="54"/>
      <c r="U463" s="54"/>
      <c r="V463" s="54"/>
      <c r="W463" s="54"/>
      <c r="X463" s="54"/>
      <c r="Y463" s="54"/>
      <c r="Z463" s="54"/>
    </row>
    <row r="464" spans="19:26" ht="14" x14ac:dyDescent="0.2">
      <c r="S464" s="54"/>
      <c r="T464" s="54"/>
      <c r="U464" s="54"/>
      <c r="V464" s="54"/>
      <c r="W464" s="54"/>
      <c r="X464" s="54"/>
      <c r="Y464" s="54"/>
      <c r="Z464" s="54"/>
    </row>
    <row r="465" spans="19:26" ht="14" x14ac:dyDescent="0.2">
      <c r="S465" s="54"/>
      <c r="T465" s="54"/>
      <c r="U465" s="54"/>
      <c r="V465" s="54"/>
      <c r="W465" s="54"/>
      <c r="X465" s="54"/>
      <c r="Y465" s="54"/>
      <c r="Z465" s="54"/>
    </row>
    <row r="466" spans="19:26" ht="14" x14ac:dyDescent="0.2">
      <c r="S466" s="54"/>
      <c r="T466" s="54"/>
      <c r="U466" s="54"/>
      <c r="V466" s="54"/>
      <c r="W466" s="54"/>
      <c r="X466" s="54"/>
      <c r="Y466" s="54"/>
      <c r="Z466" s="54"/>
    </row>
    <row r="467" spans="19:26" ht="14" x14ac:dyDescent="0.2">
      <c r="S467" s="54"/>
      <c r="T467" s="54"/>
      <c r="U467" s="54"/>
      <c r="V467" s="54"/>
      <c r="W467" s="54"/>
      <c r="X467" s="54"/>
      <c r="Y467" s="54"/>
      <c r="Z467" s="54"/>
    </row>
    <row r="468" spans="19:26" ht="14" x14ac:dyDescent="0.2">
      <c r="S468" s="54"/>
      <c r="T468" s="54"/>
      <c r="U468" s="54"/>
      <c r="V468" s="54"/>
      <c r="W468" s="54"/>
      <c r="X468" s="54"/>
      <c r="Y468" s="54"/>
      <c r="Z468" s="54"/>
    </row>
    <row r="469" spans="19:26" ht="14" x14ac:dyDescent="0.2">
      <c r="S469" s="54"/>
      <c r="T469" s="54"/>
      <c r="U469" s="54"/>
      <c r="V469" s="54"/>
      <c r="W469" s="54"/>
      <c r="X469" s="54"/>
      <c r="Y469" s="54"/>
      <c r="Z469" s="54"/>
    </row>
    <row r="470" spans="19:26" ht="14" x14ac:dyDescent="0.2">
      <c r="S470" s="54"/>
      <c r="T470" s="54"/>
      <c r="U470" s="54"/>
      <c r="V470" s="54"/>
      <c r="W470" s="54"/>
      <c r="X470" s="54"/>
      <c r="Y470" s="54"/>
      <c r="Z470" s="54"/>
    </row>
    <row r="471" spans="19:26" ht="14" x14ac:dyDescent="0.2">
      <c r="S471" s="54"/>
      <c r="T471" s="54"/>
      <c r="U471" s="54"/>
      <c r="V471" s="54"/>
      <c r="W471" s="54"/>
      <c r="X471" s="54"/>
      <c r="Y471" s="54"/>
      <c r="Z471" s="54"/>
    </row>
    <row r="472" spans="19:26" ht="14" x14ac:dyDescent="0.2">
      <c r="S472" s="54"/>
      <c r="T472" s="54"/>
      <c r="U472" s="54"/>
      <c r="V472" s="54"/>
      <c r="W472" s="54"/>
      <c r="X472" s="54"/>
      <c r="Y472" s="54"/>
      <c r="Z472" s="54"/>
    </row>
    <row r="473" spans="19:26" ht="14" x14ac:dyDescent="0.2">
      <c r="S473" s="54"/>
      <c r="T473" s="54"/>
      <c r="U473" s="54"/>
      <c r="V473" s="54"/>
      <c r="W473" s="54"/>
      <c r="X473" s="54"/>
      <c r="Y473" s="54"/>
      <c r="Z473" s="54"/>
    </row>
    <row r="474" spans="19:26" ht="14" x14ac:dyDescent="0.2">
      <c r="S474" s="54"/>
      <c r="T474" s="54"/>
      <c r="U474" s="54"/>
      <c r="V474" s="54"/>
      <c r="W474" s="54"/>
      <c r="X474" s="54"/>
      <c r="Y474" s="54"/>
      <c r="Z474" s="54"/>
    </row>
    <row r="475" spans="19:26" ht="14" x14ac:dyDescent="0.2">
      <c r="S475" s="54"/>
      <c r="T475" s="54"/>
      <c r="U475" s="54"/>
      <c r="V475" s="54"/>
      <c r="W475" s="54"/>
      <c r="X475" s="54"/>
      <c r="Y475" s="54"/>
      <c r="Z475" s="54"/>
    </row>
    <row r="476" spans="19:26" ht="14" x14ac:dyDescent="0.2">
      <c r="S476" s="54"/>
      <c r="T476" s="54"/>
      <c r="U476" s="54"/>
      <c r="V476" s="54"/>
      <c r="W476" s="54"/>
      <c r="X476" s="54"/>
      <c r="Y476" s="54"/>
      <c r="Z476" s="54"/>
    </row>
    <row r="477" spans="19:26" ht="14" x14ac:dyDescent="0.2">
      <c r="S477" s="54"/>
      <c r="T477" s="54"/>
      <c r="U477" s="54"/>
      <c r="V477" s="54"/>
      <c r="W477" s="54"/>
      <c r="X477" s="54"/>
      <c r="Y477" s="54"/>
      <c r="Z477" s="54"/>
    </row>
    <row r="478" spans="19:26" ht="14" x14ac:dyDescent="0.2">
      <c r="S478" s="54"/>
      <c r="T478" s="54"/>
      <c r="U478" s="54"/>
      <c r="V478" s="54"/>
      <c r="W478" s="54"/>
      <c r="X478" s="54"/>
      <c r="Y478" s="54"/>
      <c r="Z478" s="54"/>
    </row>
    <row r="479" spans="19:26" ht="14" x14ac:dyDescent="0.2">
      <c r="S479" s="54"/>
      <c r="T479" s="54"/>
      <c r="U479" s="54"/>
      <c r="V479" s="54"/>
      <c r="W479" s="54"/>
      <c r="X479" s="54"/>
      <c r="Y479" s="54"/>
      <c r="Z479" s="54"/>
    </row>
    <row r="480" spans="19:26" ht="14" x14ac:dyDescent="0.2">
      <c r="S480" s="54"/>
      <c r="T480" s="54"/>
      <c r="U480" s="54"/>
      <c r="V480" s="54"/>
      <c r="W480" s="54"/>
      <c r="X480" s="54"/>
      <c r="Y480" s="54"/>
      <c r="Z480" s="54"/>
    </row>
    <row r="481" spans="19:26" ht="14" x14ac:dyDescent="0.2">
      <c r="S481" s="54"/>
      <c r="T481" s="54"/>
      <c r="U481" s="54"/>
      <c r="V481" s="54"/>
      <c r="W481" s="54"/>
      <c r="X481" s="54"/>
      <c r="Y481" s="54"/>
      <c r="Z481" s="54"/>
    </row>
    <row r="482" spans="19:26" ht="14" x14ac:dyDescent="0.2">
      <c r="S482" s="54"/>
      <c r="T482" s="54"/>
      <c r="U482" s="54"/>
      <c r="V482" s="54"/>
      <c r="W482" s="54"/>
      <c r="X482" s="54"/>
      <c r="Y482" s="54"/>
      <c r="Z482" s="54"/>
    </row>
    <row r="483" spans="19:26" ht="14" x14ac:dyDescent="0.2">
      <c r="S483" s="54"/>
      <c r="T483" s="54"/>
      <c r="U483" s="54"/>
      <c r="V483" s="54"/>
      <c r="W483" s="54"/>
      <c r="X483" s="54"/>
      <c r="Y483" s="54"/>
      <c r="Z483" s="54"/>
    </row>
    <row r="484" spans="19:26" ht="14" x14ac:dyDescent="0.2">
      <c r="S484" s="54"/>
      <c r="T484" s="54"/>
      <c r="U484" s="54"/>
      <c r="V484" s="54"/>
      <c r="W484" s="54"/>
      <c r="X484" s="54"/>
      <c r="Y484" s="54"/>
      <c r="Z484" s="54"/>
    </row>
    <row r="485" spans="19:26" ht="14" x14ac:dyDescent="0.2">
      <c r="S485" s="54"/>
      <c r="T485" s="54"/>
      <c r="U485" s="54"/>
      <c r="V485" s="54"/>
      <c r="W485" s="54"/>
      <c r="X485" s="54"/>
      <c r="Y485" s="54"/>
      <c r="Z485" s="54"/>
    </row>
    <row r="486" spans="19:26" ht="14" x14ac:dyDescent="0.2">
      <c r="S486" s="54"/>
      <c r="T486" s="54"/>
      <c r="U486" s="54"/>
      <c r="V486" s="54"/>
      <c r="W486" s="54"/>
      <c r="X486" s="54"/>
      <c r="Y486" s="54"/>
      <c r="Z486" s="54"/>
    </row>
    <row r="487" spans="19:26" ht="14" x14ac:dyDescent="0.2">
      <c r="S487" s="54"/>
      <c r="T487" s="54"/>
      <c r="U487" s="54"/>
      <c r="V487" s="54"/>
      <c r="W487" s="54"/>
      <c r="X487" s="54"/>
      <c r="Y487" s="54"/>
      <c r="Z487" s="54"/>
    </row>
    <row r="488" spans="19:26" ht="14" x14ac:dyDescent="0.2">
      <c r="S488" s="54"/>
      <c r="T488" s="54"/>
      <c r="U488" s="54"/>
      <c r="V488" s="54"/>
      <c r="W488" s="54"/>
      <c r="X488" s="54"/>
      <c r="Y488" s="54"/>
      <c r="Z488" s="54"/>
    </row>
    <row r="489" spans="19:26" ht="14" x14ac:dyDescent="0.2">
      <c r="S489" s="54"/>
      <c r="T489" s="54"/>
      <c r="U489" s="54"/>
      <c r="V489" s="54"/>
      <c r="W489" s="54"/>
      <c r="X489" s="54"/>
      <c r="Y489" s="54"/>
      <c r="Z489" s="54"/>
    </row>
    <row r="490" spans="19:26" ht="14" x14ac:dyDescent="0.2">
      <c r="S490" s="54"/>
      <c r="T490" s="54"/>
      <c r="U490" s="54"/>
      <c r="V490" s="54"/>
      <c r="W490" s="54"/>
      <c r="X490" s="54"/>
      <c r="Y490" s="54"/>
      <c r="Z490" s="54"/>
    </row>
    <row r="491" spans="19:26" ht="14" x14ac:dyDescent="0.2">
      <c r="S491" s="54"/>
      <c r="T491" s="54"/>
      <c r="U491" s="54"/>
      <c r="V491" s="54"/>
      <c r="W491" s="54"/>
      <c r="X491" s="54"/>
      <c r="Y491" s="54"/>
      <c r="Z491" s="54"/>
    </row>
    <row r="492" spans="19:26" ht="14" x14ac:dyDescent="0.2">
      <c r="S492" s="54"/>
      <c r="T492" s="54"/>
      <c r="U492" s="54"/>
      <c r="V492" s="54"/>
      <c r="W492" s="54"/>
      <c r="X492" s="54"/>
      <c r="Y492" s="54"/>
      <c r="Z492" s="54"/>
    </row>
    <row r="493" spans="19:26" ht="14" x14ac:dyDescent="0.2">
      <c r="S493" s="54"/>
      <c r="T493" s="54"/>
      <c r="U493" s="54"/>
      <c r="V493" s="54"/>
      <c r="W493" s="54"/>
      <c r="X493" s="54"/>
      <c r="Y493" s="54"/>
      <c r="Z493" s="54"/>
    </row>
    <row r="494" spans="19:26" ht="14" x14ac:dyDescent="0.2">
      <c r="S494" s="54"/>
      <c r="T494" s="54"/>
      <c r="U494" s="54"/>
      <c r="V494" s="54"/>
      <c r="W494" s="54"/>
      <c r="X494" s="54"/>
      <c r="Y494" s="54"/>
      <c r="Z494" s="54"/>
    </row>
    <row r="495" spans="19:26" ht="14" x14ac:dyDescent="0.2">
      <c r="S495" s="54"/>
      <c r="T495" s="54"/>
      <c r="U495" s="54"/>
      <c r="V495" s="54"/>
      <c r="W495" s="54"/>
      <c r="X495" s="54"/>
      <c r="Y495" s="54"/>
      <c r="Z495" s="54"/>
    </row>
    <row r="496" spans="19:26" ht="14" x14ac:dyDescent="0.2">
      <c r="S496" s="54"/>
      <c r="T496" s="54"/>
      <c r="U496" s="54"/>
      <c r="V496" s="54"/>
      <c r="W496" s="54"/>
      <c r="X496" s="54"/>
      <c r="Y496" s="54"/>
      <c r="Z496" s="54"/>
    </row>
    <row r="497" spans="19:26" ht="14" x14ac:dyDescent="0.2">
      <c r="S497" s="54"/>
      <c r="T497" s="54"/>
      <c r="U497" s="54"/>
      <c r="V497" s="54"/>
      <c r="W497" s="54"/>
      <c r="X497" s="54"/>
      <c r="Y497" s="54"/>
      <c r="Z497" s="54"/>
    </row>
    <row r="498" spans="19:26" ht="14" x14ac:dyDescent="0.2">
      <c r="S498" s="54"/>
      <c r="T498" s="54"/>
      <c r="U498" s="54"/>
      <c r="V498" s="54"/>
      <c r="W498" s="54"/>
      <c r="X498" s="54"/>
      <c r="Y498" s="54"/>
      <c r="Z498" s="54"/>
    </row>
    <row r="499" spans="19:26" ht="14" x14ac:dyDescent="0.2">
      <c r="S499" s="54"/>
      <c r="T499" s="54"/>
      <c r="U499" s="54"/>
      <c r="V499" s="54"/>
      <c r="W499" s="54"/>
      <c r="X499" s="54"/>
      <c r="Y499" s="54"/>
      <c r="Z499" s="54"/>
    </row>
    <row r="500" spans="19:26" ht="14" x14ac:dyDescent="0.2">
      <c r="S500" s="54"/>
      <c r="T500" s="54"/>
      <c r="U500" s="54"/>
      <c r="V500" s="54"/>
      <c r="W500" s="54"/>
      <c r="X500" s="54"/>
      <c r="Y500" s="54"/>
      <c r="Z500" s="54"/>
    </row>
    <row r="501" spans="19:26" ht="14" x14ac:dyDescent="0.2">
      <c r="S501" s="54"/>
      <c r="T501" s="54"/>
      <c r="U501" s="54"/>
      <c r="V501" s="54"/>
      <c r="W501" s="54"/>
      <c r="X501" s="54"/>
      <c r="Y501" s="54"/>
      <c r="Z501" s="54"/>
    </row>
    <row r="502" spans="19:26" ht="14" x14ac:dyDescent="0.2">
      <c r="S502" s="54"/>
      <c r="T502" s="54"/>
      <c r="U502" s="54"/>
      <c r="V502" s="54"/>
      <c r="W502" s="54"/>
      <c r="X502" s="54"/>
      <c r="Y502" s="54"/>
      <c r="Z502" s="54"/>
    </row>
    <row r="503" spans="19:26" ht="14" x14ac:dyDescent="0.2">
      <c r="S503" s="54"/>
      <c r="T503" s="54"/>
      <c r="U503" s="54"/>
      <c r="V503" s="54"/>
      <c r="W503" s="54"/>
      <c r="X503" s="54"/>
      <c r="Y503" s="54"/>
      <c r="Z503" s="54"/>
    </row>
    <row r="504" spans="19:26" ht="14" x14ac:dyDescent="0.2">
      <c r="S504" s="54"/>
      <c r="T504" s="54"/>
      <c r="U504" s="54"/>
      <c r="V504" s="54"/>
      <c r="W504" s="54"/>
      <c r="X504" s="54"/>
      <c r="Y504" s="54"/>
      <c r="Z504" s="54"/>
    </row>
    <row r="505" spans="19:26" ht="14" x14ac:dyDescent="0.2">
      <c r="S505" s="54"/>
      <c r="T505" s="54"/>
      <c r="U505" s="54"/>
      <c r="V505" s="54"/>
      <c r="W505" s="54"/>
      <c r="X505" s="54"/>
      <c r="Y505" s="54"/>
      <c r="Z505" s="54"/>
    </row>
    <row r="506" spans="19:26" ht="14" x14ac:dyDescent="0.2">
      <c r="S506" s="54"/>
      <c r="T506" s="54"/>
      <c r="U506" s="54"/>
      <c r="V506" s="54"/>
      <c r="W506" s="54"/>
      <c r="X506" s="54"/>
      <c r="Y506" s="54"/>
      <c r="Z506" s="54"/>
    </row>
    <row r="507" spans="19:26" ht="14" x14ac:dyDescent="0.2">
      <c r="S507" s="54"/>
      <c r="T507" s="54"/>
      <c r="U507" s="54"/>
      <c r="V507" s="54"/>
      <c r="W507" s="54"/>
      <c r="X507" s="54"/>
      <c r="Y507" s="54"/>
      <c r="Z507" s="54"/>
    </row>
    <row r="508" spans="19:26" ht="14" x14ac:dyDescent="0.2">
      <c r="S508" s="54"/>
      <c r="T508" s="54"/>
      <c r="U508" s="54"/>
      <c r="V508" s="54"/>
      <c r="W508" s="54"/>
      <c r="X508" s="54"/>
      <c r="Y508" s="54"/>
      <c r="Z508" s="54"/>
    </row>
    <row r="509" spans="19:26" ht="14" x14ac:dyDescent="0.2">
      <c r="S509" s="54"/>
      <c r="T509" s="54"/>
      <c r="U509" s="54"/>
      <c r="V509" s="54"/>
      <c r="W509" s="54"/>
      <c r="X509" s="54"/>
      <c r="Y509" s="54"/>
      <c r="Z509" s="54"/>
    </row>
    <row r="510" spans="19:26" ht="14" x14ac:dyDescent="0.2">
      <c r="S510" s="54"/>
      <c r="T510" s="54"/>
      <c r="U510" s="54"/>
      <c r="V510" s="54"/>
      <c r="W510" s="54"/>
      <c r="X510" s="54"/>
      <c r="Y510" s="54"/>
      <c r="Z510" s="54"/>
    </row>
    <row r="511" spans="19:26" ht="14" x14ac:dyDescent="0.2">
      <c r="S511" s="54"/>
      <c r="T511" s="54"/>
      <c r="U511" s="54"/>
      <c r="V511" s="54"/>
      <c r="W511" s="54"/>
      <c r="X511" s="54"/>
      <c r="Y511" s="54"/>
      <c r="Z511" s="54"/>
    </row>
    <row r="512" spans="19:26" ht="14" x14ac:dyDescent="0.2">
      <c r="S512" s="54"/>
      <c r="T512" s="54"/>
      <c r="U512" s="54"/>
      <c r="V512" s="54"/>
      <c r="W512" s="54"/>
      <c r="X512" s="54"/>
      <c r="Y512" s="54"/>
      <c r="Z512" s="54"/>
    </row>
    <row r="513" spans="19:26" ht="14" x14ac:dyDescent="0.2">
      <c r="S513" s="54"/>
      <c r="T513" s="54"/>
      <c r="U513" s="54"/>
      <c r="V513" s="54"/>
      <c r="W513" s="54"/>
      <c r="X513" s="54"/>
      <c r="Y513" s="54"/>
      <c r="Z513" s="54"/>
    </row>
    <row r="514" spans="19:26" ht="14" x14ac:dyDescent="0.2">
      <c r="S514" s="54"/>
      <c r="T514" s="54"/>
      <c r="U514" s="54"/>
      <c r="V514" s="54"/>
      <c r="W514" s="54"/>
      <c r="X514" s="54"/>
      <c r="Y514" s="54"/>
      <c r="Z514" s="54"/>
    </row>
    <row r="515" spans="19:26" ht="14" x14ac:dyDescent="0.2">
      <c r="S515" s="54"/>
      <c r="T515" s="54"/>
      <c r="U515" s="54"/>
      <c r="V515" s="54"/>
      <c r="W515" s="54"/>
      <c r="X515" s="54"/>
      <c r="Y515" s="54"/>
      <c r="Z515" s="54"/>
    </row>
    <row r="516" spans="19:26" ht="14" x14ac:dyDescent="0.2">
      <c r="S516" s="54"/>
      <c r="T516" s="54"/>
      <c r="U516" s="54"/>
      <c r="V516" s="54"/>
      <c r="W516" s="54"/>
      <c r="X516" s="54"/>
      <c r="Y516" s="54"/>
      <c r="Z516" s="54"/>
    </row>
    <row r="517" spans="19:26" ht="14" x14ac:dyDescent="0.2">
      <c r="S517" s="54"/>
      <c r="T517" s="54"/>
      <c r="U517" s="54"/>
      <c r="V517" s="54"/>
      <c r="W517" s="54"/>
      <c r="X517" s="54"/>
      <c r="Y517" s="54"/>
      <c r="Z517" s="54"/>
    </row>
    <row r="518" spans="19:26" ht="14" x14ac:dyDescent="0.2">
      <c r="S518" s="54"/>
      <c r="T518" s="54"/>
      <c r="U518" s="54"/>
      <c r="V518" s="54"/>
      <c r="W518" s="54"/>
      <c r="X518" s="54"/>
      <c r="Y518" s="54"/>
      <c r="Z518" s="54"/>
    </row>
    <row r="519" spans="19:26" ht="14" x14ac:dyDescent="0.2">
      <c r="S519" s="54"/>
      <c r="T519" s="54"/>
      <c r="U519" s="54"/>
      <c r="V519" s="54"/>
      <c r="W519" s="54"/>
      <c r="X519" s="54"/>
      <c r="Y519" s="54"/>
      <c r="Z519" s="54"/>
    </row>
    <row r="520" spans="19:26" ht="14" x14ac:dyDescent="0.2">
      <c r="S520" s="54"/>
      <c r="T520" s="54"/>
      <c r="U520" s="54"/>
      <c r="V520" s="54"/>
      <c r="W520" s="54"/>
      <c r="X520" s="54"/>
      <c r="Y520" s="54"/>
      <c r="Z520" s="54"/>
    </row>
    <row r="521" spans="19:26" ht="14" x14ac:dyDescent="0.2">
      <c r="S521" s="54"/>
      <c r="T521" s="54"/>
      <c r="U521" s="54"/>
      <c r="V521" s="54"/>
      <c r="W521" s="54"/>
      <c r="X521" s="54"/>
      <c r="Y521" s="54"/>
      <c r="Z521" s="54"/>
    </row>
    <row r="522" spans="19:26" ht="14" x14ac:dyDescent="0.2">
      <c r="S522" s="54"/>
      <c r="T522" s="54"/>
      <c r="U522" s="54"/>
      <c r="V522" s="54"/>
      <c r="W522" s="54"/>
      <c r="X522" s="54"/>
      <c r="Y522" s="54"/>
      <c r="Z522" s="54"/>
    </row>
    <row r="523" spans="19:26" ht="14" x14ac:dyDescent="0.2">
      <c r="S523" s="54"/>
      <c r="T523" s="54"/>
      <c r="U523" s="54"/>
      <c r="V523" s="54"/>
      <c r="W523" s="54"/>
      <c r="X523" s="54"/>
      <c r="Y523" s="54"/>
      <c r="Z523" s="54"/>
    </row>
    <row r="524" spans="19:26" ht="14" x14ac:dyDescent="0.2">
      <c r="S524" s="54"/>
      <c r="T524" s="54"/>
      <c r="U524" s="54"/>
      <c r="V524" s="54"/>
      <c r="W524" s="54"/>
      <c r="X524" s="54"/>
      <c r="Y524" s="54"/>
      <c r="Z524" s="54"/>
    </row>
    <row r="525" spans="19:26" ht="14" x14ac:dyDescent="0.2">
      <c r="S525" s="54"/>
      <c r="T525" s="54"/>
      <c r="U525" s="54"/>
      <c r="V525" s="54"/>
      <c r="W525" s="54"/>
      <c r="X525" s="54"/>
      <c r="Y525" s="54"/>
      <c r="Z525" s="54"/>
    </row>
    <row r="526" spans="19:26" ht="14" x14ac:dyDescent="0.2">
      <c r="S526" s="54"/>
      <c r="T526" s="54"/>
      <c r="U526" s="54"/>
      <c r="V526" s="54"/>
      <c r="W526" s="54"/>
      <c r="X526" s="54"/>
      <c r="Y526" s="54"/>
      <c r="Z526" s="54"/>
    </row>
    <row r="527" spans="19:26" ht="14" x14ac:dyDescent="0.2">
      <c r="S527" s="54"/>
      <c r="T527" s="54"/>
      <c r="U527" s="54"/>
      <c r="V527" s="54"/>
      <c r="W527" s="54"/>
      <c r="X527" s="54"/>
      <c r="Y527" s="54"/>
      <c r="Z527" s="54"/>
    </row>
    <row r="528" spans="19:26" ht="14" x14ac:dyDescent="0.2">
      <c r="S528" s="54"/>
      <c r="T528" s="54"/>
      <c r="U528" s="54"/>
      <c r="V528" s="54"/>
      <c r="W528" s="54"/>
      <c r="X528" s="54"/>
      <c r="Y528" s="54"/>
      <c r="Z528" s="54"/>
    </row>
    <row r="529" spans="19:26" ht="14" x14ac:dyDescent="0.2">
      <c r="S529" s="54"/>
      <c r="T529" s="54"/>
      <c r="U529" s="54"/>
      <c r="V529" s="54"/>
      <c r="W529" s="54"/>
      <c r="X529" s="54"/>
      <c r="Y529" s="54"/>
      <c r="Z529" s="54"/>
    </row>
    <row r="530" spans="19:26" ht="14" x14ac:dyDescent="0.2">
      <c r="S530" s="54"/>
      <c r="T530" s="54"/>
      <c r="U530" s="54"/>
      <c r="V530" s="54"/>
      <c r="W530" s="54"/>
      <c r="X530" s="54"/>
      <c r="Y530" s="54"/>
      <c r="Z530" s="54"/>
    </row>
    <row r="531" spans="19:26" ht="14" x14ac:dyDescent="0.2">
      <c r="S531" s="54"/>
      <c r="T531" s="54"/>
      <c r="U531" s="54"/>
      <c r="V531" s="54"/>
      <c r="W531" s="54"/>
      <c r="X531" s="54"/>
      <c r="Y531" s="54"/>
      <c r="Z531" s="54"/>
    </row>
    <row r="532" spans="19:26" ht="14" x14ac:dyDescent="0.2">
      <c r="S532" s="54"/>
      <c r="T532" s="54"/>
      <c r="U532" s="54"/>
      <c r="V532" s="54"/>
      <c r="W532" s="54"/>
      <c r="X532" s="54"/>
      <c r="Y532" s="54"/>
      <c r="Z532" s="54"/>
    </row>
    <row r="533" spans="19:26" ht="14" x14ac:dyDescent="0.2">
      <c r="S533" s="54"/>
      <c r="T533" s="54"/>
      <c r="U533" s="54"/>
      <c r="V533" s="54"/>
      <c r="W533" s="54"/>
      <c r="X533" s="54"/>
      <c r="Y533" s="54"/>
      <c r="Z533" s="54"/>
    </row>
    <row r="534" spans="19:26" ht="14" x14ac:dyDescent="0.2">
      <c r="S534" s="54"/>
      <c r="T534" s="54"/>
      <c r="U534" s="54"/>
      <c r="V534" s="54"/>
      <c r="W534" s="54"/>
      <c r="X534" s="54"/>
      <c r="Y534" s="54"/>
      <c r="Z534" s="54"/>
    </row>
    <row r="535" spans="19:26" ht="14" x14ac:dyDescent="0.2">
      <c r="S535" s="54"/>
      <c r="T535" s="54"/>
      <c r="U535" s="54"/>
      <c r="V535" s="54"/>
      <c r="W535" s="54"/>
      <c r="X535" s="54"/>
      <c r="Y535" s="54"/>
      <c r="Z535" s="54"/>
    </row>
    <row r="536" spans="19:26" ht="14" x14ac:dyDescent="0.2">
      <c r="S536" s="54"/>
      <c r="T536" s="54"/>
      <c r="U536" s="54"/>
      <c r="V536" s="54"/>
      <c r="W536" s="54"/>
      <c r="X536" s="54"/>
      <c r="Y536" s="54"/>
      <c r="Z536" s="54"/>
    </row>
    <row r="537" spans="19:26" ht="14" x14ac:dyDescent="0.2">
      <c r="S537" s="54"/>
      <c r="T537" s="54"/>
      <c r="U537" s="54"/>
      <c r="V537" s="54"/>
      <c r="W537" s="54"/>
      <c r="X537" s="54"/>
      <c r="Y537" s="54"/>
      <c r="Z537" s="54"/>
    </row>
    <row r="538" spans="19:26" ht="14" x14ac:dyDescent="0.2">
      <c r="S538" s="54"/>
      <c r="T538" s="54"/>
      <c r="U538" s="54"/>
      <c r="V538" s="54"/>
      <c r="W538" s="54"/>
      <c r="X538" s="54"/>
      <c r="Y538" s="54"/>
      <c r="Z538" s="54"/>
    </row>
    <row r="539" spans="19:26" ht="14" x14ac:dyDescent="0.2">
      <c r="S539" s="54"/>
      <c r="T539" s="54"/>
      <c r="U539" s="54"/>
      <c r="V539" s="54"/>
      <c r="W539" s="54"/>
      <c r="X539" s="54"/>
      <c r="Y539" s="54"/>
      <c r="Z539" s="54"/>
    </row>
    <row r="540" spans="19:26" ht="14" x14ac:dyDescent="0.2">
      <c r="S540" s="54"/>
      <c r="T540" s="54"/>
      <c r="U540" s="54"/>
      <c r="V540" s="54"/>
      <c r="W540" s="54"/>
      <c r="X540" s="54"/>
      <c r="Y540" s="54"/>
      <c r="Z540" s="54"/>
    </row>
    <row r="541" spans="19:26" ht="14" x14ac:dyDescent="0.2">
      <c r="S541" s="54"/>
      <c r="T541" s="54"/>
      <c r="U541" s="54"/>
      <c r="V541" s="54"/>
      <c r="W541" s="54"/>
      <c r="X541" s="54"/>
      <c r="Y541" s="54"/>
      <c r="Z541" s="54"/>
    </row>
    <row r="542" spans="19:26" ht="14" x14ac:dyDescent="0.2">
      <c r="S542" s="54"/>
      <c r="T542" s="54"/>
      <c r="U542" s="54"/>
      <c r="V542" s="54"/>
      <c r="W542" s="54"/>
      <c r="X542" s="54"/>
      <c r="Y542" s="54"/>
      <c r="Z542" s="54"/>
    </row>
    <row r="543" spans="19:26" ht="14" x14ac:dyDescent="0.2">
      <c r="S543" s="54"/>
      <c r="T543" s="54"/>
      <c r="U543" s="54"/>
      <c r="V543" s="54"/>
      <c r="W543" s="54"/>
      <c r="X543" s="54"/>
      <c r="Y543" s="54"/>
      <c r="Z543" s="54"/>
    </row>
    <row r="544" spans="19:26" ht="14" x14ac:dyDescent="0.2">
      <c r="S544" s="54"/>
      <c r="T544" s="54"/>
      <c r="U544" s="54"/>
      <c r="V544" s="54"/>
      <c r="W544" s="54"/>
      <c r="X544" s="54"/>
      <c r="Y544" s="54"/>
      <c r="Z544" s="54"/>
    </row>
    <row r="545" spans="19:26" ht="14" x14ac:dyDescent="0.2">
      <c r="S545" s="54"/>
      <c r="T545" s="54"/>
      <c r="U545" s="54"/>
      <c r="V545" s="54"/>
      <c r="W545" s="54"/>
      <c r="X545" s="54"/>
      <c r="Y545" s="54"/>
      <c r="Z545" s="54"/>
    </row>
    <row r="546" spans="19:26" ht="14" x14ac:dyDescent="0.2">
      <c r="S546" s="54"/>
      <c r="T546" s="54"/>
      <c r="U546" s="54"/>
      <c r="V546" s="54"/>
      <c r="W546" s="54"/>
      <c r="X546" s="54"/>
      <c r="Y546" s="54"/>
      <c r="Z546" s="54"/>
    </row>
    <row r="547" spans="19:26" ht="14" x14ac:dyDescent="0.2">
      <c r="S547" s="54"/>
      <c r="T547" s="54"/>
      <c r="U547" s="54"/>
      <c r="V547" s="54"/>
      <c r="W547" s="54"/>
      <c r="X547" s="54"/>
      <c r="Y547" s="54"/>
      <c r="Z547" s="54"/>
    </row>
    <row r="548" spans="19:26" ht="14" x14ac:dyDescent="0.2">
      <c r="S548" s="54"/>
      <c r="T548" s="54"/>
      <c r="U548" s="54"/>
      <c r="V548" s="54"/>
      <c r="W548" s="54"/>
      <c r="X548" s="54"/>
      <c r="Y548" s="54"/>
      <c r="Z548" s="54"/>
    </row>
    <row r="549" spans="19:26" ht="14" x14ac:dyDescent="0.2">
      <c r="S549" s="54"/>
      <c r="T549" s="54"/>
      <c r="U549" s="54"/>
      <c r="V549" s="54"/>
      <c r="W549" s="54"/>
      <c r="X549" s="54"/>
      <c r="Y549" s="54"/>
      <c r="Z549" s="54"/>
    </row>
    <row r="550" spans="19:26" ht="14" x14ac:dyDescent="0.2">
      <c r="S550" s="54"/>
      <c r="T550" s="54"/>
      <c r="U550" s="54"/>
      <c r="V550" s="54"/>
      <c r="W550" s="54"/>
      <c r="X550" s="54"/>
      <c r="Y550" s="54"/>
      <c r="Z550" s="54"/>
    </row>
    <row r="551" spans="19:26" ht="14" x14ac:dyDescent="0.2">
      <c r="S551" s="54"/>
      <c r="T551" s="54"/>
      <c r="U551" s="54"/>
      <c r="V551" s="54"/>
      <c r="W551" s="54"/>
      <c r="X551" s="54"/>
      <c r="Y551" s="54"/>
      <c r="Z551" s="54"/>
    </row>
    <row r="552" spans="19:26" ht="14" x14ac:dyDescent="0.2">
      <c r="S552" s="54"/>
      <c r="T552" s="54"/>
      <c r="U552" s="54"/>
      <c r="V552" s="54"/>
      <c r="W552" s="54"/>
      <c r="X552" s="54"/>
      <c r="Y552" s="54"/>
      <c r="Z552" s="54"/>
    </row>
    <row r="553" spans="19:26" ht="14" x14ac:dyDescent="0.2">
      <c r="S553" s="54"/>
      <c r="T553" s="54"/>
      <c r="U553" s="54"/>
      <c r="V553" s="54"/>
      <c r="W553" s="54"/>
      <c r="X553" s="54"/>
      <c r="Y553" s="54"/>
      <c r="Z553" s="54"/>
    </row>
    <row r="554" spans="19:26" ht="14" x14ac:dyDescent="0.2">
      <c r="S554" s="54"/>
      <c r="T554" s="54"/>
      <c r="U554" s="54"/>
      <c r="V554" s="54"/>
      <c r="W554" s="54"/>
      <c r="X554" s="54"/>
      <c r="Y554" s="54"/>
      <c r="Z554" s="54"/>
    </row>
    <row r="555" spans="19:26" ht="14" x14ac:dyDescent="0.2">
      <c r="S555" s="54"/>
      <c r="T555" s="54"/>
      <c r="U555" s="54"/>
      <c r="V555" s="54"/>
      <c r="W555" s="54"/>
      <c r="X555" s="54"/>
      <c r="Y555" s="54"/>
      <c r="Z555" s="54"/>
    </row>
    <row r="556" spans="19:26" ht="14" x14ac:dyDescent="0.2">
      <c r="S556" s="54"/>
      <c r="T556" s="54"/>
      <c r="U556" s="54"/>
      <c r="V556" s="54"/>
      <c r="W556" s="54"/>
      <c r="X556" s="54"/>
      <c r="Y556" s="54"/>
      <c r="Z556" s="54"/>
    </row>
    <row r="557" spans="19:26" ht="14" x14ac:dyDescent="0.2">
      <c r="S557" s="54"/>
      <c r="T557" s="54"/>
      <c r="U557" s="54"/>
      <c r="V557" s="54"/>
      <c r="W557" s="54"/>
      <c r="X557" s="54"/>
      <c r="Y557" s="54"/>
      <c r="Z557" s="54"/>
    </row>
    <row r="558" spans="19:26" ht="14" x14ac:dyDescent="0.2">
      <c r="S558" s="54"/>
      <c r="T558" s="54"/>
      <c r="U558" s="54"/>
      <c r="V558" s="54"/>
      <c r="W558" s="54"/>
      <c r="X558" s="54"/>
      <c r="Y558" s="54"/>
      <c r="Z558" s="54"/>
    </row>
    <row r="559" spans="19:26" ht="14" x14ac:dyDescent="0.2">
      <c r="S559" s="54"/>
      <c r="T559" s="54"/>
      <c r="U559" s="54"/>
      <c r="V559" s="54"/>
      <c r="W559" s="54"/>
      <c r="X559" s="54"/>
      <c r="Y559" s="54"/>
      <c r="Z559" s="54"/>
    </row>
    <row r="560" spans="19:26" ht="14" x14ac:dyDescent="0.2">
      <c r="S560" s="54"/>
      <c r="T560" s="54"/>
      <c r="U560" s="54"/>
      <c r="V560" s="54"/>
      <c r="W560" s="54"/>
      <c r="X560" s="54"/>
      <c r="Y560" s="54"/>
      <c r="Z560" s="54"/>
    </row>
    <row r="561" spans="19:26" ht="14" x14ac:dyDescent="0.2">
      <c r="S561" s="54"/>
      <c r="T561" s="54"/>
      <c r="U561" s="54"/>
      <c r="V561" s="54"/>
      <c r="W561" s="54"/>
      <c r="X561" s="54"/>
      <c r="Y561" s="54"/>
      <c r="Z561" s="54"/>
    </row>
    <row r="562" spans="19:26" ht="14" x14ac:dyDescent="0.2">
      <c r="S562" s="54"/>
      <c r="T562" s="54"/>
      <c r="U562" s="54"/>
      <c r="V562" s="54"/>
      <c r="W562" s="54"/>
      <c r="X562" s="54"/>
      <c r="Y562" s="54"/>
      <c r="Z562" s="54"/>
    </row>
    <row r="563" spans="19:26" ht="14" x14ac:dyDescent="0.2">
      <c r="S563" s="54"/>
      <c r="T563" s="54"/>
      <c r="U563" s="54"/>
      <c r="V563" s="54"/>
      <c r="W563" s="54"/>
      <c r="X563" s="54"/>
      <c r="Y563" s="54"/>
      <c r="Z563" s="54"/>
    </row>
    <row r="564" spans="19:26" ht="14" x14ac:dyDescent="0.2">
      <c r="S564" s="54"/>
      <c r="T564" s="54"/>
      <c r="U564" s="54"/>
      <c r="V564" s="54"/>
      <c r="W564" s="54"/>
      <c r="X564" s="54"/>
      <c r="Y564" s="54"/>
      <c r="Z564" s="54"/>
    </row>
    <row r="565" spans="19:26" ht="14" x14ac:dyDescent="0.2">
      <c r="S565" s="54"/>
      <c r="T565" s="54"/>
      <c r="U565" s="54"/>
      <c r="V565" s="54"/>
      <c r="W565" s="54"/>
      <c r="X565" s="54"/>
      <c r="Y565" s="54"/>
      <c r="Z565" s="54"/>
    </row>
    <row r="566" spans="19:26" ht="14" x14ac:dyDescent="0.2">
      <c r="S566" s="54"/>
      <c r="T566" s="54"/>
      <c r="U566" s="54"/>
      <c r="V566" s="54"/>
      <c r="W566" s="54"/>
      <c r="X566" s="54"/>
      <c r="Y566" s="54"/>
      <c r="Z566" s="54"/>
    </row>
    <row r="567" spans="19:26" ht="14" x14ac:dyDescent="0.2">
      <c r="S567" s="54"/>
      <c r="T567" s="54"/>
      <c r="U567" s="54"/>
      <c r="V567" s="54"/>
      <c r="W567" s="54"/>
      <c r="X567" s="54"/>
      <c r="Y567" s="54"/>
      <c r="Z567" s="54"/>
    </row>
    <row r="568" spans="19:26" ht="14" x14ac:dyDescent="0.2">
      <c r="S568" s="54"/>
      <c r="T568" s="54"/>
      <c r="U568" s="54"/>
      <c r="V568" s="54"/>
      <c r="W568" s="54"/>
      <c r="X568" s="54"/>
      <c r="Y568" s="54"/>
      <c r="Z568" s="54"/>
    </row>
    <row r="569" spans="19:26" ht="14" x14ac:dyDescent="0.2">
      <c r="S569" s="54"/>
      <c r="T569" s="54"/>
      <c r="U569" s="54"/>
      <c r="V569" s="54"/>
      <c r="W569" s="54"/>
      <c r="X569" s="54"/>
      <c r="Y569" s="54"/>
      <c r="Z569" s="54"/>
    </row>
    <row r="570" spans="19:26" ht="14" x14ac:dyDescent="0.2">
      <c r="S570" s="54"/>
      <c r="T570" s="54"/>
      <c r="U570" s="54"/>
      <c r="V570" s="54"/>
      <c r="W570" s="54"/>
      <c r="X570" s="54"/>
      <c r="Y570" s="54"/>
      <c r="Z570" s="54"/>
    </row>
    <row r="571" spans="19:26" ht="14" x14ac:dyDescent="0.2">
      <c r="S571" s="54"/>
      <c r="T571" s="54"/>
      <c r="U571" s="54"/>
      <c r="V571" s="54"/>
      <c r="W571" s="54"/>
      <c r="X571" s="54"/>
      <c r="Y571" s="54"/>
      <c r="Z571" s="54"/>
    </row>
    <row r="572" spans="19:26" ht="14" x14ac:dyDescent="0.2">
      <c r="S572" s="54"/>
      <c r="T572" s="54"/>
      <c r="U572" s="54"/>
      <c r="V572" s="54"/>
      <c r="W572" s="54"/>
      <c r="X572" s="54"/>
      <c r="Y572" s="54"/>
      <c r="Z572" s="54"/>
    </row>
    <row r="573" spans="19:26" ht="14" x14ac:dyDescent="0.2">
      <c r="S573" s="54"/>
      <c r="T573" s="54"/>
      <c r="U573" s="54"/>
      <c r="V573" s="54"/>
      <c r="W573" s="54"/>
      <c r="X573" s="54"/>
      <c r="Y573" s="54"/>
      <c r="Z573" s="54"/>
    </row>
    <row r="574" spans="19:26" ht="14" x14ac:dyDescent="0.2">
      <c r="S574" s="54"/>
      <c r="T574" s="54"/>
      <c r="U574" s="54"/>
      <c r="V574" s="54"/>
      <c r="W574" s="54"/>
      <c r="X574" s="54"/>
      <c r="Y574" s="54"/>
      <c r="Z574" s="54"/>
    </row>
    <row r="575" spans="19:26" ht="14" x14ac:dyDescent="0.2">
      <c r="S575" s="54"/>
      <c r="T575" s="54"/>
      <c r="U575" s="54"/>
      <c r="V575" s="54"/>
      <c r="W575" s="54"/>
      <c r="X575" s="54"/>
      <c r="Y575" s="54"/>
      <c r="Z575" s="54"/>
    </row>
    <row r="576" spans="19:26" ht="14" x14ac:dyDescent="0.2">
      <c r="S576" s="54"/>
      <c r="T576" s="54"/>
      <c r="U576" s="54"/>
      <c r="V576" s="54"/>
      <c r="W576" s="54"/>
      <c r="X576" s="54"/>
      <c r="Y576" s="54"/>
      <c r="Z576" s="54"/>
    </row>
    <row r="577" spans="19:26" ht="14" x14ac:dyDescent="0.2">
      <c r="S577" s="54"/>
      <c r="T577" s="54"/>
      <c r="U577" s="54"/>
      <c r="V577" s="54"/>
      <c r="W577" s="54"/>
      <c r="X577" s="54"/>
      <c r="Y577" s="54"/>
      <c r="Z577" s="54"/>
    </row>
    <row r="578" spans="19:26" ht="14" x14ac:dyDescent="0.2">
      <c r="S578" s="54"/>
      <c r="T578" s="54"/>
      <c r="U578" s="54"/>
      <c r="V578" s="54"/>
      <c r="W578" s="54"/>
      <c r="X578" s="54"/>
      <c r="Y578" s="54"/>
      <c r="Z578" s="54"/>
    </row>
    <row r="579" spans="19:26" ht="14" x14ac:dyDescent="0.2">
      <c r="S579" s="54"/>
      <c r="T579" s="54"/>
      <c r="U579" s="54"/>
      <c r="V579" s="54"/>
      <c r="W579" s="54"/>
      <c r="X579" s="54"/>
      <c r="Y579" s="54"/>
      <c r="Z579" s="54"/>
    </row>
    <row r="580" spans="19:26" ht="14" x14ac:dyDescent="0.2">
      <c r="S580" s="54"/>
      <c r="T580" s="54"/>
      <c r="U580" s="54"/>
      <c r="V580" s="54"/>
      <c r="W580" s="54"/>
      <c r="X580" s="54"/>
      <c r="Y580" s="54"/>
      <c r="Z580" s="54"/>
    </row>
    <row r="581" spans="19:26" ht="14" x14ac:dyDescent="0.2">
      <c r="S581" s="54"/>
      <c r="T581" s="54"/>
      <c r="U581" s="54"/>
      <c r="V581" s="54"/>
      <c r="W581" s="54"/>
      <c r="X581" s="54"/>
      <c r="Y581" s="54"/>
      <c r="Z581" s="54"/>
    </row>
    <row r="582" spans="19:26" ht="14" x14ac:dyDescent="0.2">
      <c r="S582" s="54"/>
      <c r="T582" s="54"/>
      <c r="U582" s="54"/>
      <c r="V582" s="54"/>
      <c r="W582" s="54"/>
      <c r="X582" s="54"/>
      <c r="Y582" s="54"/>
      <c r="Z582" s="54"/>
    </row>
    <row r="583" spans="19:26" ht="14" x14ac:dyDescent="0.2">
      <c r="S583" s="54"/>
      <c r="T583" s="54"/>
      <c r="U583" s="54"/>
      <c r="V583" s="54"/>
      <c r="W583" s="54"/>
      <c r="X583" s="54"/>
      <c r="Y583" s="54"/>
      <c r="Z583" s="54"/>
    </row>
    <row r="584" spans="19:26" ht="14" x14ac:dyDescent="0.2">
      <c r="S584" s="54"/>
      <c r="T584" s="54"/>
      <c r="U584" s="54"/>
      <c r="V584" s="54"/>
      <c r="W584" s="54"/>
      <c r="X584" s="54"/>
      <c r="Y584" s="54"/>
      <c r="Z584" s="54"/>
    </row>
    <row r="585" spans="19:26" ht="14" x14ac:dyDescent="0.2">
      <c r="S585" s="54"/>
      <c r="T585" s="54"/>
      <c r="U585" s="54"/>
      <c r="V585" s="54"/>
      <c r="W585" s="54"/>
      <c r="X585" s="54"/>
      <c r="Y585" s="54"/>
      <c r="Z585" s="54"/>
    </row>
    <row r="586" spans="19:26" ht="14" x14ac:dyDescent="0.2">
      <c r="S586" s="54"/>
      <c r="T586" s="54"/>
      <c r="U586" s="54"/>
      <c r="V586" s="54"/>
      <c r="W586" s="54"/>
      <c r="X586" s="54"/>
      <c r="Y586" s="54"/>
      <c r="Z586" s="54"/>
    </row>
    <row r="587" spans="19:26" ht="14" x14ac:dyDescent="0.2">
      <c r="S587" s="54"/>
      <c r="T587" s="54"/>
      <c r="U587" s="54"/>
      <c r="V587" s="54"/>
      <c r="W587" s="54"/>
      <c r="X587" s="54"/>
      <c r="Y587" s="54"/>
      <c r="Z587" s="54"/>
    </row>
    <row r="588" spans="19:26" ht="14" x14ac:dyDescent="0.2">
      <c r="S588" s="54"/>
      <c r="T588" s="54"/>
      <c r="U588" s="54"/>
      <c r="V588" s="54"/>
      <c r="W588" s="54"/>
      <c r="X588" s="54"/>
      <c r="Y588" s="54"/>
      <c r="Z588" s="54"/>
    </row>
    <row r="589" spans="19:26" ht="14" x14ac:dyDescent="0.2">
      <c r="S589" s="54"/>
      <c r="T589" s="54"/>
      <c r="U589" s="54"/>
      <c r="V589" s="54"/>
      <c r="W589" s="54"/>
      <c r="X589" s="54"/>
      <c r="Y589" s="54"/>
      <c r="Z589" s="54"/>
    </row>
    <row r="590" spans="19:26" ht="14" x14ac:dyDescent="0.2">
      <c r="S590" s="54"/>
      <c r="T590" s="54"/>
      <c r="U590" s="54"/>
      <c r="V590" s="54"/>
      <c r="W590" s="54"/>
      <c r="X590" s="54"/>
      <c r="Y590" s="54"/>
      <c r="Z590" s="54"/>
    </row>
    <row r="591" spans="19:26" ht="14" x14ac:dyDescent="0.2">
      <c r="S591" s="54"/>
      <c r="T591" s="54"/>
      <c r="U591" s="54"/>
      <c r="V591" s="54"/>
      <c r="W591" s="54"/>
      <c r="X591" s="54"/>
      <c r="Y591" s="54"/>
      <c r="Z591" s="54"/>
    </row>
    <row r="592" spans="19:26" ht="14" x14ac:dyDescent="0.2">
      <c r="S592" s="54"/>
      <c r="T592" s="54"/>
      <c r="U592" s="54"/>
      <c r="V592" s="54"/>
      <c r="W592" s="54"/>
      <c r="X592" s="54"/>
      <c r="Y592" s="54"/>
      <c r="Z592" s="54"/>
    </row>
    <row r="593" spans="19:26" ht="14" x14ac:dyDescent="0.2">
      <c r="S593" s="54"/>
      <c r="T593" s="54"/>
      <c r="U593" s="54"/>
      <c r="V593" s="54"/>
      <c r="W593" s="54"/>
      <c r="X593" s="54"/>
      <c r="Y593" s="54"/>
      <c r="Z593" s="54"/>
    </row>
    <row r="594" spans="19:26" ht="14" x14ac:dyDescent="0.2">
      <c r="S594" s="54"/>
      <c r="T594" s="54"/>
      <c r="U594" s="54"/>
      <c r="V594" s="54"/>
      <c r="W594" s="54"/>
      <c r="X594" s="54"/>
      <c r="Y594" s="54"/>
      <c r="Z594" s="54"/>
    </row>
    <row r="595" spans="19:26" ht="14" x14ac:dyDescent="0.2">
      <c r="S595" s="54"/>
      <c r="T595" s="54"/>
      <c r="U595" s="54"/>
      <c r="V595" s="54"/>
      <c r="W595" s="54"/>
      <c r="X595" s="54"/>
      <c r="Y595" s="54"/>
      <c r="Z595" s="54"/>
    </row>
    <row r="596" spans="19:26" ht="14" x14ac:dyDescent="0.2">
      <c r="S596" s="54"/>
      <c r="T596" s="54"/>
      <c r="U596" s="54"/>
      <c r="V596" s="54"/>
      <c r="W596" s="54"/>
      <c r="X596" s="54"/>
      <c r="Y596" s="54"/>
      <c r="Z596" s="54"/>
    </row>
    <row r="597" spans="19:26" ht="14" x14ac:dyDescent="0.2">
      <c r="S597" s="54"/>
      <c r="T597" s="54"/>
      <c r="U597" s="54"/>
      <c r="V597" s="54"/>
      <c r="W597" s="54"/>
      <c r="X597" s="54"/>
      <c r="Y597" s="54"/>
      <c r="Z597" s="54"/>
    </row>
    <row r="598" spans="19:26" ht="14" x14ac:dyDescent="0.2">
      <c r="S598" s="54"/>
      <c r="T598" s="54"/>
      <c r="U598" s="54"/>
      <c r="V598" s="54"/>
      <c r="W598" s="54"/>
      <c r="X598" s="54"/>
      <c r="Y598" s="54"/>
      <c r="Z598" s="54"/>
    </row>
    <row r="599" spans="19:26" ht="14" x14ac:dyDescent="0.2">
      <c r="S599" s="54"/>
      <c r="T599" s="54"/>
      <c r="U599" s="54"/>
      <c r="V599" s="54"/>
      <c r="W599" s="54"/>
      <c r="X599" s="54"/>
      <c r="Y599" s="54"/>
      <c r="Z599" s="54"/>
    </row>
    <row r="600" spans="19:26" ht="14" x14ac:dyDescent="0.2">
      <c r="S600" s="54"/>
      <c r="T600" s="54"/>
      <c r="U600" s="54"/>
      <c r="V600" s="54"/>
      <c r="W600" s="54"/>
      <c r="X600" s="54"/>
      <c r="Y600" s="54"/>
      <c r="Z600" s="54"/>
    </row>
    <row r="601" spans="19:26" ht="14" x14ac:dyDescent="0.2">
      <c r="S601" s="54"/>
      <c r="T601" s="54"/>
      <c r="U601" s="54"/>
      <c r="V601" s="54"/>
      <c r="W601" s="54"/>
      <c r="X601" s="54"/>
      <c r="Y601" s="54"/>
      <c r="Z601" s="54"/>
    </row>
    <row r="602" spans="19:26" ht="14" x14ac:dyDescent="0.2">
      <c r="S602" s="54"/>
      <c r="T602" s="54"/>
      <c r="U602" s="54"/>
      <c r="V602" s="54"/>
      <c r="W602" s="54"/>
      <c r="X602" s="54"/>
      <c r="Y602" s="54"/>
      <c r="Z602" s="54"/>
    </row>
    <row r="603" spans="19:26" ht="14" x14ac:dyDescent="0.2">
      <c r="S603" s="54"/>
      <c r="T603" s="54"/>
      <c r="U603" s="54"/>
      <c r="V603" s="54"/>
      <c r="W603" s="54"/>
      <c r="X603" s="54"/>
      <c r="Y603" s="54"/>
      <c r="Z603" s="54"/>
    </row>
    <row r="604" spans="19:26" ht="14" x14ac:dyDescent="0.2">
      <c r="S604" s="54"/>
      <c r="T604" s="54"/>
      <c r="U604" s="54"/>
      <c r="V604" s="54"/>
      <c r="W604" s="54"/>
      <c r="X604" s="54"/>
      <c r="Y604" s="54"/>
      <c r="Z604" s="54"/>
    </row>
    <row r="605" spans="19:26" ht="14" x14ac:dyDescent="0.2">
      <c r="S605" s="54"/>
      <c r="T605" s="54"/>
      <c r="U605" s="54"/>
      <c r="V605" s="54"/>
      <c r="W605" s="54"/>
      <c r="X605" s="54"/>
      <c r="Y605" s="54"/>
      <c r="Z605" s="54"/>
    </row>
    <row r="606" spans="19:26" ht="14" x14ac:dyDescent="0.2">
      <c r="S606" s="54"/>
      <c r="T606" s="54"/>
      <c r="U606" s="54"/>
      <c r="V606" s="54"/>
      <c r="W606" s="54"/>
      <c r="X606" s="54"/>
      <c r="Y606" s="54"/>
      <c r="Z606" s="54"/>
    </row>
    <row r="607" spans="19:26" ht="14" x14ac:dyDescent="0.2">
      <c r="S607" s="54"/>
      <c r="T607" s="54"/>
      <c r="U607" s="54"/>
      <c r="V607" s="54"/>
      <c r="W607" s="54"/>
      <c r="X607" s="54"/>
      <c r="Y607" s="54"/>
      <c r="Z607" s="54"/>
    </row>
    <row r="608" spans="19:26" ht="14" x14ac:dyDescent="0.2">
      <c r="S608" s="54"/>
      <c r="T608" s="54"/>
      <c r="U608" s="54"/>
      <c r="V608" s="54"/>
      <c r="W608" s="54"/>
      <c r="X608" s="54"/>
      <c r="Y608" s="54"/>
      <c r="Z608" s="54"/>
    </row>
    <row r="609" spans="19:26" ht="14" x14ac:dyDescent="0.2">
      <c r="S609" s="54"/>
      <c r="T609" s="54"/>
      <c r="U609" s="54"/>
      <c r="V609" s="54"/>
      <c r="W609" s="54"/>
      <c r="X609" s="54"/>
      <c r="Y609" s="54"/>
      <c r="Z609" s="54"/>
    </row>
    <row r="610" spans="19:26" ht="14" x14ac:dyDescent="0.2">
      <c r="S610" s="54"/>
      <c r="T610" s="54"/>
      <c r="U610" s="54"/>
      <c r="V610" s="54"/>
      <c r="W610" s="54"/>
      <c r="X610" s="54"/>
      <c r="Y610" s="54"/>
      <c r="Z610" s="54"/>
    </row>
    <row r="611" spans="19:26" ht="14" x14ac:dyDescent="0.2">
      <c r="S611" s="54"/>
      <c r="T611" s="54"/>
      <c r="U611" s="54"/>
      <c r="V611" s="54"/>
      <c r="W611" s="54"/>
      <c r="X611" s="54"/>
      <c r="Y611" s="54"/>
      <c r="Z611" s="54"/>
    </row>
    <row r="612" spans="19:26" ht="14" x14ac:dyDescent="0.2">
      <c r="S612" s="54"/>
      <c r="T612" s="54"/>
      <c r="U612" s="54"/>
      <c r="V612" s="54"/>
      <c r="W612" s="54"/>
      <c r="X612" s="54"/>
      <c r="Y612" s="54"/>
      <c r="Z612" s="54"/>
    </row>
    <row r="613" spans="19:26" ht="14" x14ac:dyDescent="0.2">
      <c r="S613" s="54"/>
      <c r="T613" s="54"/>
      <c r="U613" s="54"/>
      <c r="V613" s="54"/>
      <c r="W613" s="54"/>
      <c r="X613" s="54"/>
      <c r="Y613" s="54"/>
      <c r="Z613" s="54"/>
    </row>
    <row r="614" spans="19:26" ht="14" x14ac:dyDescent="0.2">
      <c r="S614" s="54"/>
      <c r="T614" s="54"/>
      <c r="U614" s="54"/>
      <c r="V614" s="54"/>
      <c r="W614" s="54"/>
      <c r="X614" s="54"/>
      <c r="Y614" s="54"/>
      <c r="Z614" s="54"/>
    </row>
    <row r="615" spans="19:26" ht="14" x14ac:dyDescent="0.2">
      <c r="S615" s="54"/>
      <c r="T615" s="54"/>
      <c r="U615" s="54"/>
      <c r="V615" s="54"/>
      <c r="W615" s="54"/>
      <c r="X615" s="54"/>
      <c r="Y615" s="54"/>
      <c r="Z615" s="54"/>
    </row>
    <row r="616" spans="19:26" ht="14" x14ac:dyDescent="0.2">
      <c r="S616" s="54"/>
      <c r="T616" s="54"/>
      <c r="U616" s="54"/>
      <c r="V616" s="54"/>
      <c r="W616" s="54"/>
      <c r="X616" s="54"/>
      <c r="Y616" s="54"/>
      <c r="Z616" s="54"/>
    </row>
    <row r="617" spans="19:26" ht="14" x14ac:dyDescent="0.2">
      <c r="S617" s="54"/>
      <c r="T617" s="54"/>
      <c r="U617" s="54"/>
      <c r="V617" s="54"/>
      <c r="W617" s="54"/>
      <c r="X617" s="54"/>
      <c r="Y617" s="54"/>
      <c r="Z617" s="54"/>
    </row>
    <row r="618" spans="19:26" ht="14" x14ac:dyDescent="0.2">
      <c r="S618" s="54"/>
      <c r="T618" s="54"/>
      <c r="U618" s="54"/>
      <c r="V618" s="54"/>
      <c r="W618" s="54"/>
      <c r="X618" s="54"/>
      <c r="Y618" s="54"/>
      <c r="Z618" s="54"/>
    </row>
    <row r="619" spans="19:26" ht="14" x14ac:dyDescent="0.2">
      <c r="S619" s="54"/>
      <c r="T619" s="54"/>
      <c r="U619" s="54"/>
      <c r="V619" s="54"/>
      <c r="W619" s="54"/>
      <c r="X619" s="54"/>
      <c r="Y619" s="54"/>
      <c r="Z619" s="54"/>
    </row>
    <row r="620" spans="19:26" ht="14" x14ac:dyDescent="0.2">
      <c r="S620" s="54"/>
      <c r="T620" s="54"/>
      <c r="U620" s="54"/>
      <c r="V620" s="54"/>
      <c r="W620" s="54"/>
      <c r="X620" s="54"/>
      <c r="Y620" s="54"/>
      <c r="Z620" s="54"/>
    </row>
    <row r="621" spans="19:26" ht="14" x14ac:dyDescent="0.2">
      <c r="S621" s="54"/>
      <c r="T621" s="54"/>
      <c r="U621" s="54"/>
      <c r="V621" s="54"/>
      <c r="W621" s="54"/>
      <c r="X621" s="54"/>
      <c r="Y621" s="54"/>
      <c r="Z621" s="54"/>
    </row>
    <row r="622" spans="19:26" ht="14" x14ac:dyDescent="0.2">
      <c r="S622" s="54"/>
      <c r="T622" s="54"/>
      <c r="U622" s="54"/>
      <c r="V622" s="54"/>
      <c r="W622" s="54"/>
      <c r="X622" s="54"/>
      <c r="Y622" s="54"/>
      <c r="Z622" s="54"/>
    </row>
    <row r="623" spans="19:26" ht="14" x14ac:dyDescent="0.2">
      <c r="S623" s="54"/>
      <c r="T623" s="54"/>
      <c r="U623" s="54"/>
      <c r="V623" s="54"/>
      <c r="W623" s="54"/>
      <c r="X623" s="54"/>
      <c r="Y623" s="54"/>
      <c r="Z623" s="54"/>
    </row>
    <row r="624" spans="19:26" ht="14" x14ac:dyDescent="0.2">
      <c r="S624" s="54"/>
      <c r="T624" s="54"/>
      <c r="U624" s="54"/>
      <c r="V624" s="54"/>
      <c r="W624" s="54"/>
      <c r="X624" s="54"/>
      <c r="Y624" s="54"/>
      <c r="Z624" s="54"/>
    </row>
    <row r="625" spans="19:26" ht="14" x14ac:dyDescent="0.2">
      <c r="S625" s="54"/>
      <c r="T625" s="54"/>
      <c r="U625" s="54"/>
      <c r="V625" s="54"/>
      <c r="W625" s="54"/>
      <c r="X625" s="54"/>
      <c r="Y625" s="54"/>
      <c r="Z625" s="54"/>
    </row>
    <row r="626" spans="19:26" ht="14" x14ac:dyDescent="0.2">
      <c r="S626" s="54"/>
      <c r="T626" s="54"/>
      <c r="U626" s="54"/>
      <c r="V626" s="54"/>
      <c r="W626" s="54"/>
      <c r="X626" s="54"/>
      <c r="Y626" s="54"/>
      <c r="Z626" s="54"/>
    </row>
    <row r="627" spans="19:26" ht="14" x14ac:dyDescent="0.2">
      <c r="S627" s="54"/>
      <c r="T627" s="54"/>
      <c r="U627" s="54"/>
      <c r="V627" s="54"/>
      <c r="W627" s="54"/>
      <c r="X627" s="54"/>
      <c r="Y627" s="54"/>
      <c r="Z627" s="54"/>
    </row>
    <row r="628" spans="19:26" ht="14" x14ac:dyDescent="0.2">
      <c r="S628" s="54"/>
      <c r="T628" s="54"/>
      <c r="U628" s="54"/>
      <c r="V628" s="54"/>
      <c r="W628" s="54"/>
      <c r="X628" s="54"/>
      <c r="Y628" s="54"/>
      <c r="Z628" s="54"/>
    </row>
    <row r="629" spans="19:26" ht="14" x14ac:dyDescent="0.2">
      <c r="S629" s="54"/>
      <c r="T629" s="54"/>
      <c r="U629" s="54"/>
      <c r="V629" s="54"/>
      <c r="W629" s="54"/>
      <c r="X629" s="54"/>
      <c r="Y629" s="54"/>
      <c r="Z629" s="54"/>
    </row>
    <row r="630" spans="19:26" ht="14" x14ac:dyDescent="0.2">
      <c r="S630" s="54"/>
      <c r="T630" s="54"/>
      <c r="U630" s="54"/>
      <c r="V630" s="54"/>
      <c r="W630" s="54"/>
      <c r="X630" s="54"/>
      <c r="Y630" s="54"/>
      <c r="Z630" s="54"/>
    </row>
    <row r="631" spans="19:26" ht="14" x14ac:dyDescent="0.2">
      <c r="S631" s="54"/>
      <c r="T631" s="54"/>
      <c r="U631" s="54"/>
      <c r="V631" s="54"/>
      <c r="W631" s="54"/>
      <c r="X631" s="54"/>
      <c r="Y631" s="54"/>
      <c r="Z631" s="54"/>
    </row>
    <row r="632" spans="19:26" ht="14" x14ac:dyDescent="0.2">
      <c r="S632" s="54"/>
      <c r="T632" s="54"/>
      <c r="U632" s="54"/>
      <c r="V632" s="54"/>
      <c r="W632" s="54"/>
      <c r="X632" s="54"/>
      <c r="Y632" s="54"/>
      <c r="Z632" s="54"/>
    </row>
    <row r="633" spans="19:26" ht="14" x14ac:dyDescent="0.2">
      <c r="S633" s="54"/>
      <c r="T633" s="54"/>
      <c r="U633" s="54"/>
      <c r="V633" s="54"/>
      <c r="W633" s="54"/>
      <c r="X633" s="54"/>
      <c r="Y633" s="54"/>
      <c r="Z633" s="54"/>
    </row>
    <row r="634" spans="19:26" ht="14" x14ac:dyDescent="0.2">
      <c r="S634" s="54"/>
      <c r="T634" s="54"/>
      <c r="U634" s="54"/>
      <c r="V634" s="54"/>
      <c r="W634" s="54"/>
      <c r="X634" s="54"/>
      <c r="Y634" s="54"/>
      <c r="Z634" s="54"/>
    </row>
    <row r="635" spans="19:26" ht="14" x14ac:dyDescent="0.2">
      <c r="S635" s="54"/>
      <c r="T635" s="54"/>
      <c r="U635" s="54"/>
      <c r="V635" s="54"/>
      <c r="W635" s="54"/>
      <c r="X635" s="54"/>
      <c r="Y635" s="54"/>
      <c r="Z635" s="54"/>
    </row>
    <row r="636" spans="19:26" ht="14" x14ac:dyDescent="0.2">
      <c r="S636" s="54"/>
      <c r="T636" s="54"/>
      <c r="U636" s="54"/>
      <c r="V636" s="54"/>
      <c r="W636" s="54"/>
      <c r="X636" s="54"/>
      <c r="Y636" s="54"/>
      <c r="Z636" s="54"/>
    </row>
    <row r="637" spans="19:26" ht="14" x14ac:dyDescent="0.2">
      <c r="S637" s="54"/>
      <c r="T637" s="54"/>
      <c r="U637" s="54"/>
      <c r="V637" s="54"/>
      <c r="W637" s="54"/>
      <c r="X637" s="54"/>
      <c r="Y637" s="54"/>
      <c r="Z637" s="54"/>
    </row>
    <row r="638" spans="19:26" ht="14" x14ac:dyDescent="0.2">
      <c r="S638" s="54"/>
      <c r="T638" s="54"/>
      <c r="U638" s="54"/>
      <c r="V638" s="54"/>
      <c r="W638" s="54"/>
      <c r="X638" s="54"/>
      <c r="Y638" s="54"/>
      <c r="Z638" s="54"/>
    </row>
    <row r="639" spans="19:26" ht="14" x14ac:dyDescent="0.2">
      <c r="S639" s="54"/>
      <c r="T639" s="54"/>
      <c r="U639" s="54"/>
      <c r="V639" s="54"/>
      <c r="W639" s="54"/>
      <c r="X639" s="54"/>
      <c r="Y639" s="54"/>
      <c r="Z639" s="54"/>
    </row>
    <row r="640" spans="19:26" ht="14" x14ac:dyDescent="0.2">
      <c r="S640" s="54"/>
      <c r="T640" s="54"/>
      <c r="U640" s="54"/>
      <c r="V640" s="54"/>
      <c r="W640" s="54"/>
      <c r="X640" s="54"/>
      <c r="Y640" s="54"/>
      <c r="Z640" s="54"/>
    </row>
    <row r="641" spans="19:26" ht="14" x14ac:dyDescent="0.2">
      <c r="S641" s="54"/>
      <c r="T641" s="54"/>
      <c r="U641" s="54"/>
      <c r="V641" s="54"/>
      <c r="W641" s="54"/>
      <c r="X641" s="54"/>
      <c r="Y641" s="54"/>
      <c r="Z641" s="54"/>
    </row>
    <row r="642" spans="19:26" ht="14" x14ac:dyDescent="0.2">
      <c r="S642" s="54"/>
      <c r="T642" s="54"/>
      <c r="U642" s="54"/>
      <c r="V642" s="54"/>
      <c r="W642" s="54"/>
      <c r="X642" s="54"/>
      <c r="Y642" s="54"/>
      <c r="Z642" s="54"/>
    </row>
    <row r="643" spans="19:26" ht="14" x14ac:dyDescent="0.2">
      <c r="S643" s="54"/>
      <c r="T643" s="54"/>
      <c r="U643" s="54"/>
      <c r="V643" s="54"/>
      <c r="W643" s="54"/>
      <c r="X643" s="54"/>
      <c r="Y643" s="54"/>
      <c r="Z643" s="54"/>
    </row>
    <row r="644" spans="19:26" ht="14" x14ac:dyDescent="0.2">
      <c r="S644" s="54"/>
      <c r="T644" s="54"/>
      <c r="U644" s="54"/>
      <c r="V644" s="54"/>
      <c r="W644" s="54"/>
      <c r="X644" s="54"/>
      <c r="Y644" s="54"/>
      <c r="Z644" s="54"/>
    </row>
    <row r="645" spans="19:26" ht="14" x14ac:dyDescent="0.2">
      <c r="S645" s="54"/>
      <c r="T645" s="54"/>
      <c r="U645" s="54"/>
      <c r="V645" s="54"/>
      <c r="W645" s="54"/>
      <c r="X645" s="54"/>
      <c r="Y645" s="54"/>
      <c r="Z645" s="54"/>
    </row>
    <row r="646" spans="19:26" ht="14" x14ac:dyDescent="0.2">
      <c r="S646" s="54"/>
      <c r="T646" s="54"/>
      <c r="U646" s="54"/>
      <c r="V646" s="54"/>
      <c r="W646" s="54"/>
      <c r="X646" s="54"/>
      <c r="Y646" s="54"/>
      <c r="Z646" s="54"/>
    </row>
    <row r="647" spans="19:26" ht="14" x14ac:dyDescent="0.2">
      <c r="S647" s="54"/>
      <c r="T647" s="54"/>
      <c r="U647" s="54"/>
      <c r="V647" s="54"/>
      <c r="W647" s="54"/>
      <c r="X647" s="54"/>
      <c r="Y647" s="54"/>
      <c r="Z647" s="54"/>
    </row>
    <row r="648" spans="19:26" ht="14" x14ac:dyDescent="0.2">
      <c r="S648" s="54"/>
      <c r="T648" s="54"/>
      <c r="U648" s="54"/>
      <c r="V648" s="54"/>
      <c r="W648" s="54"/>
      <c r="X648" s="54"/>
      <c r="Y648" s="54"/>
      <c r="Z648" s="54"/>
    </row>
    <row r="649" spans="19:26" ht="14" x14ac:dyDescent="0.2">
      <c r="S649" s="54"/>
      <c r="T649" s="54"/>
      <c r="U649" s="54"/>
      <c r="V649" s="54"/>
      <c r="W649" s="54"/>
      <c r="X649" s="54"/>
      <c r="Y649" s="54"/>
      <c r="Z649" s="54"/>
    </row>
    <row r="650" spans="19:26" ht="14" x14ac:dyDescent="0.2">
      <c r="S650" s="54"/>
      <c r="T650" s="54"/>
      <c r="U650" s="54"/>
      <c r="V650" s="54"/>
      <c r="W650" s="54"/>
      <c r="X650" s="54"/>
      <c r="Y650" s="54"/>
      <c r="Z650" s="54"/>
    </row>
    <row r="651" spans="19:26" ht="14" x14ac:dyDescent="0.2">
      <c r="S651" s="54"/>
      <c r="T651" s="54"/>
      <c r="U651" s="54"/>
      <c r="V651" s="54"/>
      <c r="W651" s="54"/>
      <c r="X651" s="54"/>
      <c r="Y651" s="54"/>
      <c r="Z651" s="54"/>
    </row>
    <row r="652" spans="19:26" ht="14" x14ac:dyDescent="0.2">
      <c r="S652" s="54"/>
      <c r="T652" s="54"/>
      <c r="U652" s="54"/>
      <c r="V652" s="54"/>
      <c r="W652" s="54"/>
      <c r="X652" s="54"/>
      <c r="Y652" s="54"/>
      <c r="Z652" s="54"/>
    </row>
    <row r="653" spans="19:26" ht="14" x14ac:dyDescent="0.2">
      <c r="S653" s="54"/>
      <c r="T653" s="54"/>
      <c r="U653" s="54"/>
      <c r="V653" s="54"/>
      <c r="W653" s="54"/>
      <c r="X653" s="54"/>
      <c r="Y653" s="54"/>
      <c r="Z653" s="54"/>
    </row>
    <row r="654" spans="19:26" ht="14" x14ac:dyDescent="0.2">
      <c r="S654" s="54"/>
      <c r="T654" s="54"/>
      <c r="U654" s="54"/>
      <c r="V654" s="54"/>
      <c r="W654" s="54"/>
      <c r="X654" s="54"/>
      <c r="Y654" s="54"/>
      <c r="Z654" s="54"/>
    </row>
    <row r="655" spans="19:26" ht="14" x14ac:dyDescent="0.2">
      <c r="S655" s="54"/>
      <c r="T655" s="54"/>
      <c r="U655" s="54"/>
      <c r="V655" s="54"/>
      <c r="W655" s="54"/>
      <c r="X655" s="54"/>
      <c r="Y655" s="54"/>
      <c r="Z655" s="54"/>
    </row>
    <row r="656" spans="19:26" ht="14" x14ac:dyDescent="0.2">
      <c r="S656" s="54"/>
      <c r="T656" s="54"/>
      <c r="U656" s="54"/>
      <c r="V656" s="54"/>
      <c r="W656" s="54"/>
      <c r="X656" s="54"/>
      <c r="Y656" s="54"/>
      <c r="Z656" s="54"/>
    </row>
    <row r="657" spans="19:26" ht="14" x14ac:dyDescent="0.2">
      <c r="S657" s="54"/>
      <c r="T657" s="54"/>
      <c r="U657" s="54"/>
      <c r="V657" s="54"/>
      <c r="W657" s="54"/>
      <c r="X657" s="54"/>
      <c r="Y657" s="54"/>
      <c r="Z657" s="54"/>
    </row>
    <row r="658" spans="19:26" ht="14" x14ac:dyDescent="0.2">
      <c r="S658" s="54"/>
      <c r="T658" s="54"/>
      <c r="U658" s="54"/>
      <c r="V658" s="54"/>
      <c r="W658" s="54"/>
      <c r="X658" s="54"/>
      <c r="Y658" s="54"/>
      <c r="Z658" s="54"/>
    </row>
    <row r="659" spans="19:26" ht="14" x14ac:dyDescent="0.2">
      <c r="S659" s="54"/>
      <c r="T659" s="54"/>
      <c r="U659" s="54"/>
      <c r="V659" s="54"/>
      <c r="W659" s="54"/>
      <c r="X659" s="54"/>
      <c r="Y659" s="54"/>
      <c r="Z659" s="54"/>
    </row>
    <row r="660" spans="19:26" ht="14" x14ac:dyDescent="0.2">
      <c r="S660" s="54"/>
      <c r="T660" s="54"/>
      <c r="U660" s="54"/>
      <c r="V660" s="54"/>
      <c r="W660" s="54"/>
      <c r="X660" s="54"/>
      <c r="Y660" s="54"/>
      <c r="Z660" s="54"/>
    </row>
    <row r="661" spans="19:26" ht="14" x14ac:dyDescent="0.2">
      <c r="S661" s="54"/>
      <c r="T661" s="54"/>
      <c r="U661" s="54"/>
      <c r="V661" s="54"/>
      <c r="W661" s="54"/>
      <c r="X661" s="54"/>
      <c r="Y661" s="54"/>
      <c r="Z661" s="54"/>
    </row>
    <row r="662" spans="19:26" ht="14" x14ac:dyDescent="0.2">
      <c r="S662" s="54"/>
      <c r="T662" s="54"/>
      <c r="U662" s="54"/>
      <c r="V662" s="54"/>
      <c r="W662" s="54"/>
      <c r="X662" s="54"/>
      <c r="Y662" s="54"/>
      <c r="Z662" s="54"/>
    </row>
    <row r="663" spans="19:26" ht="14" x14ac:dyDescent="0.2">
      <c r="S663" s="54"/>
      <c r="T663" s="54"/>
      <c r="U663" s="54"/>
      <c r="V663" s="54"/>
      <c r="W663" s="54"/>
      <c r="X663" s="54"/>
      <c r="Y663" s="54"/>
      <c r="Z663" s="54"/>
    </row>
    <row r="664" spans="19:26" ht="14" x14ac:dyDescent="0.2">
      <c r="S664" s="54"/>
      <c r="T664" s="54"/>
      <c r="U664" s="54"/>
      <c r="V664" s="54"/>
      <c r="W664" s="54"/>
      <c r="X664" s="54"/>
      <c r="Y664" s="54"/>
      <c r="Z664" s="54"/>
    </row>
    <row r="665" spans="19:26" ht="14" x14ac:dyDescent="0.2">
      <c r="S665" s="54"/>
      <c r="T665" s="54"/>
      <c r="U665" s="54"/>
      <c r="V665" s="54"/>
      <c r="W665" s="54"/>
      <c r="X665" s="54"/>
      <c r="Y665" s="54"/>
      <c r="Z665" s="54"/>
    </row>
    <row r="666" spans="19:26" ht="14" x14ac:dyDescent="0.2">
      <c r="S666" s="54"/>
      <c r="T666" s="54"/>
      <c r="U666" s="54"/>
      <c r="V666" s="54"/>
      <c r="W666" s="54"/>
      <c r="X666" s="54"/>
      <c r="Y666" s="54"/>
      <c r="Z666" s="54"/>
    </row>
    <row r="667" spans="19:26" ht="14" x14ac:dyDescent="0.2">
      <c r="S667" s="54"/>
      <c r="T667" s="54"/>
      <c r="U667" s="54"/>
      <c r="V667" s="54"/>
      <c r="W667" s="54"/>
      <c r="X667" s="54"/>
      <c r="Y667" s="54"/>
      <c r="Z667" s="54"/>
    </row>
    <row r="668" spans="19:26" ht="14" x14ac:dyDescent="0.2">
      <c r="S668" s="54"/>
      <c r="T668" s="54"/>
      <c r="U668" s="54"/>
      <c r="V668" s="54"/>
      <c r="W668" s="54"/>
      <c r="X668" s="54"/>
      <c r="Y668" s="54"/>
      <c r="Z668" s="54"/>
    </row>
    <row r="669" spans="19:26" ht="14" x14ac:dyDescent="0.2">
      <c r="S669" s="54"/>
      <c r="T669" s="54"/>
      <c r="U669" s="54"/>
      <c r="V669" s="54"/>
      <c r="W669" s="54"/>
      <c r="X669" s="54"/>
      <c r="Y669" s="54"/>
      <c r="Z669" s="54"/>
    </row>
    <row r="670" spans="19:26" ht="14" x14ac:dyDescent="0.2">
      <c r="S670" s="54"/>
      <c r="T670" s="54"/>
      <c r="U670" s="54"/>
      <c r="V670" s="54"/>
      <c r="W670" s="54"/>
      <c r="X670" s="54"/>
      <c r="Y670" s="54"/>
      <c r="Z670" s="54"/>
    </row>
    <row r="671" spans="19:26" ht="14" x14ac:dyDescent="0.2">
      <c r="S671" s="54"/>
      <c r="T671" s="54"/>
      <c r="U671" s="54"/>
      <c r="V671" s="54"/>
      <c r="W671" s="54"/>
      <c r="X671" s="54"/>
      <c r="Y671" s="54"/>
      <c r="Z671" s="54"/>
    </row>
    <row r="672" spans="19:26" ht="14" x14ac:dyDescent="0.2">
      <c r="S672" s="54"/>
      <c r="T672" s="54"/>
      <c r="U672" s="54"/>
      <c r="V672" s="54"/>
      <c r="W672" s="54"/>
      <c r="X672" s="54"/>
      <c r="Y672" s="54"/>
      <c r="Z672" s="54"/>
    </row>
    <row r="673" spans="19:26" ht="14" x14ac:dyDescent="0.2">
      <c r="S673" s="54"/>
      <c r="T673" s="54"/>
      <c r="U673" s="54"/>
      <c r="V673" s="54"/>
      <c r="W673" s="54"/>
      <c r="X673" s="54"/>
      <c r="Y673" s="54"/>
      <c r="Z673" s="54"/>
    </row>
    <row r="674" spans="19:26" ht="14" x14ac:dyDescent="0.2">
      <c r="S674" s="54"/>
      <c r="T674" s="54"/>
      <c r="U674" s="54"/>
      <c r="V674" s="54"/>
      <c r="W674" s="54"/>
      <c r="X674" s="54"/>
      <c r="Y674" s="54"/>
      <c r="Z674" s="54"/>
    </row>
    <row r="675" spans="19:26" ht="14" x14ac:dyDescent="0.2">
      <c r="S675" s="54"/>
      <c r="T675" s="54"/>
      <c r="U675" s="54"/>
      <c r="V675" s="54"/>
      <c r="W675" s="54"/>
      <c r="X675" s="54"/>
      <c r="Y675" s="54"/>
      <c r="Z675" s="54"/>
    </row>
    <row r="676" spans="19:26" ht="14" x14ac:dyDescent="0.2">
      <c r="S676" s="54"/>
      <c r="T676" s="54"/>
      <c r="U676" s="54"/>
      <c r="V676" s="54"/>
      <c r="W676" s="54"/>
      <c r="X676" s="54"/>
      <c r="Y676" s="54"/>
      <c r="Z676" s="54"/>
    </row>
    <row r="677" spans="19:26" ht="14" x14ac:dyDescent="0.2">
      <c r="S677" s="54"/>
      <c r="T677" s="54"/>
      <c r="U677" s="54"/>
      <c r="V677" s="54"/>
      <c r="W677" s="54"/>
      <c r="X677" s="54"/>
      <c r="Y677" s="54"/>
      <c r="Z677" s="54"/>
    </row>
    <row r="678" spans="19:26" ht="14" x14ac:dyDescent="0.2">
      <c r="S678" s="54"/>
      <c r="T678" s="54"/>
      <c r="U678" s="54"/>
      <c r="V678" s="54"/>
      <c r="W678" s="54"/>
      <c r="X678" s="54"/>
      <c r="Y678" s="54"/>
      <c r="Z678" s="54"/>
    </row>
    <row r="679" spans="19:26" ht="14" x14ac:dyDescent="0.2">
      <c r="S679" s="54"/>
      <c r="T679" s="54"/>
      <c r="U679" s="54"/>
      <c r="V679" s="54"/>
      <c r="W679" s="54"/>
      <c r="X679" s="54"/>
      <c r="Y679" s="54"/>
      <c r="Z679" s="54"/>
    </row>
    <row r="680" spans="19:26" ht="14" x14ac:dyDescent="0.2">
      <c r="S680" s="54"/>
      <c r="T680" s="54"/>
      <c r="U680" s="54"/>
      <c r="V680" s="54"/>
      <c r="W680" s="54"/>
      <c r="X680" s="54"/>
      <c r="Y680" s="54"/>
      <c r="Z680" s="54"/>
    </row>
    <row r="681" spans="19:26" ht="14" x14ac:dyDescent="0.2">
      <c r="S681" s="54"/>
      <c r="T681" s="54"/>
      <c r="U681" s="54"/>
      <c r="V681" s="54"/>
      <c r="W681" s="54"/>
      <c r="X681" s="54"/>
      <c r="Y681" s="54"/>
      <c r="Z681" s="54"/>
    </row>
    <row r="682" spans="19:26" ht="14" x14ac:dyDescent="0.2">
      <c r="S682" s="54"/>
      <c r="T682" s="54"/>
      <c r="U682" s="54"/>
      <c r="V682" s="54"/>
      <c r="W682" s="54"/>
      <c r="X682" s="54"/>
      <c r="Y682" s="54"/>
      <c r="Z682" s="54"/>
    </row>
    <row r="683" spans="19:26" ht="14" x14ac:dyDescent="0.2">
      <c r="S683" s="54"/>
      <c r="T683" s="54"/>
      <c r="U683" s="54"/>
      <c r="V683" s="54"/>
      <c r="W683" s="54"/>
      <c r="X683" s="54"/>
      <c r="Y683" s="54"/>
      <c r="Z683" s="54"/>
    </row>
    <row r="684" spans="19:26" ht="14" x14ac:dyDescent="0.2">
      <c r="S684" s="54"/>
      <c r="T684" s="54"/>
      <c r="U684" s="54"/>
      <c r="V684" s="54"/>
      <c r="W684" s="54"/>
      <c r="X684" s="54"/>
      <c r="Y684" s="54"/>
      <c r="Z684" s="54"/>
    </row>
    <row r="685" spans="19:26" ht="14" x14ac:dyDescent="0.2">
      <c r="S685" s="54"/>
      <c r="T685" s="54"/>
      <c r="U685" s="54"/>
      <c r="V685" s="54"/>
      <c r="W685" s="54"/>
      <c r="X685" s="54"/>
      <c r="Y685" s="54"/>
      <c r="Z685" s="54"/>
    </row>
    <row r="686" spans="19:26" ht="14" x14ac:dyDescent="0.2">
      <c r="S686" s="54"/>
      <c r="T686" s="54"/>
      <c r="U686" s="54"/>
      <c r="V686" s="54"/>
      <c r="W686" s="54"/>
      <c r="X686" s="54"/>
      <c r="Y686" s="54"/>
      <c r="Z686" s="54"/>
    </row>
    <row r="687" spans="19:26" ht="14" x14ac:dyDescent="0.2">
      <c r="S687" s="54"/>
      <c r="T687" s="54"/>
      <c r="U687" s="54"/>
      <c r="V687" s="54"/>
      <c r="W687" s="54"/>
      <c r="X687" s="54"/>
      <c r="Y687" s="54"/>
      <c r="Z687" s="54"/>
    </row>
    <row r="688" spans="19:26" ht="14" x14ac:dyDescent="0.2">
      <c r="S688" s="54"/>
      <c r="T688" s="54"/>
      <c r="U688" s="54"/>
      <c r="V688" s="54"/>
      <c r="W688" s="54"/>
      <c r="X688" s="54"/>
      <c r="Y688" s="54"/>
      <c r="Z688" s="54"/>
    </row>
    <row r="689" spans="19:26" ht="14" x14ac:dyDescent="0.2">
      <c r="S689" s="54"/>
      <c r="T689" s="54"/>
      <c r="U689" s="54"/>
      <c r="V689" s="54"/>
      <c r="W689" s="54"/>
      <c r="X689" s="54"/>
      <c r="Y689" s="54"/>
      <c r="Z689" s="54"/>
    </row>
    <row r="690" spans="19:26" ht="14" x14ac:dyDescent="0.2">
      <c r="S690" s="54"/>
      <c r="T690" s="54"/>
      <c r="U690" s="54"/>
      <c r="V690" s="54"/>
      <c r="W690" s="54"/>
      <c r="X690" s="54"/>
      <c r="Y690" s="54"/>
      <c r="Z690" s="54"/>
    </row>
    <row r="691" spans="19:26" ht="14" x14ac:dyDescent="0.2">
      <c r="S691" s="54"/>
      <c r="T691" s="54"/>
      <c r="U691" s="54"/>
      <c r="V691" s="54"/>
      <c r="W691" s="54"/>
      <c r="X691" s="54"/>
      <c r="Y691" s="54"/>
      <c r="Z691" s="54"/>
    </row>
    <row r="692" spans="19:26" ht="14" x14ac:dyDescent="0.2">
      <c r="S692" s="54"/>
      <c r="T692" s="54"/>
      <c r="U692" s="54"/>
      <c r="V692" s="54"/>
      <c r="W692" s="54"/>
      <c r="X692" s="54"/>
      <c r="Y692" s="54"/>
      <c r="Z692" s="54"/>
    </row>
    <row r="693" spans="19:26" ht="14" x14ac:dyDescent="0.2">
      <c r="S693" s="54"/>
      <c r="T693" s="54"/>
      <c r="U693" s="54"/>
      <c r="V693" s="54"/>
      <c r="W693" s="54"/>
      <c r="X693" s="54"/>
      <c r="Y693" s="54"/>
      <c r="Z693" s="54"/>
    </row>
    <row r="694" spans="19:26" ht="14" x14ac:dyDescent="0.2">
      <c r="S694" s="54"/>
      <c r="T694" s="54"/>
      <c r="U694" s="54"/>
      <c r="V694" s="54"/>
      <c r="W694" s="54"/>
      <c r="X694" s="54"/>
      <c r="Y694" s="54"/>
      <c r="Z694" s="54"/>
    </row>
    <row r="695" spans="19:26" ht="14" x14ac:dyDescent="0.2">
      <c r="S695" s="54"/>
      <c r="T695" s="54"/>
      <c r="U695" s="54"/>
      <c r="V695" s="54"/>
      <c r="W695" s="54"/>
      <c r="X695" s="54"/>
      <c r="Y695" s="54"/>
      <c r="Z695" s="54"/>
    </row>
    <row r="696" spans="19:26" ht="14" x14ac:dyDescent="0.2">
      <c r="S696" s="54"/>
      <c r="T696" s="54"/>
      <c r="U696" s="54"/>
      <c r="V696" s="54"/>
      <c r="W696" s="54"/>
      <c r="X696" s="54"/>
      <c r="Y696" s="54"/>
      <c r="Z696" s="54"/>
    </row>
    <row r="697" spans="19:26" ht="14" x14ac:dyDescent="0.2">
      <c r="S697" s="54"/>
      <c r="T697" s="54"/>
      <c r="U697" s="54"/>
      <c r="V697" s="54"/>
      <c r="W697" s="54"/>
      <c r="X697" s="54"/>
      <c r="Y697" s="54"/>
      <c r="Z697" s="54"/>
    </row>
    <row r="698" spans="19:26" ht="14" x14ac:dyDescent="0.2">
      <c r="S698" s="54"/>
      <c r="T698" s="54"/>
      <c r="U698" s="54"/>
      <c r="V698" s="54"/>
      <c r="W698" s="54"/>
      <c r="X698" s="54"/>
      <c r="Y698" s="54"/>
      <c r="Z698" s="54"/>
    </row>
    <row r="699" spans="19:26" ht="14" x14ac:dyDescent="0.2">
      <c r="S699" s="54"/>
      <c r="T699" s="54"/>
      <c r="U699" s="54"/>
      <c r="V699" s="54"/>
      <c r="W699" s="54"/>
      <c r="X699" s="54"/>
      <c r="Y699" s="54"/>
      <c r="Z699" s="54"/>
    </row>
    <row r="700" spans="19:26" ht="14" x14ac:dyDescent="0.2">
      <c r="S700" s="54"/>
      <c r="T700" s="54"/>
      <c r="U700" s="54"/>
      <c r="V700" s="54"/>
      <c r="W700" s="54"/>
      <c r="X700" s="54"/>
      <c r="Y700" s="54"/>
      <c r="Z700" s="54"/>
    </row>
    <row r="701" spans="19:26" ht="14" x14ac:dyDescent="0.2">
      <c r="S701" s="54"/>
      <c r="T701" s="54"/>
      <c r="U701" s="54"/>
      <c r="V701" s="54"/>
      <c r="W701" s="54"/>
      <c r="X701" s="54"/>
      <c r="Y701" s="54"/>
      <c r="Z701" s="54"/>
    </row>
    <row r="702" spans="19:26" ht="14" x14ac:dyDescent="0.2">
      <c r="S702" s="54"/>
      <c r="T702" s="54"/>
      <c r="U702" s="54"/>
      <c r="V702" s="54"/>
      <c r="W702" s="54"/>
      <c r="X702" s="54"/>
      <c r="Y702" s="54"/>
      <c r="Z702" s="54"/>
    </row>
    <row r="703" spans="19:26" ht="14" x14ac:dyDescent="0.2">
      <c r="S703" s="54"/>
      <c r="T703" s="54"/>
      <c r="U703" s="54"/>
      <c r="V703" s="54"/>
      <c r="W703" s="54"/>
      <c r="X703" s="54"/>
      <c r="Y703" s="54"/>
      <c r="Z703" s="54"/>
    </row>
    <row r="704" spans="19:26" ht="14" x14ac:dyDescent="0.2">
      <c r="S704" s="54"/>
      <c r="T704" s="54"/>
      <c r="U704" s="54"/>
      <c r="V704" s="54"/>
      <c r="W704" s="54"/>
      <c r="X704" s="54"/>
      <c r="Y704" s="54"/>
      <c r="Z704" s="54"/>
    </row>
    <row r="705" spans="19:26" ht="14" x14ac:dyDescent="0.2">
      <c r="S705" s="54"/>
      <c r="T705" s="54"/>
      <c r="U705" s="54"/>
      <c r="V705" s="54"/>
      <c r="W705" s="54"/>
      <c r="X705" s="54"/>
      <c r="Y705" s="54"/>
      <c r="Z705" s="54"/>
    </row>
    <row r="706" spans="19:26" ht="14" x14ac:dyDescent="0.2">
      <c r="S706" s="54"/>
      <c r="T706" s="54"/>
      <c r="U706" s="54"/>
      <c r="V706" s="54"/>
      <c r="W706" s="54"/>
      <c r="X706" s="54"/>
      <c r="Y706" s="54"/>
      <c r="Z706" s="54"/>
    </row>
    <row r="707" spans="19:26" ht="14" x14ac:dyDescent="0.2">
      <c r="S707" s="54"/>
      <c r="T707" s="54"/>
      <c r="U707" s="54"/>
      <c r="V707" s="54"/>
      <c r="W707" s="54"/>
      <c r="X707" s="54"/>
      <c r="Y707" s="54"/>
      <c r="Z707" s="54"/>
    </row>
    <row r="708" spans="19:26" ht="14" x14ac:dyDescent="0.2">
      <c r="S708" s="54"/>
      <c r="T708" s="54"/>
      <c r="U708" s="54"/>
      <c r="V708" s="54"/>
      <c r="W708" s="54"/>
      <c r="X708" s="54"/>
      <c r="Y708" s="54"/>
      <c r="Z708" s="54"/>
    </row>
    <row r="709" spans="19:26" ht="14" x14ac:dyDescent="0.2">
      <c r="S709" s="54"/>
      <c r="T709" s="54"/>
      <c r="U709" s="54"/>
      <c r="V709" s="54"/>
      <c r="W709" s="54"/>
      <c r="X709" s="54"/>
      <c r="Y709" s="54"/>
      <c r="Z709" s="54"/>
    </row>
    <row r="710" spans="19:26" ht="14" x14ac:dyDescent="0.2">
      <c r="S710" s="54"/>
      <c r="T710" s="54"/>
      <c r="U710" s="54"/>
      <c r="V710" s="54"/>
      <c r="W710" s="54"/>
      <c r="X710" s="54"/>
      <c r="Y710" s="54"/>
      <c r="Z710" s="54"/>
    </row>
    <row r="711" spans="19:26" ht="14" x14ac:dyDescent="0.2">
      <c r="S711" s="54"/>
      <c r="T711" s="54"/>
      <c r="U711" s="54"/>
      <c r="V711" s="54"/>
      <c r="W711" s="54"/>
      <c r="X711" s="54"/>
      <c r="Y711" s="54"/>
      <c r="Z711" s="54"/>
    </row>
    <row r="712" spans="19:26" ht="14" x14ac:dyDescent="0.2">
      <c r="S712" s="54"/>
      <c r="T712" s="54"/>
      <c r="U712" s="54"/>
      <c r="V712" s="54"/>
      <c r="W712" s="54"/>
      <c r="X712" s="54"/>
      <c r="Y712" s="54"/>
      <c r="Z712" s="54"/>
    </row>
    <row r="713" spans="19:26" ht="14" x14ac:dyDescent="0.2">
      <c r="S713" s="54"/>
      <c r="T713" s="54"/>
      <c r="U713" s="54"/>
      <c r="V713" s="54"/>
      <c r="W713" s="54"/>
      <c r="X713" s="54"/>
      <c r="Y713" s="54"/>
      <c r="Z713" s="54"/>
    </row>
    <row r="714" spans="19:26" ht="14" x14ac:dyDescent="0.2">
      <c r="S714" s="54"/>
      <c r="T714" s="54"/>
      <c r="U714" s="54"/>
      <c r="V714" s="54"/>
      <c r="W714" s="54"/>
      <c r="X714" s="54"/>
      <c r="Y714" s="54"/>
      <c r="Z714" s="54"/>
    </row>
    <row r="715" spans="19:26" ht="14" x14ac:dyDescent="0.2">
      <c r="S715" s="54"/>
      <c r="T715" s="54"/>
      <c r="U715" s="54"/>
      <c r="V715" s="54"/>
      <c r="W715" s="54"/>
      <c r="X715" s="54"/>
      <c r="Y715" s="54"/>
      <c r="Z715" s="54"/>
    </row>
    <row r="716" spans="19:26" ht="14" x14ac:dyDescent="0.2">
      <c r="S716" s="54"/>
      <c r="T716" s="54"/>
      <c r="U716" s="54"/>
      <c r="V716" s="54"/>
      <c r="W716" s="54"/>
      <c r="X716" s="54"/>
      <c r="Y716" s="54"/>
      <c r="Z716" s="54"/>
    </row>
    <row r="717" spans="19:26" ht="14" x14ac:dyDescent="0.2">
      <c r="S717" s="54"/>
      <c r="T717" s="54"/>
      <c r="U717" s="54"/>
      <c r="V717" s="54"/>
      <c r="W717" s="54"/>
      <c r="X717" s="54"/>
      <c r="Y717" s="54"/>
      <c r="Z717" s="54"/>
    </row>
    <row r="718" spans="19:26" ht="14" x14ac:dyDescent="0.2">
      <c r="S718" s="54"/>
      <c r="T718" s="54"/>
      <c r="U718" s="54"/>
      <c r="V718" s="54"/>
      <c r="W718" s="54"/>
      <c r="X718" s="54"/>
      <c r="Y718" s="54"/>
      <c r="Z718" s="54"/>
    </row>
    <row r="719" spans="19:26" ht="14" x14ac:dyDescent="0.2">
      <c r="S719" s="54"/>
      <c r="T719" s="54"/>
      <c r="U719" s="54"/>
      <c r="V719" s="54"/>
      <c r="W719" s="54"/>
      <c r="X719" s="54"/>
      <c r="Y719" s="54"/>
      <c r="Z719" s="54"/>
    </row>
    <row r="720" spans="19:26" ht="14" x14ac:dyDescent="0.2">
      <c r="S720" s="54"/>
      <c r="T720" s="54"/>
      <c r="U720" s="54"/>
      <c r="V720" s="54"/>
      <c r="W720" s="54"/>
      <c r="X720" s="54"/>
      <c r="Y720" s="54"/>
      <c r="Z720" s="54"/>
    </row>
    <row r="721" spans="19:26" ht="14" x14ac:dyDescent="0.2">
      <c r="S721" s="54"/>
      <c r="T721" s="54"/>
      <c r="U721" s="54"/>
      <c r="V721" s="54"/>
      <c r="W721" s="54"/>
      <c r="X721" s="54"/>
      <c r="Y721" s="54"/>
      <c r="Z721" s="54"/>
    </row>
    <row r="722" spans="19:26" ht="14" x14ac:dyDescent="0.2">
      <c r="S722" s="54"/>
      <c r="T722" s="54"/>
      <c r="U722" s="54"/>
      <c r="V722" s="54"/>
      <c r="W722" s="54"/>
      <c r="X722" s="54"/>
      <c r="Y722" s="54"/>
      <c r="Z722" s="54"/>
    </row>
    <row r="723" spans="19:26" ht="14" x14ac:dyDescent="0.2">
      <c r="S723" s="54"/>
      <c r="T723" s="54"/>
      <c r="U723" s="54"/>
      <c r="V723" s="54"/>
      <c r="W723" s="54"/>
      <c r="X723" s="54"/>
      <c r="Y723" s="54"/>
      <c r="Z723" s="54"/>
    </row>
    <row r="724" spans="19:26" ht="14" x14ac:dyDescent="0.2">
      <c r="S724" s="54"/>
      <c r="T724" s="54"/>
      <c r="U724" s="54"/>
      <c r="V724" s="54"/>
      <c r="W724" s="54"/>
      <c r="X724" s="54"/>
      <c r="Y724" s="54"/>
      <c r="Z724" s="54"/>
    </row>
    <row r="725" spans="19:26" ht="14" x14ac:dyDescent="0.2">
      <c r="S725" s="54"/>
      <c r="T725" s="54"/>
      <c r="U725" s="54"/>
      <c r="V725" s="54"/>
      <c r="W725" s="54"/>
      <c r="X725" s="54"/>
      <c r="Y725" s="54"/>
      <c r="Z725" s="54"/>
    </row>
    <row r="726" spans="19:26" ht="14" x14ac:dyDescent="0.2">
      <c r="S726" s="54"/>
      <c r="T726" s="54"/>
      <c r="U726" s="54"/>
      <c r="V726" s="54"/>
      <c r="W726" s="54"/>
      <c r="X726" s="54"/>
      <c r="Y726" s="54"/>
      <c r="Z726" s="54"/>
    </row>
    <row r="727" spans="19:26" ht="14" x14ac:dyDescent="0.2">
      <c r="S727" s="54"/>
      <c r="T727" s="54"/>
      <c r="U727" s="54"/>
      <c r="V727" s="54"/>
      <c r="W727" s="54"/>
      <c r="X727" s="54"/>
      <c r="Y727" s="54"/>
      <c r="Z727" s="54"/>
    </row>
    <row r="728" spans="19:26" ht="14" x14ac:dyDescent="0.2">
      <c r="S728" s="54"/>
      <c r="T728" s="54"/>
      <c r="U728" s="54"/>
      <c r="V728" s="54"/>
      <c r="W728" s="54"/>
      <c r="X728" s="54"/>
      <c r="Y728" s="54"/>
      <c r="Z728" s="54"/>
    </row>
    <row r="729" spans="19:26" ht="14" x14ac:dyDescent="0.2">
      <c r="S729" s="54"/>
      <c r="T729" s="54"/>
      <c r="U729" s="54"/>
      <c r="V729" s="54"/>
      <c r="W729" s="54"/>
      <c r="X729" s="54"/>
      <c r="Y729" s="54"/>
      <c r="Z729" s="54"/>
    </row>
    <row r="730" spans="19:26" ht="14" x14ac:dyDescent="0.2">
      <c r="S730" s="54"/>
      <c r="T730" s="54"/>
      <c r="U730" s="54"/>
      <c r="V730" s="54"/>
      <c r="W730" s="54"/>
      <c r="X730" s="54"/>
      <c r="Y730" s="54"/>
      <c r="Z730" s="54"/>
    </row>
    <row r="731" spans="19:26" ht="14" x14ac:dyDescent="0.2">
      <c r="S731" s="54"/>
      <c r="T731" s="54"/>
      <c r="U731" s="54"/>
      <c r="V731" s="54"/>
      <c r="W731" s="54"/>
      <c r="X731" s="54"/>
      <c r="Y731" s="54"/>
      <c r="Z731" s="54"/>
    </row>
    <row r="732" spans="19:26" ht="14" x14ac:dyDescent="0.2">
      <c r="S732" s="54"/>
      <c r="T732" s="54"/>
      <c r="U732" s="54"/>
      <c r="V732" s="54"/>
      <c r="W732" s="54"/>
      <c r="X732" s="54"/>
      <c r="Y732" s="54"/>
      <c r="Z732" s="54"/>
    </row>
    <row r="733" spans="19:26" ht="14" x14ac:dyDescent="0.2">
      <c r="S733" s="54"/>
      <c r="T733" s="54"/>
      <c r="U733" s="54"/>
      <c r="V733" s="54"/>
      <c r="W733" s="54"/>
      <c r="X733" s="54"/>
      <c r="Y733" s="54"/>
      <c r="Z733" s="54"/>
    </row>
    <row r="734" spans="19:26" ht="14" x14ac:dyDescent="0.2">
      <c r="S734" s="54"/>
      <c r="T734" s="54"/>
      <c r="U734" s="54"/>
      <c r="V734" s="54"/>
      <c r="W734" s="54"/>
      <c r="X734" s="54"/>
      <c r="Y734" s="54"/>
      <c r="Z734" s="54"/>
    </row>
    <row r="735" spans="19:26" ht="14" x14ac:dyDescent="0.2">
      <c r="S735" s="54"/>
      <c r="T735" s="54"/>
      <c r="U735" s="54"/>
      <c r="V735" s="54"/>
      <c r="W735" s="54"/>
      <c r="X735" s="54"/>
      <c r="Y735" s="54"/>
      <c r="Z735" s="54"/>
    </row>
    <row r="736" spans="19:26" ht="14" x14ac:dyDescent="0.2">
      <c r="S736" s="54"/>
      <c r="T736" s="54"/>
      <c r="U736" s="54"/>
      <c r="V736" s="54"/>
      <c r="W736" s="54"/>
      <c r="X736" s="54"/>
      <c r="Y736" s="54"/>
      <c r="Z736" s="54"/>
    </row>
    <row r="737" spans="19:26" ht="14" x14ac:dyDescent="0.2">
      <c r="S737" s="54"/>
      <c r="T737" s="54"/>
      <c r="U737" s="54"/>
      <c r="V737" s="54"/>
      <c r="W737" s="54"/>
      <c r="X737" s="54"/>
      <c r="Y737" s="54"/>
      <c r="Z737" s="54"/>
    </row>
    <row r="738" spans="19:26" ht="14" x14ac:dyDescent="0.2">
      <c r="S738" s="54"/>
      <c r="T738" s="54"/>
      <c r="U738" s="54"/>
      <c r="V738" s="54"/>
      <c r="W738" s="54"/>
      <c r="X738" s="54"/>
      <c r="Y738" s="54"/>
      <c r="Z738" s="54"/>
    </row>
    <row r="739" spans="19:26" ht="14" x14ac:dyDescent="0.2">
      <c r="S739" s="54"/>
      <c r="T739" s="54"/>
      <c r="U739" s="54"/>
      <c r="V739" s="54"/>
      <c r="W739" s="54"/>
      <c r="X739" s="54"/>
      <c r="Y739" s="54"/>
      <c r="Z739" s="54"/>
    </row>
    <row r="740" spans="19:26" ht="14" x14ac:dyDescent="0.2">
      <c r="S740" s="54"/>
      <c r="T740" s="54"/>
      <c r="U740" s="54"/>
      <c r="V740" s="54"/>
      <c r="W740" s="54"/>
      <c r="X740" s="54"/>
      <c r="Y740" s="54"/>
      <c r="Z740" s="54"/>
    </row>
    <row r="741" spans="19:26" ht="14" x14ac:dyDescent="0.2">
      <c r="S741" s="54"/>
      <c r="T741" s="54"/>
      <c r="U741" s="54"/>
      <c r="V741" s="54"/>
      <c r="W741" s="54"/>
      <c r="X741" s="54"/>
      <c r="Y741" s="54"/>
      <c r="Z741" s="54"/>
    </row>
    <row r="742" spans="19:26" ht="14" x14ac:dyDescent="0.2">
      <c r="S742" s="54"/>
      <c r="T742" s="54"/>
      <c r="U742" s="54"/>
      <c r="V742" s="54"/>
      <c r="W742" s="54"/>
      <c r="X742" s="54"/>
      <c r="Y742" s="54"/>
      <c r="Z742" s="54"/>
    </row>
    <row r="743" spans="19:26" ht="14" x14ac:dyDescent="0.2">
      <c r="S743" s="54"/>
      <c r="T743" s="54"/>
      <c r="U743" s="54"/>
      <c r="V743" s="54"/>
      <c r="W743" s="54"/>
      <c r="X743" s="54"/>
      <c r="Y743" s="54"/>
      <c r="Z743" s="54"/>
    </row>
    <row r="744" spans="19:26" ht="14" x14ac:dyDescent="0.2">
      <c r="S744" s="54"/>
      <c r="T744" s="54"/>
      <c r="U744" s="54"/>
      <c r="V744" s="54"/>
      <c r="W744" s="54"/>
      <c r="X744" s="54"/>
      <c r="Y744" s="54"/>
      <c r="Z744" s="54"/>
    </row>
    <row r="745" spans="19:26" ht="14" x14ac:dyDescent="0.2">
      <c r="S745" s="54"/>
      <c r="T745" s="54"/>
      <c r="U745" s="54"/>
      <c r="V745" s="54"/>
      <c r="W745" s="54"/>
      <c r="X745" s="54"/>
      <c r="Y745" s="54"/>
      <c r="Z745" s="54"/>
    </row>
    <row r="746" spans="19:26" ht="14" x14ac:dyDescent="0.2">
      <c r="S746" s="54"/>
      <c r="T746" s="54"/>
      <c r="U746" s="54"/>
      <c r="V746" s="54"/>
      <c r="W746" s="54"/>
      <c r="X746" s="54"/>
      <c r="Y746" s="54"/>
      <c r="Z746" s="54"/>
    </row>
    <row r="747" spans="19:26" ht="14" x14ac:dyDescent="0.2">
      <c r="S747" s="54"/>
      <c r="T747" s="54"/>
      <c r="U747" s="54"/>
      <c r="V747" s="54"/>
      <c r="W747" s="54"/>
      <c r="X747" s="54"/>
      <c r="Y747" s="54"/>
      <c r="Z747" s="54"/>
    </row>
    <row r="748" spans="19:26" ht="14" x14ac:dyDescent="0.2">
      <c r="S748" s="54"/>
      <c r="T748" s="54"/>
      <c r="U748" s="54"/>
      <c r="V748" s="54"/>
      <c r="W748" s="54"/>
      <c r="X748" s="54"/>
      <c r="Y748" s="54"/>
      <c r="Z748" s="54"/>
    </row>
    <row r="749" spans="19:26" ht="14" x14ac:dyDescent="0.2">
      <c r="S749" s="54"/>
      <c r="T749" s="54"/>
      <c r="U749" s="54"/>
      <c r="V749" s="54"/>
      <c r="W749" s="54"/>
      <c r="X749" s="54"/>
      <c r="Y749" s="54"/>
      <c r="Z749" s="54"/>
    </row>
    <row r="750" spans="19:26" ht="14" x14ac:dyDescent="0.2">
      <c r="S750" s="54"/>
      <c r="T750" s="54"/>
      <c r="U750" s="54"/>
      <c r="V750" s="54"/>
      <c r="W750" s="54"/>
      <c r="X750" s="54"/>
      <c r="Y750" s="54"/>
      <c r="Z750" s="54"/>
    </row>
    <row r="751" spans="19:26" ht="14" x14ac:dyDescent="0.2">
      <c r="S751" s="54"/>
      <c r="T751" s="54"/>
      <c r="U751" s="54"/>
      <c r="V751" s="54"/>
      <c r="W751" s="54"/>
      <c r="X751" s="54"/>
      <c r="Y751" s="54"/>
      <c r="Z751" s="54"/>
    </row>
    <row r="752" spans="19:26" ht="14" x14ac:dyDescent="0.2">
      <c r="S752" s="54"/>
      <c r="T752" s="54"/>
      <c r="U752" s="54"/>
      <c r="V752" s="54"/>
      <c r="W752" s="54"/>
      <c r="X752" s="54"/>
      <c r="Y752" s="54"/>
      <c r="Z752" s="54"/>
    </row>
    <row r="753" spans="19:26" ht="14" x14ac:dyDescent="0.2">
      <c r="S753" s="54"/>
      <c r="T753" s="54"/>
      <c r="U753" s="54"/>
      <c r="V753" s="54"/>
      <c r="W753" s="54"/>
      <c r="X753" s="54"/>
      <c r="Y753" s="54"/>
      <c r="Z753" s="54"/>
    </row>
    <row r="754" spans="19:26" ht="14" x14ac:dyDescent="0.2">
      <c r="S754" s="54"/>
      <c r="T754" s="54"/>
      <c r="U754" s="54"/>
      <c r="V754" s="54"/>
      <c r="W754" s="54"/>
      <c r="X754" s="54"/>
      <c r="Y754" s="54"/>
      <c r="Z754" s="54"/>
    </row>
    <row r="755" spans="19:26" ht="14" x14ac:dyDescent="0.2">
      <c r="S755" s="54"/>
      <c r="T755" s="54"/>
      <c r="U755" s="54"/>
      <c r="V755" s="54"/>
      <c r="W755" s="54"/>
      <c r="X755" s="54"/>
      <c r="Y755" s="54"/>
      <c r="Z755" s="54"/>
    </row>
    <row r="756" spans="19:26" ht="14" x14ac:dyDescent="0.2">
      <c r="S756" s="54"/>
      <c r="T756" s="54"/>
      <c r="U756" s="54"/>
      <c r="V756" s="54"/>
      <c r="W756" s="54"/>
      <c r="X756" s="54"/>
      <c r="Y756" s="54"/>
      <c r="Z756" s="54"/>
    </row>
    <row r="757" spans="19:26" ht="14" x14ac:dyDescent="0.2">
      <c r="S757" s="54"/>
      <c r="T757" s="54"/>
      <c r="U757" s="54"/>
      <c r="V757" s="54"/>
      <c r="W757" s="54"/>
      <c r="X757" s="54"/>
      <c r="Y757" s="54"/>
      <c r="Z757" s="54"/>
    </row>
    <row r="758" spans="19:26" ht="14" x14ac:dyDescent="0.2">
      <c r="S758" s="54"/>
      <c r="T758" s="54"/>
      <c r="U758" s="54"/>
      <c r="V758" s="54"/>
      <c r="W758" s="54"/>
      <c r="X758" s="54"/>
      <c r="Y758" s="54"/>
      <c r="Z758" s="54"/>
    </row>
    <row r="759" spans="19:26" ht="14" x14ac:dyDescent="0.2">
      <c r="S759" s="54"/>
      <c r="T759" s="54"/>
      <c r="U759" s="54"/>
      <c r="V759" s="54"/>
      <c r="W759" s="54"/>
      <c r="X759" s="54"/>
      <c r="Y759" s="54"/>
      <c r="Z759" s="54"/>
    </row>
    <row r="760" spans="19:26" ht="14" x14ac:dyDescent="0.2">
      <c r="S760" s="54"/>
      <c r="T760" s="54"/>
      <c r="U760" s="54"/>
      <c r="V760" s="54"/>
      <c r="W760" s="54"/>
      <c r="X760" s="54"/>
      <c r="Y760" s="54"/>
      <c r="Z760" s="54"/>
    </row>
    <row r="761" spans="19:26" ht="14" x14ac:dyDescent="0.2">
      <c r="S761" s="54"/>
      <c r="T761" s="54"/>
      <c r="U761" s="54"/>
      <c r="V761" s="54"/>
      <c r="W761" s="54"/>
      <c r="X761" s="54"/>
      <c r="Y761" s="54"/>
      <c r="Z761" s="54"/>
    </row>
    <row r="762" spans="19:26" ht="14" x14ac:dyDescent="0.2">
      <c r="S762" s="54"/>
      <c r="T762" s="54"/>
      <c r="U762" s="54"/>
      <c r="V762" s="54"/>
      <c r="W762" s="54"/>
      <c r="X762" s="54"/>
      <c r="Y762" s="54"/>
      <c r="Z762" s="54"/>
    </row>
    <row r="763" spans="19:26" ht="14" x14ac:dyDescent="0.2">
      <c r="S763" s="54"/>
      <c r="T763" s="54"/>
      <c r="U763" s="54"/>
      <c r="V763" s="54"/>
      <c r="W763" s="54"/>
      <c r="X763" s="54"/>
      <c r="Y763" s="54"/>
      <c r="Z763" s="54"/>
    </row>
    <row r="764" spans="19:26" ht="14" x14ac:dyDescent="0.2">
      <c r="S764" s="54"/>
      <c r="T764" s="54"/>
      <c r="U764" s="54"/>
      <c r="V764" s="54"/>
      <c r="W764" s="54"/>
      <c r="X764" s="54"/>
      <c r="Y764" s="54"/>
      <c r="Z764" s="54"/>
    </row>
    <row r="765" spans="19:26" ht="14" x14ac:dyDescent="0.2">
      <c r="S765" s="54"/>
      <c r="T765" s="54"/>
      <c r="U765" s="54"/>
      <c r="V765" s="54"/>
      <c r="W765" s="54"/>
      <c r="X765" s="54"/>
      <c r="Y765" s="54"/>
      <c r="Z765" s="54"/>
    </row>
    <row r="766" spans="19:26" ht="14" x14ac:dyDescent="0.2">
      <c r="S766" s="54"/>
      <c r="T766" s="54"/>
      <c r="U766" s="54"/>
      <c r="V766" s="54"/>
      <c r="W766" s="54"/>
      <c r="X766" s="54"/>
      <c r="Y766" s="54"/>
      <c r="Z766" s="54"/>
    </row>
    <row r="767" spans="19:26" ht="14" x14ac:dyDescent="0.2">
      <c r="S767" s="54"/>
      <c r="T767" s="54"/>
      <c r="U767" s="54"/>
      <c r="V767" s="54"/>
      <c r="W767" s="54"/>
      <c r="X767" s="54"/>
      <c r="Y767" s="54"/>
      <c r="Z767" s="54"/>
    </row>
    <row r="768" spans="19:26" ht="14" x14ac:dyDescent="0.2">
      <c r="S768" s="54"/>
      <c r="T768" s="54"/>
      <c r="U768" s="54"/>
      <c r="V768" s="54"/>
      <c r="W768" s="54"/>
      <c r="X768" s="54"/>
      <c r="Y768" s="54"/>
      <c r="Z768" s="54"/>
    </row>
    <row r="769" spans="19:26" ht="14" x14ac:dyDescent="0.2">
      <c r="S769" s="54"/>
      <c r="T769" s="54"/>
      <c r="U769" s="54"/>
      <c r="V769" s="54"/>
      <c r="W769" s="54"/>
      <c r="X769" s="54"/>
      <c r="Y769" s="54"/>
      <c r="Z769" s="54"/>
    </row>
    <row r="770" spans="19:26" ht="14" x14ac:dyDescent="0.2">
      <c r="S770" s="54"/>
      <c r="T770" s="54"/>
      <c r="U770" s="54"/>
      <c r="V770" s="54"/>
      <c r="W770" s="54"/>
      <c r="X770" s="54"/>
      <c r="Y770" s="54"/>
      <c r="Z770" s="54"/>
    </row>
    <row r="771" spans="19:26" ht="14" x14ac:dyDescent="0.2">
      <c r="S771" s="54"/>
      <c r="T771" s="54"/>
      <c r="U771" s="54"/>
      <c r="V771" s="54"/>
      <c r="W771" s="54"/>
      <c r="X771" s="54"/>
      <c r="Y771" s="54"/>
      <c r="Z771" s="54"/>
    </row>
    <row r="772" spans="19:26" ht="14" x14ac:dyDescent="0.2">
      <c r="S772" s="54"/>
      <c r="T772" s="54"/>
      <c r="U772" s="54"/>
      <c r="V772" s="54"/>
      <c r="W772" s="54"/>
      <c r="X772" s="54"/>
      <c r="Y772" s="54"/>
      <c r="Z772" s="54"/>
    </row>
    <row r="773" spans="19:26" ht="14" x14ac:dyDescent="0.2">
      <c r="S773" s="54"/>
      <c r="T773" s="54"/>
      <c r="U773" s="54"/>
      <c r="V773" s="54"/>
      <c r="W773" s="54"/>
      <c r="X773" s="54"/>
      <c r="Y773" s="54"/>
      <c r="Z773" s="54"/>
    </row>
    <row r="774" spans="19:26" ht="14" x14ac:dyDescent="0.2">
      <c r="S774" s="54"/>
      <c r="T774" s="54"/>
      <c r="U774" s="54"/>
      <c r="V774" s="54"/>
      <c r="W774" s="54"/>
      <c r="X774" s="54"/>
      <c r="Y774" s="54"/>
      <c r="Z774" s="54"/>
    </row>
    <row r="775" spans="19:26" ht="14" x14ac:dyDescent="0.2">
      <c r="S775" s="54"/>
      <c r="T775" s="54"/>
      <c r="U775" s="54"/>
      <c r="V775" s="54"/>
      <c r="W775" s="54"/>
      <c r="X775" s="54"/>
      <c r="Y775" s="54"/>
      <c r="Z775" s="54"/>
    </row>
    <row r="776" spans="19:26" ht="14" x14ac:dyDescent="0.2">
      <c r="S776" s="54"/>
      <c r="T776" s="54"/>
      <c r="U776" s="54"/>
      <c r="V776" s="54"/>
      <c r="W776" s="54"/>
      <c r="X776" s="54"/>
      <c r="Y776" s="54"/>
      <c r="Z776" s="54"/>
    </row>
    <row r="777" spans="19:26" ht="14" x14ac:dyDescent="0.2">
      <c r="S777" s="54"/>
      <c r="T777" s="54"/>
      <c r="U777" s="54"/>
      <c r="V777" s="54"/>
      <c r="W777" s="54"/>
      <c r="X777" s="54"/>
      <c r="Y777" s="54"/>
      <c r="Z777" s="54"/>
    </row>
    <row r="778" spans="19:26" ht="14" x14ac:dyDescent="0.2">
      <c r="S778" s="54"/>
      <c r="T778" s="54"/>
      <c r="U778" s="54"/>
      <c r="V778" s="54"/>
      <c r="W778" s="54"/>
      <c r="X778" s="54"/>
      <c r="Y778" s="54"/>
      <c r="Z778" s="54"/>
    </row>
    <row r="779" spans="19:26" ht="14" x14ac:dyDescent="0.2">
      <c r="S779" s="54"/>
      <c r="T779" s="54"/>
      <c r="U779" s="54"/>
      <c r="V779" s="54"/>
      <c r="W779" s="54"/>
      <c r="X779" s="54"/>
      <c r="Y779" s="54"/>
      <c r="Z779" s="54"/>
    </row>
    <row r="780" spans="19:26" ht="14" x14ac:dyDescent="0.2">
      <c r="S780" s="54"/>
      <c r="T780" s="54"/>
      <c r="U780" s="54"/>
      <c r="V780" s="54"/>
      <c r="W780" s="54"/>
      <c r="X780" s="54"/>
      <c r="Y780" s="54"/>
      <c r="Z780" s="54"/>
    </row>
    <row r="781" spans="19:26" ht="14" x14ac:dyDescent="0.2">
      <c r="S781" s="54"/>
      <c r="T781" s="54"/>
      <c r="U781" s="54"/>
      <c r="V781" s="54"/>
      <c r="W781" s="54"/>
      <c r="X781" s="54"/>
      <c r="Y781" s="54"/>
      <c r="Z781" s="54"/>
    </row>
    <row r="782" spans="19:26" ht="14" x14ac:dyDescent="0.2">
      <c r="S782" s="54"/>
      <c r="T782" s="54"/>
      <c r="U782" s="54"/>
      <c r="V782" s="54"/>
      <c r="W782" s="54"/>
      <c r="X782" s="54"/>
      <c r="Y782" s="54"/>
      <c r="Z782" s="54"/>
    </row>
    <row r="783" spans="19:26" ht="14" x14ac:dyDescent="0.2">
      <c r="S783" s="54"/>
      <c r="T783" s="54"/>
      <c r="U783" s="54"/>
      <c r="V783" s="54"/>
      <c r="W783" s="54"/>
      <c r="X783" s="54"/>
      <c r="Y783" s="54"/>
      <c r="Z783" s="54"/>
    </row>
    <row r="784" spans="19:26" ht="14" x14ac:dyDescent="0.2">
      <c r="S784" s="54"/>
      <c r="T784" s="54"/>
      <c r="U784" s="54"/>
      <c r="V784" s="54"/>
      <c r="W784" s="54"/>
      <c r="X784" s="54"/>
      <c r="Y784" s="54"/>
      <c r="Z784" s="54"/>
    </row>
    <row r="785" spans="19:26" ht="14" x14ac:dyDescent="0.2">
      <c r="S785" s="54"/>
      <c r="T785" s="54"/>
      <c r="U785" s="54"/>
      <c r="V785" s="54"/>
      <c r="W785" s="54"/>
      <c r="X785" s="54"/>
      <c r="Y785" s="54"/>
      <c r="Z785" s="54"/>
    </row>
    <row r="786" spans="19:26" ht="14" x14ac:dyDescent="0.2">
      <c r="S786" s="54"/>
      <c r="T786" s="54"/>
      <c r="U786" s="54"/>
      <c r="V786" s="54"/>
      <c r="W786" s="54"/>
      <c r="X786" s="54"/>
      <c r="Y786" s="54"/>
      <c r="Z786" s="54"/>
    </row>
    <row r="787" spans="19:26" ht="14" x14ac:dyDescent="0.2">
      <c r="S787" s="54"/>
      <c r="T787" s="54"/>
      <c r="U787" s="54"/>
      <c r="V787" s="54"/>
      <c r="W787" s="54"/>
      <c r="X787" s="54"/>
      <c r="Y787" s="54"/>
      <c r="Z787" s="54"/>
    </row>
    <row r="788" spans="19:26" ht="14" x14ac:dyDescent="0.2">
      <c r="S788" s="54"/>
      <c r="T788" s="54"/>
      <c r="U788" s="54"/>
      <c r="V788" s="54"/>
      <c r="W788" s="54"/>
      <c r="X788" s="54"/>
      <c r="Y788" s="54"/>
      <c r="Z788" s="54"/>
    </row>
    <row r="789" spans="19:26" ht="14" x14ac:dyDescent="0.2">
      <c r="S789" s="54"/>
      <c r="T789" s="54"/>
      <c r="U789" s="54"/>
      <c r="V789" s="54"/>
      <c r="W789" s="54"/>
      <c r="X789" s="54"/>
      <c r="Y789" s="54"/>
      <c r="Z789" s="54"/>
    </row>
    <row r="790" spans="19:26" ht="14" x14ac:dyDescent="0.2">
      <c r="S790" s="54"/>
      <c r="T790" s="54"/>
      <c r="U790" s="54"/>
      <c r="V790" s="54"/>
      <c r="W790" s="54"/>
      <c r="X790" s="54"/>
      <c r="Y790" s="54"/>
      <c r="Z790" s="54"/>
    </row>
    <row r="791" spans="19:26" ht="14" x14ac:dyDescent="0.2">
      <c r="S791" s="54"/>
      <c r="T791" s="54"/>
      <c r="U791" s="54"/>
      <c r="V791" s="54"/>
      <c r="W791" s="54"/>
      <c r="X791" s="54"/>
      <c r="Y791" s="54"/>
      <c r="Z791" s="54"/>
    </row>
    <row r="792" spans="19:26" ht="14" x14ac:dyDescent="0.2">
      <c r="S792" s="54"/>
      <c r="T792" s="54"/>
      <c r="U792" s="54"/>
      <c r="V792" s="54"/>
      <c r="W792" s="54"/>
      <c r="X792" s="54"/>
      <c r="Y792" s="54"/>
      <c r="Z792" s="54"/>
    </row>
    <row r="793" spans="19:26" ht="14" x14ac:dyDescent="0.2">
      <c r="S793" s="54"/>
      <c r="T793" s="54"/>
      <c r="U793" s="54"/>
      <c r="V793" s="54"/>
      <c r="W793" s="54"/>
      <c r="X793" s="54"/>
      <c r="Y793" s="54"/>
      <c r="Z793" s="54"/>
    </row>
    <row r="794" spans="19:26" ht="14" x14ac:dyDescent="0.2">
      <c r="S794" s="54"/>
      <c r="T794" s="54"/>
      <c r="U794" s="54"/>
      <c r="V794" s="54"/>
      <c r="W794" s="54"/>
      <c r="X794" s="54"/>
      <c r="Y794" s="54"/>
      <c r="Z794" s="54"/>
    </row>
    <row r="795" spans="19:26" ht="14" x14ac:dyDescent="0.2">
      <c r="S795" s="54"/>
      <c r="T795" s="54"/>
      <c r="U795" s="54"/>
      <c r="V795" s="54"/>
      <c r="W795" s="54"/>
      <c r="X795" s="54"/>
      <c r="Y795" s="54"/>
      <c r="Z795" s="54"/>
    </row>
    <row r="796" spans="19:26" ht="14" x14ac:dyDescent="0.2">
      <c r="S796" s="54"/>
      <c r="T796" s="54"/>
      <c r="U796" s="54"/>
      <c r="V796" s="54"/>
      <c r="W796" s="54"/>
      <c r="X796" s="54"/>
      <c r="Y796" s="54"/>
      <c r="Z796" s="54"/>
    </row>
    <row r="797" spans="19:26" ht="14" x14ac:dyDescent="0.2">
      <c r="S797" s="54"/>
      <c r="T797" s="54"/>
      <c r="U797" s="54"/>
      <c r="V797" s="54"/>
      <c r="W797" s="54"/>
      <c r="X797" s="54"/>
      <c r="Y797" s="54"/>
      <c r="Z797" s="54"/>
    </row>
    <row r="798" spans="19:26" ht="14" x14ac:dyDescent="0.2">
      <c r="S798" s="54"/>
      <c r="T798" s="54"/>
      <c r="U798" s="54"/>
      <c r="V798" s="54"/>
      <c r="W798" s="54"/>
      <c r="X798" s="54"/>
      <c r="Y798" s="54"/>
      <c r="Z798" s="54"/>
    </row>
    <row r="799" spans="19:26" ht="14" x14ac:dyDescent="0.2">
      <c r="S799" s="54"/>
      <c r="T799" s="54"/>
      <c r="U799" s="54"/>
      <c r="V799" s="54"/>
      <c r="W799" s="54"/>
      <c r="X799" s="54"/>
      <c r="Y799" s="54"/>
      <c r="Z799" s="54"/>
    </row>
    <row r="800" spans="19:26" ht="14" x14ac:dyDescent="0.2">
      <c r="S800" s="54"/>
      <c r="T800" s="54"/>
      <c r="U800" s="54"/>
      <c r="V800" s="54"/>
      <c r="W800" s="54"/>
      <c r="X800" s="54"/>
      <c r="Y800" s="54"/>
      <c r="Z800" s="54"/>
    </row>
    <row r="801" spans="19:26" ht="14" x14ac:dyDescent="0.2">
      <c r="S801" s="54"/>
      <c r="T801" s="54"/>
      <c r="U801" s="54"/>
      <c r="V801" s="54"/>
      <c r="W801" s="54"/>
      <c r="X801" s="54"/>
      <c r="Y801" s="54"/>
      <c r="Z801" s="54"/>
    </row>
    <row r="802" spans="19:26" ht="14" x14ac:dyDescent="0.2">
      <c r="S802" s="54"/>
      <c r="T802" s="54"/>
      <c r="U802" s="54"/>
      <c r="V802" s="54"/>
      <c r="W802" s="54"/>
      <c r="X802" s="54"/>
      <c r="Y802" s="54"/>
      <c r="Z802" s="54"/>
    </row>
    <row r="803" spans="19:26" ht="14" x14ac:dyDescent="0.2">
      <c r="S803" s="54"/>
      <c r="T803" s="54"/>
      <c r="U803" s="54"/>
      <c r="V803" s="54"/>
      <c r="W803" s="54"/>
      <c r="X803" s="54"/>
      <c r="Y803" s="54"/>
      <c r="Z803" s="54"/>
    </row>
    <row r="804" spans="19:26" ht="14" x14ac:dyDescent="0.2">
      <c r="S804" s="54"/>
      <c r="T804" s="54"/>
      <c r="U804" s="54"/>
      <c r="V804" s="54"/>
      <c r="W804" s="54"/>
      <c r="X804" s="54"/>
      <c r="Y804" s="54"/>
      <c r="Z804" s="54"/>
    </row>
    <row r="805" spans="19:26" ht="14" x14ac:dyDescent="0.2">
      <c r="S805" s="54"/>
      <c r="T805" s="54"/>
      <c r="U805" s="54"/>
      <c r="V805" s="54"/>
      <c r="W805" s="54"/>
      <c r="X805" s="54"/>
      <c r="Y805" s="54"/>
      <c r="Z805" s="54"/>
    </row>
    <row r="806" spans="19:26" ht="14" x14ac:dyDescent="0.2">
      <c r="S806" s="54"/>
      <c r="T806" s="54"/>
      <c r="U806" s="54"/>
      <c r="V806" s="54"/>
      <c r="W806" s="54"/>
      <c r="X806" s="54"/>
      <c r="Y806" s="54"/>
      <c r="Z806" s="54"/>
    </row>
    <row r="807" spans="19:26" ht="14" x14ac:dyDescent="0.2">
      <c r="S807" s="54"/>
      <c r="T807" s="54"/>
      <c r="U807" s="54"/>
      <c r="V807" s="54"/>
      <c r="W807" s="54"/>
      <c r="X807" s="54"/>
      <c r="Y807" s="54"/>
      <c r="Z807" s="54"/>
    </row>
    <row r="808" spans="19:26" ht="14" x14ac:dyDescent="0.2">
      <c r="S808" s="54"/>
      <c r="T808" s="54"/>
      <c r="U808" s="54"/>
      <c r="V808" s="54"/>
      <c r="W808" s="54"/>
      <c r="X808" s="54"/>
      <c r="Y808" s="54"/>
      <c r="Z808" s="54"/>
    </row>
    <row r="809" spans="19:26" ht="14" x14ac:dyDescent="0.2">
      <c r="S809" s="54"/>
      <c r="T809" s="54"/>
      <c r="U809" s="54"/>
      <c r="V809" s="54"/>
      <c r="W809" s="54"/>
      <c r="X809" s="54"/>
      <c r="Y809" s="54"/>
      <c r="Z809" s="54"/>
    </row>
    <row r="810" spans="19:26" ht="14" x14ac:dyDescent="0.2">
      <c r="S810" s="54"/>
      <c r="T810" s="54"/>
      <c r="U810" s="54"/>
      <c r="V810" s="54"/>
      <c r="W810" s="54"/>
      <c r="X810" s="54"/>
      <c r="Y810" s="54"/>
      <c r="Z810" s="54"/>
    </row>
    <row r="811" spans="19:26" ht="14" x14ac:dyDescent="0.2">
      <c r="S811" s="54"/>
      <c r="T811" s="54"/>
      <c r="U811" s="54"/>
      <c r="V811" s="54"/>
      <c r="W811" s="54"/>
      <c r="X811" s="54"/>
      <c r="Y811" s="54"/>
      <c r="Z811" s="54"/>
    </row>
    <row r="812" spans="19:26" ht="14" x14ac:dyDescent="0.2">
      <c r="S812" s="54"/>
      <c r="T812" s="54"/>
      <c r="U812" s="54"/>
      <c r="V812" s="54"/>
      <c r="W812" s="54"/>
      <c r="X812" s="54"/>
      <c r="Y812" s="54"/>
      <c r="Z812" s="54"/>
    </row>
    <row r="813" spans="19:26" ht="14" x14ac:dyDescent="0.2">
      <c r="S813" s="54"/>
      <c r="T813" s="54"/>
      <c r="U813" s="54"/>
      <c r="V813" s="54"/>
      <c r="W813" s="54"/>
      <c r="X813" s="54"/>
      <c r="Y813" s="54"/>
      <c r="Z813" s="54"/>
    </row>
    <row r="814" spans="19:26" ht="14" x14ac:dyDescent="0.2">
      <c r="S814" s="54"/>
      <c r="T814" s="54"/>
      <c r="U814" s="54"/>
      <c r="V814" s="54"/>
      <c r="W814" s="54"/>
      <c r="X814" s="54"/>
      <c r="Y814" s="54"/>
      <c r="Z814" s="54"/>
    </row>
    <row r="815" spans="19:26" ht="14" x14ac:dyDescent="0.2">
      <c r="S815" s="54"/>
      <c r="T815" s="54"/>
      <c r="U815" s="54"/>
      <c r="V815" s="54"/>
      <c r="W815" s="54"/>
      <c r="X815" s="54"/>
      <c r="Y815" s="54"/>
      <c r="Z815" s="54"/>
    </row>
    <row r="816" spans="19:26" ht="14" x14ac:dyDescent="0.2">
      <c r="S816" s="54"/>
      <c r="T816" s="54"/>
      <c r="U816" s="54"/>
      <c r="V816" s="54"/>
      <c r="W816" s="54"/>
      <c r="X816" s="54"/>
      <c r="Y816" s="54"/>
      <c r="Z816" s="54"/>
    </row>
    <row r="817" spans="19:26" ht="14" x14ac:dyDescent="0.2">
      <c r="S817" s="54"/>
      <c r="T817" s="54"/>
      <c r="U817" s="54"/>
      <c r="V817" s="54"/>
      <c r="W817" s="54"/>
      <c r="X817" s="54"/>
      <c r="Y817" s="54"/>
      <c r="Z817" s="54"/>
    </row>
    <row r="818" spans="19:26" ht="14" x14ac:dyDescent="0.2">
      <c r="S818" s="54"/>
      <c r="T818" s="54"/>
      <c r="U818" s="54"/>
      <c r="V818" s="54"/>
      <c r="W818" s="54"/>
      <c r="X818" s="54"/>
      <c r="Y818" s="54"/>
      <c r="Z818" s="54"/>
    </row>
    <row r="819" spans="19:26" ht="14" x14ac:dyDescent="0.2">
      <c r="S819" s="54"/>
      <c r="T819" s="54"/>
      <c r="U819" s="54"/>
      <c r="V819" s="54"/>
      <c r="W819" s="54"/>
      <c r="X819" s="54"/>
      <c r="Y819" s="54"/>
      <c r="Z819" s="54"/>
    </row>
    <row r="820" spans="19:26" ht="14" x14ac:dyDescent="0.2">
      <c r="S820" s="54"/>
      <c r="T820" s="54"/>
      <c r="U820" s="54"/>
      <c r="V820" s="54"/>
      <c r="W820" s="54"/>
      <c r="X820" s="54"/>
      <c r="Y820" s="54"/>
      <c r="Z820" s="54"/>
    </row>
    <row r="821" spans="19:26" ht="14" x14ac:dyDescent="0.2">
      <c r="S821" s="54"/>
      <c r="T821" s="54"/>
      <c r="U821" s="54"/>
      <c r="V821" s="54"/>
      <c r="W821" s="54"/>
      <c r="X821" s="54"/>
      <c r="Y821" s="54"/>
      <c r="Z821" s="54"/>
    </row>
    <row r="822" spans="19:26" ht="14" x14ac:dyDescent="0.2">
      <c r="S822" s="54"/>
      <c r="T822" s="54"/>
      <c r="U822" s="54"/>
      <c r="V822" s="54"/>
      <c r="W822" s="54"/>
      <c r="X822" s="54"/>
      <c r="Y822" s="54"/>
      <c r="Z822" s="54"/>
    </row>
    <row r="823" spans="19:26" ht="14" x14ac:dyDescent="0.2">
      <c r="S823" s="54"/>
      <c r="T823" s="54"/>
      <c r="U823" s="54"/>
      <c r="V823" s="54"/>
      <c r="W823" s="54"/>
      <c r="X823" s="54"/>
      <c r="Y823" s="54"/>
      <c r="Z823" s="54"/>
    </row>
    <row r="824" spans="19:26" ht="14" x14ac:dyDescent="0.2">
      <c r="S824" s="54"/>
      <c r="T824" s="54"/>
      <c r="U824" s="54"/>
      <c r="V824" s="54"/>
      <c r="W824" s="54"/>
      <c r="X824" s="54"/>
      <c r="Y824" s="54"/>
      <c r="Z824" s="54"/>
    </row>
    <row r="825" spans="19:26" ht="14" x14ac:dyDescent="0.2">
      <c r="S825" s="54"/>
      <c r="T825" s="54"/>
      <c r="U825" s="54"/>
      <c r="V825" s="54"/>
      <c r="W825" s="54"/>
      <c r="X825" s="54"/>
      <c r="Y825" s="54"/>
      <c r="Z825" s="54"/>
    </row>
    <row r="826" spans="19:26" ht="14" x14ac:dyDescent="0.2">
      <c r="S826" s="54"/>
      <c r="T826" s="54"/>
      <c r="U826" s="54"/>
      <c r="V826" s="54"/>
      <c r="W826" s="54"/>
      <c r="X826" s="54"/>
      <c r="Y826" s="54"/>
      <c r="Z826" s="54"/>
    </row>
    <row r="827" spans="19:26" ht="14" x14ac:dyDescent="0.2">
      <c r="S827" s="54"/>
      <c r="T827" s="54"/>
      <c r="U827" s="54"/>
      <c r="V827" s="54"/>
      <c r="W827" s="54"/>
      <c r="X827" s="54"/>
      <c r="Y827" s="54"/>
      <c r="Z827" s="54"/>
    </row>
    <row r="828" spans="19:26" ht="14" x14ac:dyDescent="0.2">
      <c r="S828" s="54"/>
      <c r="T828" s="54"/>
      <c r="U828" s="54"/>
      <c r="V828" s="54"/>
      <c r="W828" s="54"/>
      <c r="X828" s="54"/>
      <c r="Y828" s="54"/>
      <c r="Z828" s="54"/>
    </row>
    <row r="829" spans="19:26" ht="14" x14ac:dyDescent="0.2">
      <c r="S829" s="54"/>
      <c r="T829" s="54"/>
      <c r="U829" s="54"/>
      <c r="V829" s="54"/>
      <c r="W829" s="54"/>
      <c r="X829" s="54"/>
      <c r="Y829" s="54"/>
      <c r="Z829" s="54"/>
    </row>
    <row r="830" spans="19:26" ht="14" x14ac:dyDescent="0.2">
      <c r="S830" s="54"/>
      <c r="T830" s="54"/>
      <c r="U830" s="54"/>
      <c r="V830" s="54"/>
      <c r="W830" s="54"/>
      <c r="X830" s="54"/>
      <c r="Y830" s="54"/>
      <c r="Z830" s="54"/>
    </row>
    <row r="831" spans="19:26" ht="14" x14ac:dyDescent="0.2">
      <c r="S831" s="54"/>
      <c r="T831" s="54"/>
      <c r="U831" s="54"/>
      <c r="V831" s="54"/>
      <c r="W831" s="54"/>
      <c r="X831" s="54"/>
      <c r="Y831" s="54"/>
      <c r="Z831" s="54"/>
    </row>
    <row r="832" spans="19:26" ht="14" x14ac:dyDescent="0.2">
      <c r="S832" s="54"/>
      <c r="T832" s="54"/>
      <c r="U832" s="54"/>
      <c r="V832" s="54"/>
      <c r="W832" s="54"/>
      <c r="X832" s="54"/>
      <c r="Y832" s="54"/>
      <c r="Z832" s="54"/>
    </row>
    <row r="833" spans="19:26" ht="14" x14ac:dyDescent="0.2">
      <c r="S833" s="54"/>
      <c r="T833" s="54"/>
      <c r="U833" s="54"/>
      <c r="V833" s="54"/>
      <c r="W833" s="54"/>
      <c r="X833" s="54"/>
      <c r="Y833" s="54"/>
      <c r="Z833" s="54"/>
    </row>
    <row r="834" spans="19:26" ht="14" x14ac:dyDescent="0.2">
      <c r="S834" s="54"/>
      <c r="T834" s="54"/>
      <c r="U834" s="54"/>
      <c r="V834" s="54"/>
      <c r="W834" s="54"/>
      <c r="X834" s="54"/>
      <c r="Y834" s="54"/>
      <c r="Z834" s="54"/>
    </row>
    <row r="835" spans="19:26" ht="14" x14ac:dyDescent="0.2">
      <c r="S835" s="54"/>
      <c r="T835" s="54"/>
      <c r="U835" s="54"/>
      <c r="V835" s="54"/>
      <c r="W835" s="54"/>
      <c r="X835" s="54"/>
      <c r="Y835" s="54"/>
      <c r="Z835" s="54"/>
    </row>
    <row r="836" spans="19:26" ht="14" x14ac:dyDescent="0.2">
      <c r="S836" s="54"/>
      <c r="T836" s="54"/>
      <c r="U836" s="54"/>
      <c r="V836" s="54"/>
      <c r="W836" s="54"/>
      <c r="X836" s="54"/>
      <c r="Y836" s="54"/>
      <c r="Z836" s="54"/>
    </row>
    <row r="837" spans="19:26" ht="14" x14ac:dyDescent="0.2">
      <c r="S837" s="54"/>
      <c r="T837" s="54"/>
      <c r="U837" s="54"/>
      <c r="V837" s="54"/>
      <c r="W837" s="54"/>
      <c r="X837" s="54"/>
      <c r="Y837" s="54"/>
      <c r="Z837" s="54"/>
    </row>
    <row r="838" spans="19:26" ht="14" x14ac:dyDescent="0.2">
      <c r="S838" s="54"/>
      <c r="T838" s="54"/>
      <c r="U838" s="54"/>
      <c r="V838" s="54"/>
      <c r="W838" s="54"/>
      <c r="X838" s="54"/>
      <c r="Y838" s="54"/>
      <c r="Z838" s="54"/>
    </row>
    <row r="839" spans="19:26" ht="14" x14ac:dyDescent="0.2">
      <c r="S839" s="54"/>
      <c r="T839" s="54"/>
      <c r="U839" s="54"/>
      <c r="V839" s="54"/>
      <c r="W839" s="54"/>
      <c r="X839" s="54"/>
      <c r="Y839" s="54"/>
      <c r="Z839" s="54"/>
    </row>
    <row r="840" spans="19:26" ht="14" x14ac:dyDescent="0.2">
      <c r="S840" s="54"/>
      <c r="T840" s="54"/>
      <c r="U840" s="54"/>
      <c r="V840" s="54"/>
      <c r="W840" s="54"/>
      <c r="X840" s="54"/>
      <c r="Y840" s="54"/>
      <c r="Z840" s="54"/>
    </row>
    <row r="841" spans="19:26" ht="14" x14ac:dyDescent="0.2">
      <c r="S841" s="54"/>
      <c r="T841" s="54"/>
      <c r="U841" s="54"/>
      <c r="V841" s="54"/>
      <c r="W841" s="54"/>
      <c r="X841" s="54"/>
      <c r="Y841" s="54"/>
      <c r="Z841" s="54"/>
    </row>
    <row r="842" spans="19:26" ht="14" x14ac:dyDescent="0.2">
      <c r="S842" s="54"/>
      <c r="T842" s="54"/>
      <c r="U842" s="54"/>
      <c r="V842" s="54"/>
      <c r="W842" s="54"/>
      <c r="X842" s="54"/>
      <c r="Y842" s="54"/>
      <c r="Z842" s="54"/>
    </row>
    <row r="843" spans="19:26" ht="14" x14ac:dyDescent="0.2">
      <c r="S843" s="54"/>
      <c r="T843" s="54"/>
      <c r="U843" s="54"/>
      <c r="V843" s="54"/>
      <c r="W843" s="54"/>
      <c r="X843" s="54"/>
      <c r="Y843" s="54"/>
      <c r="Z843" s="54"/>
    </row>
    <row r="844" spans="19:26" ht="14" x14ac:dyDescent="0.2">
      <c r="S844" s="54"/>
      <c r="T844" s="54"/>
      <c r="U844" s="54"/>
      <c r="V844" s="54"/>
      <c r="W844" s="54"/>
      <c r="X844" s="54"/>
      <c r="Y844" s="54"/>
      <c r="Z844" s="54"/>
    </row>
    <row r="845" spans="19:26" ht="14" x14ac:dyDescent="0.2">
      <c r="S845" s="54"/>
      <c r="T845" s="54"/>
      <c r="U845" s="54"/>
      <c r="V845" s="54"/>
      <c r="W845" s="54"/>
      <c r="X845" s="54"/>
      <c r="Y845" s="54"/>
      <c r="Z845" s="54"/>
    </row>
    <row r="846" spans="19:26" ht="14" x14ac:dyDescent="0.2">
      <c r="S846" s="54"/>
      <c r="T846" s="54"/>
      <c r="U846" s="54"/>
      <c r="V846" s="54"/>
      <c r="W846" s="54"/>
      <c r="X846" s="54"/>
      <c r="Y846" s="54"/>
      <c r="Z846" s="54"/>
    </row>
    <row r="847" spans="19:26" ht="14" x14ac:dyDescent="0.2">
      <c r="S847" s="54"/>
      <c r="T847" s="54"/>
      <c r="U847" s="54"/>
      <c r="V847" s="54"/>
      <c r="W847" s="54"/>
      <c r="X847" s="54"/>
      <c r="Y847" s="54"/>
      <c r="Z847" s="54"/>
    </row>
    <row r="848" spans="19:26" ht="14" x14ac:dyDescent="0.2">
      <c r="S848" s="54"/>
      <c r="T848" s="54"/>
      <c r="U848" s="54"/>
      <c r="V848" s="54"/>
      <c r="W848" s="54"/>
      <c r="X848" s="54"/>
      <c r="Y848" s="54"/>
      <c r="Z848" s="54"/>
    </row>
    <row r="849" spans="19:26" ht="14" x14ac:dyDescent="0.2">
      <c r="S849" s="54"/>
      <c r="T849" s="54"/>
      <c r="U849" s="54"/>
      <c r="V849" s="54"/>
      <c r="W849" s="54"/>
      <c r="X849" s="54"/>
      <c r="Y849" s="54"/>
      <c r="Z849" s="54"/>
    </row>
    <row r="850" spans="19:26" ht="14" x14ac:dyDescent="0.2">
      <c r="S850" s="54"/>
      <c r="T850" s="54"/>
      <c r="U850" s="54"/>
      <c r="V850" s="54"/>
      <c r="W850" s="54"/>
      <c r="X850" s="54"/>
      <c r="Y850" s="54"/>
      <c r="Z850" s="54"/>
    </row>
    <row r="851" spans="19:26" ht="14" x14ac:dyDescent="0.2">
      <c r="S851" s="54"/>
      <c r="T851" s="54"/>
      <c r="U851" s="54"/>
      <c r="V851" s="54"/>
      <c r="W851" s="54"/>
      <c r="X851" s="54"/>
      <c r="Y851" s="54"/>
      <c r="Z851" s="54"/>
    </row>
    <row r="852" spans="19:26" ht="14" x14ac:dyDescent="0.2">
      <c r="S852" s="54"/>
      <c r="T852" s="54"/>
      <c r="U852" s="54"/>
      <c r="V852" s="54"/>
      <c r="W852" s="54"/>
      <c r="X852" s="54"/>
      <c r="Y852" s="54"/>
      <c r="Z852" s="54"/>
    </row>
    <row r="853" spans="19:26" ht="14" x14ac:dyDescent="0.2">
      <c r="S853" s="54"/>
      <c r="T853" s="54"/>
      <c r="U853" s="54"/>
      <c r="V853" s="54"/>
      <c r="W853" s="54"/>
      <c r="X853" s="54"/>
      <c r="Y853" s="54"/>
      <c r="Z853" s="54"/>
    </row>
    <row r="854" spans="19:26" ht="14" x14ac:dyDescent="0.2">
      <c r="S854" s="54"/>
      <c r="T854" s="54"/>
      <c r="U854" s="54"/>
      <c r="V854" s="54"/>
      <c r="W854" s="54"/>
      <c r="X854" s="54"/>
      <c r="Y854" s="54"/>
      <c r="Z854" s="54"/>
    </row>
    <row r="855" spans="19:26" ht="14" x14ac:dyDescent="0.2">
      <c r="S855" s="54"/>
      <c r="T855" s="54"/>
      <c r="U855" s="54"/>
      <c r="V855" s="54"/>
      <c r="W855" s="54"/>
      <c r="X855" s="54"/>
      <c r="Y855" s="54"/>
      <c r="Z855" s="54"/>
    </row>
    <row r="856" spans="19:26" ht="14" x14ac:dyDescent="0.2">
      <c r="S856" s="54"/>
      <c r="T856" s="54"/>
      <c r="U856" s="54"/>
      <c r="V856" s="54"/>
      <c r="W856" s="54"/>
      <c r="X856" s="54"/>
      <c r="Y856" s="54"/>
      <c r="Z856" s="54"/>
    </row>
    <row r="857" spans="19:26" ht="14" x14ac:dyDescent="0.2">
      <c r="S857" s="54"/>
      <c r="T857" s="54"/>
      <c r="U857" s="54"/>
      <c r="V857" s="54"/>
      <c r="W857" s="54"/>
      <c r="X857" s="54"/>
      <c r="Y857" s="54"/>
      <c r="Z857" s="54"/>
    </row>
    <row r="858" spans="19:26" ht="14" x14ac:dyDescent="0.2">
      <c r="S858" s="54"/>
      <c r="T858" s="54"/>
      <c r="U858" s="54"/>
      <c r="V858" s="54"/>
      <c r="W858" s="54"/>
      <c r="X858" s="54"/>
      <c r="Y858" s="54"/>
      <c r="Z858" s="54"/>
    </row>
    <row r="859" spans="19:26" ht="14" x14ac:dyDescent="0.2">
      <c r="S859" s="54"/>
      <c r="T859" s="54"/>
      <c r="U859" s="54"/>
      <c r="V859" s="54"/>
      <c r="W859" s="54"/>
      <c r="X859" s="54"/>
      <c r="Y859" s="54"/>
      <c r="Z859" s="54"/>
    </row>
    <row r="860" spans="19:26" ht="14" x14ac:dyDescent="0.2">
      <c r="S860" s="54"/>
      <c r="T860" s="54"/>
      <c r="U860" s="54"/>
      <c r="V860" s="54"/>
      <c r="W860" s="54"/>
      <c r="X860" s="54"/>
      <c r="Y860" s="54"/>
      <c r="Z860" s="54"/>
    </row>
    <row r="861" spans="19:26" ht="14" x14ac:dyDescent="0.2">
      <c r="S861" s="54"/>
      <c r="T861" s="54"/>
      <c r="U861" s="54"/>
      <c r="V861" s="54"/>
      <c r="W861" s="54"/>
      <c r="X861" s="54"/>
      <c r="Y861" s="54"/>
      <c r="Z861" s="54"/>
    </row>
    <row r="862" spans="19:26" ht="14" x14ac:dyDescent="0.2">
      <c r="S862" s="54"/>
      <c r="T862" s="54"/>
      <c r="U862" s="54"/>
      <c r="V862" s="54"/>
      <c r="W862" s="54"/>
      <c r="X862" s="54"/>
      <c r="Y862" s="54"/>
      <c r="Z862" s="54"/>
    </row>
    <row r="863" spans="19:26" ht="14" x14ac:dyDescent="0.2">
      <c r="S863" s="54"/>
      <c r="T863" s="54"/>
      <c r="U863" s="54"/>
      <c r="V863" s="54"/>
      <c r="W863" s="54"/>
      <c r="X863" s="54"/>
      <c r="Y863" s="54"/>
      <c r="Z863" s="54"/>
    </row>
    <row r="864" spans="19:26" ht="14" x14ac:dyDescent="0.2">
      <c r="S864" s="54"/>
      <c r="T864" s="54"/>
      <c r="U864" s="54"/>
      <c r="V864" s="54"/>
      <c r="W864" s="54"/>
      <c r="X864" s="54"/>
      <c r="Y864" s="54"/>
      <c r="Z864" s="54"/>
    </row>
    <row r="865" spans="19:26" ht="14" x14ac:dyDescent="0.2">
      <c r="S865" s="54"/>
      <c r="T865" s="54"/>
      <c r="U865" s="54"/>
      <c r="V865" s="54"/>
      <c r="W865" s="54"/>
      <c r="X865" s="54"/>
      <c r="Y865" s="54"/>
      <c r="Z865" s="54"/>
    </row>
    <row r="866" spans="19:26" ht="14" x14ac:dyDescent="0.2">
      <c r="S866" s="54"/>
      <c r="T866" s="54"/>
      <c r="U866" s="54"/>
      <c r="V866" s="54"/>
      <c r="W866" s="54"/>
      <c r="X866" s="54"/>
      <c r="Y866" s="54"/>
      <c r="Z866" s="54"/>
    </row>
    <row r="867" spans="19:26" ht="14" x14ac:dyDescent="0.2">
      <c r="S867" s="54"/>
      <c r="T867" s="54"/>
      <c r="U867" s="54"/>
      <c r="V867" s="54"/>
      <c r="W867" s="54"/>
      <c r="X867" s="54"/>
      <c r="Y867" s="54"/>
      <c r="Z867" s="54"/>
    </row>
    <row r="868" spans="19:26" ht="14" x14ac:dyDescent="0.2">
      <c r="S868" s="54"/>
      <c r="T868" s="54"/>
      <c r="U868" s="54"/>
      <c r="V868" s="54"/>
      <c r="W868" s="54"/>
      <c r="X868" s="54"/>
      <c r="Y868" s="54"/>
      <c r="Z868" s="54"/>
    </row>
    <row r="869" spans="19:26" ht="14" x14ac:dyDescent="0.2">
      <c r="S869" s="54"/>
      <c r="T869" s="54"/>
      <c r="U869" s="54"/>
      <c r="V869" s="54"/>
      <c r="W869" s="54"/>
      <c r="X869" s="54"/>
      <c r="Y869" s="54"/>
      <c r="Z869" s="54"/>
    </row>
    <row r="870" spans="19:26" ht="14" x14ac:dyDescent="0.2">
      <c r="S870" s="54"/>
      <c r="T870" s="54"/>
      <c r="U870" s="54"/>
      <c r="V870" s="54"/>
      <c r="W870" s="54"/>
      <c r="X870" s="54"/>
      <c r="Y870" s="54"/>
      <c r="Z870" s="54"/>
    </row>
    <row r="871" spans="19:26" ht="14" x14ac:dyDescent="0.2">
      <c r="S871" s="54"/>
      <c r="T871" s="54"/>
      <c r="U871" s="54"/>
      <c r="V871" s="54"/>
      <c r="W871" s="54"/>
      <c r="X871" s="54"/>
      <c r="Y871" s="54"/>
      <c r="Z871" s="54"/>
    </row>
    <row r="872" spans="19:26" ht="14" x14ac:dyDescent="0.2">
      <c r="S872" s="54"/>
      <c r="T872" s="54"/>
      <c r="U872" s="54"/>
      <c r="V872" s="54"/>
      <c r="W872" s="54"/>
      <c r="X872" s="54"/>
      <c r="Y872" s="54"/>
      <c r="Z872" s="54"/>
    </row>
    <row r="873" spans="19:26" ht="14" x14ac:dyDescent="0.2">
      <c r="S873" s="54"/>
      <c r="T873" s="54"/>
      <c r="U873" s="54"/>
      <c r="V873" s="54"/>
      <c r="W873" s="54"/>
      <c r="X873" s="54"/>
      <c r="Y873" s="54"/>
      <c r="Z873" s="54"/>
    </row>
    <row r="874" spans="19:26" ht="14" x14ac:dyDescent="0.2">
      <c r="S874" s="54"/>
      <c r="T874" s="54"/>
      <c r="U874" s="54"/>
      <c r="V874" s="54"/>
      <c r="W874" s="54"/>
      <c r="X874" s="54"/>
      <c r="Y874" s="54"/>
      <c r="Z874" s="54"/>
    </row>
    <row r="875" spans="19:26" ht="14" x14ac:dyDescent="0.2">
      <c r="S875" s="54"/>
      <c r="T875" s="54"/>
      <c r="U875" s="54"/>
      <c r="V875" s="54"/>
      <c r="W875" s="54"/>
      <c r="X875" s="54"/>
      <c r="Y875" s="54"/>
      <c r="Z875" s="54"/>
    </row>
    <row r="876" spans="19:26" ht="14" x14ac:dyDescent="0.2">
      <c r="S876" s="54"/>
      <c r="T876" s="54"/>
      <c r="U876" s="54"/>
      <c r="V876" s="54"/>
      <c r="W876" s="54"/>
      <c r="X876" s="54"/>
      <c r="Y876" s="54"/>
      <c r="Z876" s="54"/>
    </row>
    <row r="877" spans="19:26" ht="14" x14ac:dyDescent="0.2">
      <c r="S877" s="54"/>
      <c r="T877" s="54"/>
      <c r="U877" s="54"/>
      <c r="V877" s="54"/>
      <c r="W877" s="54"/>
      <c r="X877" s="54"/>
      <c r="Y877" s="54"/>
      <c r="Z877" s="54"/>
    </row>
    <row r="878" spans="19:26" ht="14" x14ac:dyDescent="0.2">
      <c r="S878" s="54"/>
      <c r="T878" s="54"/>
      <c r="U878" s="54"/>
      <c r="V878" s="54"/>
      <c r="W878" s="54"/>
      <c r="X878" s="54"/>
      <c r="Y878" s="54"/>
      <c r="Z878" s="54"/>
    </row>
    <row r="879" spans="19:26" ht="14" x14ac:dyDescent="0.2">
      <c r="S879" s="54"/>
      <c r="T879" s="54"/>
      <c r="U879" s="54"/>
      <c r="V879" s="54"/>
      <c r="W879" s="54"/>
      <c r="X879" s="54"/>
      <c r="Y879" s="54"/>
      <c r="Z879" s="54"/>
    </row>
    <row r="880" spans="19:26" ht="14" x14ac:dyDescent="0.2">
      <c r="S880" s="54"/>
      <c r="T880" s="54"/>
      <c r="U880" s="54"/>
      <c r="V880" s="54"/>
      <c r="W880" s="54"/>
      <c r="X880" s="54"/>
      <c r="Y880" s="54"/>
      <c r="Z880" s="54"/>
    </row>
    <row r="881" spans="19:26" ht="14" x14ac:dyDescent="0.2">
      <c r="S881" s="54"/>
      <c r="T881" s="54"/>
      <c r="U881" s="54"/>
      <c r="V881" s="54"/>
      <c r="W881" s="54"/>
      <c r="X881" s="54"/>
      <c r="Y881" s="54"/>
      <c r="Z881" s="54"/>
    </row>
    <row r="882" spans="19:26" ht="14" x14ac:dyDescent="0.2">
      <c r="S882" s="54"/>
      <c r="T882" s="54"/>
      <c r="U882" s="54"/>
      <c r="V882" s="54"/>
      <c r="W882" s="54"/>
      <c r="X882" s="54"/>
      <c r="Y882" s="54"/>
      <c r="Z882" s="54"/>
    </row>
    <row r="883" spans="19:26" ht="14" x14ac:dyDescent="0.2">
      <c r="S883" s="54"/>
      <c r="T883" s="54"/>
      <c r="U883" s="54"/>
      <c r="V883" s="54"/>
      <c r="W883" s="54"/>
      <c r="X883" s="54"/>
      <c r="Y883" s="54"/>
      <c r="Z883" s="54"/>
    </row>
    <row r="884" spans="19:26" ht="14" x14ac:dyDescent="0.2">
      <c r="S884" s="54"/>
      <c r="T884" s="54"/>
      <c r="U884" s="54"/>
      <c r="V884" s="54"/>
      <c r="W884" s="54"/>
      <c r="X884" s="54"/>
      <c r="Y884" s="54"/>
      <c r="Z884" s="54"/>
    </row>
    <row r="885" spans="19:26" ht="14" x14ac:dyDescent="0.2">
      <c r="S885" s="54"/>
      <c r="T885" s="54"/>
      <c r="U885" s="54"/>
      <c r="V885" s="54"/>
      <c r="W885" s="54"/>
      <c r="X885" s="54"/>
      <c r="Y885" s="54"/>
      <c r="Z885" s="54"/>
    </row>
    <row r="886" spans="19:26" ht="14" x14ac:dyDescent="0.2">
      <c r="S886" s="54"/>
      <c r="T886" s="54"/>
      <c r="U886" s="54"/>
      <c r="V886" s="54"/>
      <c r="W886" s="54"/>
      <c r="X886" s="54"/>
      <c r="Y886" s="54"/>
      <c r="Z886" s="54"/>
    </row>
    <row r="887" spans="19:26" ht="14" x14ac:dyDescent="0.2">
      <c r="S887" s="54"/>
      <c r="T887" s="54"/>
      <c r="U887" s="54"/>
      <c r="V887" s="54"/>
      <c r="W887" s="54"/>
      <c r="X887" s="54"/>
      <c r="Y887" s="54"/>
      <c r="Z887" s="54"/>
    </row>
    <row r="888" spans="19:26" ht="14" x14ac:dyDescent="0.2">
      <c r="S888" s="54"/>
      <c r="T888" s="54"/>
      <c r="U888" s="54"/>
      <c r="V888" s="54"/>
      <c r="W888" s="54"/>
      <c r="X888" s="54"/>
      <c r="Y888" s="54"/>
      <c r="Z888" s="54"/>
    </row>
    <row r="889" spans="19:26" ht="14" x14ac:dyDescent="0.2">
      <c r="S889" s="54"/>
      <c r="T889" s="54"/>
      <c r="U889" s="54"/>
      <c r="V889" s="54"/>
      <c r="W889" s="54"/>
      <c r="X889" s="54"/>
      <c r="Y889" s="54"/>
      <c r="Z889" s="54"/>
    </row>
    <row r="890" spans="19:26" ht="14" x14ac:dyDescent="0.2">
      <c r="S890" s="54"/>
      <c r="T890" s="54"/>
      <c r="U890" s="54"/>
      <c r="V890" s="54"/>
      <c r="W890" s="54"/>
      <c r="X890" s="54"/>
      <c r="Y890" s="54"/>
      <c r="Z890" s="54"/>
    </row>
    <row r="891" spans="19:26" ht="14" x14ac:dyDescent="0.2">
      <c r="S891" s="54"/>
      <c r="T891" s="54"/>
      <c r="U891" s="54"/>
      <c r="V891" s="54"/>
      <c r="W891" s="54"/>
      <c r="X891" s="54"/>
      <c r="Y891" s="54"/>
      <c r="Z891" s="54"/>
    </row>
    <row r="892" spans="19:26" ht="14" x14ac:dyDescent="0.2">
      <c r="S892" s="54"/>
      <c r="T892" s="54"/>
      <c r="U892" s="54"/>
      <c r="V892" s="54"/>
      <c r="W892" s="54"/>
      <c r="X892" s="54"/>
      <c r="Y892" s="54"/>
      <c r="Z892" s="54"/>
    </row>
    <row r="893" spans="19:26" ht="14" x14ac:dyDescent="0.2">
      <c r="S893" s="54"/>
      <c r="T893" s="54"/>
      <c r="U893" s="54"/>
      <c r="V893" s="54"/>
      <c r="W893" s="54"/>
      <c r="X893" s="54"/>
      <c r="Y893" s="54"/>
      <c r="Z893" s="54"/>
    </row>
    <row r="894" spans="19:26" ht="14" x14ac:dyDescent="0.2">
      <c r="S894" s="54"/>
      <c r="T894" s="54"/>
      <c r="U894" s="54"/>
      <c r="V894" s="54"/>
      <c r="W894" s="54"/>
      <c r="X894" s="54"/>
      <c r="Y894" s="54"/>
      <c r="Z894" s="54"/>
    </row>
    <row r="895" spans="19:26" ht="14" x14ac:dyDescent="0.2">
      <c r="S895" s="54"/>
      <c r="T895" s="54"/>
      <c r="U895" s="54"/>
      <c r="V895" s="54"/>
      <c r="W895" s="54"/>
      <c r="X895" s="54"/>
      <c r="Y895" s="54"/>
      <c r="Z895" s="54"/>
    </row>
    <row r="896" spans="19:26" ht="14" x14ac:dyDescent="0.2">
      <c r="S896" s="54"/>
      <c r="T896" s="54"/>
      <c r="U896" s="54"/>
      <c r="V896" s="54"/>
      <c r="W896" s="54"/>
      <c r="X896" s="54"/>
      <c r="Y896" s="54"/>
      <c r="Z896" s="54"/>
    </row>
    <row r="897" spans="19:26" ht="14" x14ac:dyDescent="0.2">
      <c r="S897" s="54"/>
      <c r="T897" s="54"/>
      <c r="U897" s="54"/>
      <c r="V897" s="54"/>
      <c r="W897" s="54"/>
      <c r="X897" s="54"/>
      <c r="Y897" s="54"/>
      <c r="Z897" s="54"/>
    </row>
    <row r="898" spans="19:26" ht="14" x14ac:dyDescent="0.2">
      <c r="S898" s="54"/>
      <c r="T898" s="54"/>
      <c r="U898" s="54"/>
      <c r="V898" s="54"/>
      <c r="W898" s="54"/>
      <c r="X898" s="54"/>
      <c r="Y898" s="54"/>
      <c r="Z898" s="54"/>
    </row>
    <row r="899" spans="19:26" ht="14" x14ac:dyDescent="0.2">
      <c r="S899" s="54"/>
      <c r="T899" s="54"/>
      <c r="U899" s="54"/>
      <c r="V899" s="54"/>
      <c r="W899" s="54"/>
      <c r="X899" s="54"/>
      <c r="Y899" s="54"/>
      <c r="Z899" s="54"/>
    </row>
    <row r="900" spans="19:26" ht="14" x14ac:dyDescent="0.2">
      <c r="S900" s="54"/>
      <c r="T900" s="54"/>
      <c r="U900" s="54"/>
      <c r="V900" s="54"/>
      <c r="W900" s="54"/>
      <c r="X900" s="54"/>
      <c r="Y900" s="54"/>
      <c r="Z900" s="54"/>
    </row>
    <row r="901" spans="19:26" ht="14" x14ac:dyDescent="0.2">
      <c r="S901" s="54"/>
      <c r="T901" s="54"/>
      <c r="U901" s="54"/>
      <c r="V901" s="54"/>
      <c r="W901" s="54"/>
      <c r="X901" s="54"/>
      <c r="Y901" s="54"/>
      <c r="Z901" s="54"/>
    </row>
    <row r="902" spans="19:26" ht="14" x14ac:dyDescent="0.2">
      <c r="S902" s="54"/>
      <c r="T902" s="54"/>
      <c r="U902" s="54"/>
      <c r="V902" s="54"/>
      <c r="W902" s="54"/>
      <c r="X902" s="54"/>
      <c r="Y902" s="54"/>
      <c r="Z902" s="54"/>
    </row>
    <row r="903" spans="19:26" ht="14" x14ac:dyDescent="0.2">
      <c r="S903" s="54"/>
      <c r="T903" s="54"/>
      <c r="U903" s="54"/>
      <c r="V903" s="54"/>
      <c r="W903" s="54"/>
      <c r="X903" s="54"/>
      <c r="Y903" s="54"/>
      <c r="Z903" s="54"/>
    </row>
    <row r="904" spans="19:26" ht="14" x14ac:dyDescent="0.2">
      <c r="S904" s="54"/>
      <c r="T904" s="54"/>
      <c r="U904" s="54"/>
      <c r="V904" s="54"/>
      <c r="W904" s="54"/>
      <c r="X904" s="54"/>
      <c r="Y904" s="54"/>
      <c r="Z904" s="54"/>
    </row>
    <row r="905" spans="19:26" ht="14" x14ac:dyDescent="0.2">
      <c r="S905" s="54"/>
      <c r="T905" s="54"/>
      <c r="U905" s="54"/>
      <c r="V905" s="54"/>
      <c r="W905" s="54"/>
      <c r="X905" s="54"/>
      <c r="Y905" s="54"/>
      <c r="Z905" s="54"/>
    </row>
    <row r="906" spans="19:26" ht="14" x14ac:dyDescent="0.2">
      <c r="S906" s="54"/>
      <c r="T906" s="54"/>
      <c r="U906" s="54"/>
      <c r="V906" s="54"/>
      <c r="W906" s="54"/>
      <c r="X906" s="54"/>
      <c r="Y906" s="54"/>
      <c r="Z906" s="54"/>
    </row>
    <row r="907" spans="19:26" ht="14" x14ac:dyDescent="0.2">
      <c r="S907" s="54"/>
      <c r="T907" s="54"/>
      <c r="U907" s="54"/>
      <c r="V907" s="54"/>
      <c r="W907" s="54"/>
      <c r="X907" s="54"/>
      <c r="Y907" s="54"/>
      <c r="Z907" s="54"/>
    </row>
    <row r="908" spans="19:26" ht="14" x14ac:dyDescent="0.2">
      <c r="S908" s="54"/>
      <c r="T908" s="54"/>
      <c r="U908" s="54"/>
      <c r="V908" s="54"/>
      <c r="W908" s="54"/>
      <c r="X908" s="54"/>
      <c r="Y908" s="54"/>
      <c r="Z908" s="54"/>
    </row>
    <row r="909" spans="19:26" ht="14" x14ac:dyDescent="0.2">
      <c r="S909" s="54"/>
      <c r="T909" s="54"/>
      <c r="U909" s="54"/>
      <c r="V909" s="54"/>
      <c r="W909" s="54"/>
      <c r="X909" s="54"/>
      <c r="Y909" s="54"/>
      <c r="Z909" s="54"/>
    </row>
    <row r="910" spans="19:26" ht="14" x14ac:dyDescent="0.2">
      <c r="S910" s="54"/>
      <c r="T910" s="54"/>
      <c r="U910" s="54"/>
      <c r="V910" s="54"/>
      <c r="W910" s="54"/>
      <c r="X910" s="54"/>
      <c r="Y910" s="54"/>
      <c r="Z910" s="54"/>
    </row>
    <row r="911" spans="19:26" ht="14" x14ac:dyDescent="0.2">
      <c r="S911" s="54"/>
      <c r="T911" s="54"/>
      <c r="U911" s="54"/>
      <c r="V911" s="54"/>
      <c r="W911" s="54"/>
      <c r="X911" s="54"/>
      <c r="Y911" s="54"/>
      <c r="Z911" s="54"/>
    </row>
    <row r="912" spans="19:26" ht="14" x14ac:dyDescent="0.2">
      <c r="S912" s="54"/>
      <c r="T912" s="54"/>
      <c r="U912" s="54"/>
      <c r="V912" s="54"/>
      <c r="W912" s="54"/>
      <c r="X912" s="54"/>
      <c r="Y912" s="54"/>
      <c r="Z912" s="54"/>
    </row>
    <row r="913" spans="19:26" ht="14" x14ac:dyDescent="0.2">
      <c r="S913" s="54"/>
      <c r="T913" s="54"/>
      <c r="U913" s="54"/>
      <c r="V913" s="54"/>
      <c r="W913" s="54"/>
      <c r="X913" s="54"/>
      <c r="Y913" s="54"/>
      <c r="Z913" s="54"/>
    </row>
    <row r="914" spans="19:26" ht="14" x14ac:dyDescent="0.2">
      <c r="S914" s="54"/>
      <c r="T914" s="54"/>
      <c r="U914" s="54"/>
      <c r="V914" s="54"/>
      <c r="W914" s="54"/>
      <c r="X914" s="54"/>
      <c r="Y914" s="54"/>
      <c r="Z914" s="54"/>
    </row>
    <row r="915" spans="19:26" ht="14" x14ac:dyDescent="0.2">
      <c r="S915" s="54"/>
      <c r="T915" s="54"/>
      <c r="U915" s="54"/>
      <c r="V915" s="54"/>
      <c r="W915" s="54"/>
      <c r="X915" s="54"/>
      <c r="Y915" s="54"/>
      <c r="Z915" s="54"/>
    </row>
    <row r="916" spans="19:26" ht="14" x14ac:dyDescent="0.2">
      <c r="S916" s="54"/>
      <c r="T916" s="54"/>
      <c r="U916" s="54"/>
      <c r="V916" s="54"/>
      <c r="W916" s="54"/>
      <c r="X916" s="54"/>
      <c r="Y916" s="54"/>
      <c r="Z916" s="54"/>
    </row>
    <row r="917" spans="19:26" ht="14" x14ac:dyDescent="0.2">
      <c r="S917" s="54"/>
      <c r="T917" s="54"/>
      <c r="U917" s="54"/>
      <c r="V917" s="54"/>
      <c r="W917" s="54"/>
      <c r="X917" s="54"/>
      <c r="Y917" s="54"/>
      <c r="Z917" s="54"/>
    </row>
    <row r="918" spans="19:26" ht="14" x14ac:dyDescent="0.2">
      <c r="S918" s="54"/>
      <c r="T918" s="54"/>
      <c r="U918" s="54"/>
      <c r="V918" s="54"/>
      <c r="W918" s="54"/>
      <c r="X918" s="54"/>
      <c r="Y918" s="54"/>
      <c r="Z918" s="54"/>
    </row>
    <row r="919" spans="19:26" ht="14" x14ac:dyDescent="0.2">
      <c r="S919" s="54"/>
      <c r="T919" s="54"/>
      <c r="U919" s="54"/>
      <c r="V919" s="54"/>
      <c r="W919" s="54"/>
      <c r="X919" s="54"/>
      <c r="Y919" s="54"/>
      <c r="Z919" s="54"/>
    </row>
    <row r="920" spans="19:26" ht="14" x14ac:dyDescent="0.2">
      <c r="S920" s="54"/>
      <c r="T920" s="54"/>
      <c r="U920" s="54"/>
      <c r="V920" s="54"/>
      <c r="W920" s="54"/>
      <c r="X920" s="54"/>
      <c r="Y920" s="54"/>
      <c r="Z920" s="54"/>
    </row>
    <row r="921" spans="19:26" ht="14" x14ac:dyDescent="0.2">
      <c r="S921" s="54"/>
      <c r="T921" s="54"/>
      <c r="U921" s="54"/>
      <c r="V921" s="54"/>
      <c r="W921" s="54"/>
      <c r="X921" s="54"/>
      <c r="Y921" s="54"/>
      <c r="Z921" s="54"/>
    </row>
    <row r="922" spans="19:26" ht="14" x14ac:dyDescent="0.2">
      <c r="S922" s="54"/>
      <c r="T922" s="54"/>
      <c r="U922" s="54"/>
      <c r="V922" s="54"/>
      <c r="W922" s="54"/>
      <c r="X922" s="54"/>
      <c r="Y922" s="54"/>
      <c r="Z922" s="54"/>
    </row>
    <row r="923" spans="19:26" ht="14" x14ac:dyDescent="0.2">
      <c r="S923" s="54"/>
      <c r="T923" s="54"/>
      <c r="U923" s="54"/>
      <c r="V923" s="54"/>
      <c r="W923" s="54"/>
      <c r="X923" s="54"/>
      <c r="Y923" s="54"/>
      <c r="Z923" s="54"/>
    </row>
    <row r="924" spans="19:26" ht="14" x14ac:dyDescent="0.2">
      <c r="S924" s="54"/>
      <c r="T924" s="54"/>
      <c r="U924" s="54"/>
      <c r="V924" s="54"/>
      <c r="W924" s="54"/>
      <c r="X924" s="54"/>
      <c r="Y924" s="54"/>
      <c r="Z924" s="54"/>
    </row>
    <row r="925" spans="19:26" ht="14" x14ac:dyDescent="0.2">
      <c r="S925" s="54"/>
      <c r="T925" s="54"/>
      <c r="U925" s="54"/>
      <c r="V925" s="54"/>
      <c r="W925" s="54"/>
      <c r="X925" s="54"/>
      <c r="Y925" s="54"/>
      <c r="Z925" s="54"/>
    </row>
    <row r="926" spans="19:26" ht="14" x14ac:dyDescent="0.2">
      <c r="S926" s="54"/>
      <c r="T926" s="54"/>
      <c r="U926" s="54"/>
      <c r="V926" s="54"/>
      <c r="W926" s="54"/>
      <c r="X926" s="54"/>
      <c r="Y926" s="54"/>
      <c r="Z926" s="54"/>
    </row>
    <row r="927" spans="19:26" ht="14" x14ac:dyDescent="0.2">
      <c r="S927" s="54"/>
      <c r="T927" s="54"/>
      <c r="U927" s="54"/>
      <c r="V927" s="54"/>
      <c r="W927" s="54"/>
      <c r="X927" s="54"/>
      <c r="Y927" s="54"/>
      <c r="Z927" s="54"/>
    </row>
    <row r="928" spans="19:26" ht="14" x14ac:dyDescent="0.2">
      <c r="S928" s="54"/>
      <c r="T928" s="54"/>
      <c r="U928" s="54"/>
      <c r="V928" s="54"/>
      <c r="W928" s="54"/>
      <c r="X928" s="54"/>
      <c r="Y928" s="54"/>
      <c r="Z928" s="54"/>
    </row>
    <row r="929" spans="19:26" ht="14" x14ac:dyDescent="0.2">
      <c r="S929" s="54"/>
      <c r="T929" s="54"/>
      <c r="U929" s="54"/>
      <c r="V929" s="54"/>
      <c r="W929" s="54"/>
      <c r="X929" s="54"/>
      <c r="Y929" s="54"/>
      <c r="Z929" s="54"/>
    </row>
    <row r="930" spans="19:26" ht="14" x14ac:dyDescent="0.2">
      <c r="S930" s="54"/>
      <c r="T930" s="54"/>
      <c r="U930" s="54"/>
      <c r="V930" s="54"/>
      <c r="W930" s="54"/>
      <c r="X930" s="54"/>
      <c r="Y930" s="54"/>
      <c r="Z930" s="54"/>
    </row>
    <row r="931" spans="19:26" ht="14" x14ac:dyDescent="0.2">
      <c r="S931" s="54"/>
      <c r="T931" s="54"/>
      <c r="U931" s="54"/>
      <c r="V931" s="54"/>
      <c r="W931" s="54"/>
      <c r="X931" s="54"/>
      <c r="Y931" s="54"/>
      <c r="Z931" s="54"/>
    </row>
    <row r="932" spans="19:26" ht="14" x14ac:dyDescent="0.2">
      <c r="S932" s="54"/>
      <c r="T932" s="54"/>
      <c r="U932" s="54"/>
      <c r="V932" s="54"/>
      <c r="W932" s="54"/>
      <c r="X932" s="54"/>
      <c r="Y932" s="54"/>
      <c r="Z932" s="54"/>
    </row>
    <row r="933" spans="19:26" ht="14" x14ac:dyDescent="0.2">
      <c r="S933" s="54"/>
      <c r="T933" s="54"/>
      <c r="U933" s="54"/>
      <c r="V933" s="54"/>
      <c r="W933" s="54"/>
      <c r="X933" s="54"/>
      <c r="Y933" s="54"/>
      <c r="Z933" s="54"/>
    </row>
    <row r="934" spans="19:26" ht="14" x14ac:dyDescent="0.2">
      <c r="S934" s="54"/>
      <c r="T934" s="54"/>
      <c r="U934" s="54"/>
      <c r="V934" s="54"/>
      <c r="W934" s="54"/>
      <c r="X934" s="54"/>
      <c r="Y934" s="54"/>
      <c r="Z934" s="54"/>
    </row>
    <row r="935" spans="19:26" ht="14" x14ac:dyDescent="0.2">
      <c r="S935" s="54"/>
      <c r="T935" s="54"/>
      <c r="U935" s="54"/>
      <c r="V935" s="54"/>
      <c r="W935" s="54"/>
      <c r="X935" s="54"/>
      <c r="Y935" s="54"/>
      <c r="Z935" s="54"/>
    </row>
    <row r="936" spans="19:26" ht="14" x14ac:dyDescent="0.2">
      <c r="S936" s="54"/>
      <c r="T936" s="54"/>
      <c r="U936" s="54"/>
      <c r="V936" s="54"/>
      <c r="W936" s="54"/>
      <c r="X936" s="54"/>
      <c r="Y936" s="54"/>
      <c r="Z936" s="54"/>
    </row>
    <row r="937" spans="19:26" ht="14" x14ac:dyDescent="0.2">
      <c r="S937" s="54"/>
      <c r="T937" s="54"/>
      <c r="U937" s="54"/>
      <c r="V937" s="54"/>
      <c r="W937" s="54"/>
      <c r="X937" s="54"/>
      <c r="Y937" s="54"/>
      <c r="Z937" s="54"/>
    </row>
    <row r="938" spans="19:26" ht="14" x14ac:dyDescent="0.2">
      <c r="S938" s="54"/>
      <c r="T938" s="54"/>
      <c r="U938" s="54"/>
      <c r="V938" s="54"/>
      <c r="W938" s="54"/>
      <c r="X938" s="54"/>
      <c r="Y938" s="54"/>
      <c r="Z938" s="54"/>
    </row>
    <row r="939" spans="19:26" ht="14" x14ac:dyDescent="0.2">
      <c r="S939" s="54"/>
      <c r="T939" s="54"/>
      <c r="U939" s="54"/>
      <c r="V939" s="54"/>
      <c r="W939" s="54"/>
      <c r="X939" s="54"/>
      <c r="Y939" s="54"/>
      <c r="Z939" s="54"/>
    </row>
    <row r="940" spans="19:26" ht="14" x14ac:dyDescent="0.2">
      <c r="S940" s="54"/>
      <c r="T940" s="54"/>
      <c r="U940" s="54"/>
      <c r="V940" s="54"/>
      <c r="W940" s="54"/>
      <c r="X940" s="54"/>
      <c r="Y940" s="54"/>
      <c r="Z940" s="54"/>
    </row>
    <row r="941" spans="19:26" ht="14" x14ac:dyDescent="0.2">
      <c r="S941" s="54"/>
      <c r="T941" s="54"/>
      <c r="U941" s="54"/>
      <c r="V941" s="54"/>
      <c r="W941" s="54"/>
      <c r="X941" s="54"/>
      <c r="Y941" s="54"/>
      <c r="Z941" s="54"/>
    </row>
    <row r="942" spans="19:26" ht="14" x14ac:dyDescent="0.2">
      <c r="S942" s="54"/>
      <c r="T942" s="54"/>
      <c r="U942" s="54"/>
      <c r="V942" s="54"/>
      <c r="W942" s="54"/>
      <c r="X942" s="54"/>
      <c r="Y942" s="54"/>
      <c r="Z942" s="54"/>
    </row>
    <row r="943" spans="19:26" ht="14" x14ac:dyDescent="0.2">
      <c r="S943" s="54"/>
      <c r="T943" s="54"/>
      <c r="U943" s="54"/>
      <c r="V943" s="54"/>
      <c r="W943" s="54"/>
      <c r="X943" s="54"/>
      <c r="Y943" s="54"/>
      <c r="Z943" s="54"/>
    </row>
    <row r="944" spans="19:26" ht="14" x14ac:dyDescent="0.2">
      <c r="S944" s="54"/>
      <c r="T944" s="54"/>
      <c r="U944" s="54"/>
      <c r="V944" s="54"/>
      <c r="W944" s="54"/>
      <c r="X944" s="54"/>
      <c r="Y944" s="54"/>
      <c r="Z944" s="54"/>
    </row>
    <row r="945" spans="19:26" ht="14" x14ac:dyDescent="0.2">
      <c r="S945" s="54"/>
      <c r="T945" s="54"/>
      <c r="U945" s="54"/>
      <c r="V945" s="54"/>
      <c r="W945" s="54"/>
      <c r="X945" s="54"/>
      <c r="Y945" s="54"/>
      <c r="Z945" s="54"/>
    </row>
    <row r="946" spans="19:26" ht="14" x14ac:dyDescent="0.2">
      <c r="S946" s="54"/>
      <c r="T946" s="54"/>
      <c r="U946" s="54"/>
      <c r="V946" s="54"/>
      <c r="W946" s="54"/>
      <c r="X946" s="54"/>
      <c r="Y946" s="54"/>
      <c r="Z946" s="54"/>
    </row>
    <row r="947" spans="19:26" ht="14" x14ac:dyDescent="0.2">
      <c r="S947" s="54"/>
      <c r="T947" s="54"/>
      <c r="U947" s="54"/>
      <c r="V947" s="54"/>
      <c r="W947" s="54"/>
      <c r="X947" s="54"/>
      <c r="Y947" s="54"/>
      <c r="Z947" s="54"/>
    </row>
    <row r="948" spans="19:26" ht="14" x14ac:dyDescent="0.2">
      <c r="S948" s="54"/>
      <c r="T948" s="54"/>
      <c r="U948" s="54"/>
      <c r="V948" s="54"/>
      <c r="W948" s="54"/>
      <c r="X948" s="54"/>
      <c r="Y948" s="54"/>
      <c r="Z948" s="54"/>
    </row>
    <row r="949" spans="19:26" ht="14" x14ac:dyDescent="0.2">
      <c r="S949" s="54"/>
      <c r="T949" s="54"/>
      <c r="U949" s="54"/>
      <c r="V949" s="54"/>
      <c r="W949" s="54"/>
      <c r="X949" s="54"/>
      <c r="Y949" s="54"/>
      <c r="Z949" s="54"/>
    </row>
    <row r="950" spans="19:26" ht="14" x14ac:dyDescent="0.2">
      <c r="S950" s="54"/>
      <c r="T950" s="54"/>
      <c r="U950" s="54"/>
      <c r="V950" s="54"/>
      <c r="W950" s="54"/>
      <c r="X950" s="54"/>
      <c r="Y950" s="54"/>
      <c r="Z950" s="54"/>
    </row>
    <row r="951" spans="19:26" ht="14" x14ac:dyDescent="0.2">
      <c r="S951" s="54"/>
      <c r="T951" s="54"/>
      <c r="U951" s="54"/>
      <c r="V951" s="54"/>
      <c r="W951" s="54"/>
      <c r="X951" s="54"/>
      <c r="Y951" s="54"/>
      <c r="Z951" s="54"/>
    </row>
    <row r="952" spans="19:26" ht="14" x14ac:dyDescent="0.2">
      <c r="S952" s="54"/>
      <c r="T952" s="54"/>
      <c r="U952" s="54"/>
      <c r="V952" s="54"/>
      <c r="W952" s="54"/>
      <c r="X952" s="54"/>
      <c r="Y952" s="54"/>
      <c r="Z952" s="54"/>
    </row>
    <row r="953" spans="19:26" ht="14" x14ac:dyDescent="0.2">
      <c r="S953" s="54"/>
      <c r="T953" s="54"/>
      <c r="U953" s="54"/>
      <c r="V953" s="54"/>
      <c r="W953" s="54"/>
      <c r="X953" s="54"/>
      <c r="Y953" s="54"/>
      <c r="Z953" s="54"/>
    </row>
    <row r="954" spans="19:26" ht="14" x14ac:dyDescent="0.2">
      <c r="S954" s="54"/>
      <c r="T954" s="54"/>
      <c r="U954" s="54"/>
      <c r="V954" s="54"/>
      <c r="W954" s="54"/>
      <c r="X954" s="54"/>
      <c r="Y954" s="54"/>
      <c r="Z954" s="54"/>
    </row>
    <row r="955" spans="19:26" ht="14" x14ac:dyDescent="0.2">
      <c r="S955" s="54"/>
      <c r="T955" s="54"/>
      <c r="U955" s="54"/>
      <c r="V955" s="54"/>
      <c r="W955" s="54"/>
      <c r="X955" s="54"/>
      <c r="Y955" s="54"/>
      <c r="Z955" s="54"/>
    </row>
    <row r="956" spans="19:26" ht="14" x14ac:dyDescent="0.2">
      <c r="S956" s="54"/>
      <c r="T956" s="54"/>
      <c r="U956" s="54"/>
      <c r="V956" s="54"/>
      <c r="W956" s="54"/>
      <c r="X956" s="54"/>
      <c r="Y956" s="54"/>
      <c r="Z956" s="54"/>
    </row>
    <row r="957" spans="19:26" ht="14" x14ac:dyDescent="0.2">
      <c r="S957" s="54"/>
      <c r="T957" s="54"/>
      <c r="U957" s="54"/>
      <c r="V957" s="54"/>
      <c r="W957" s="54"/>
      <c r="X957" s="54"/>
      <c r="Y957" s="54"/>
      <c r="Z957" s="54"/>
    </row>
    <row r="958" spans="19:26" ht="14" x14ac:dyDescent="0.2">
      <c r="S958" s="54"/>
      <c r="T958" s="54"/>
      <c r="U958" s="54"/>
      <c r="V958" s="54"/>
      <c r="W958" s="54"/>
      <c r="X958" s="54"/>
      <c r="Y958" s="54"/>
      <c r="Z958" s="54"/>
    </row>
    <row r="959" spans="19:26" ht="14" x14ac:dyDescent="0.2">
      <c r="S959" s="54"/>
      <c r="T959" s="54"/>
      <c r="U959" s="54"/>
      <c r="V959" s="54"/>
      <c r="W959" s="54"/>
      <c r="X959" s="54"/>
      <c r="Y959" s="54"/>
      <c r="Z959" s="54"/>
    </row>
    <row r="960" spans="19:26" ht="14" x14ac:dyDescent="0.2">
      <c r="S960" s="54"/>
      <c r="T960" s="54"/>
      <c r="U960" s="54"/>
      <c r="V960" s="54"/>
      <c r="W960" s="54"/>
      <c r="X960" s="54"/>
      <c r="Y960" s="54"/>
      <c r="Z960" s="54"/>
    </row>
    <row r="961" spans="19:26" ht="14" x14ac:dyDescent="0.2">
      <c r="S961" s="54"/>
      <c r="T961" s="54"/>
      <c r="U961" s="54"/>
      <c r="V961" s="54"/>
      <c r="W961" s="54"/>
      <c r="X961" s="54"/>
      <c r="Y961" s="54"/>
      <c r="Z961" s="54"/>
    </row>
    <row r="962" spans="19:26" ht="14" x14ac:dyDescent="0.2">
      <c r="S962" s="54"/>
      <c r="T962" s="54"/>
      <c r="U962" s="54"/>
      <c r="V962" s="54"/>
      <c r="W962" s="54"/>
      <c r="X962" s="54"/>
      <c r="Y962" s="54"/>
      <c r="Z962" s="54"/>
    </row>
    <row r="963" spans="19:26" ht="14" x14ac:dyDescent="0.2">
      <c r="S963" s="54"/>
      <c r="T963" s="54"/>
      <c r="U963" s="54"/>
      <c r="V963" s="54"/>
      <c r="W963" s="54"/>
      <c r="X963" s="54"/>
      <c r="Y963" s="54"/>
      <c r="Z963" s="54"/>
    </row>
    <row r="964" spans="19:26" ht="14" x14ac:dyDescent="0.2">
      <c r="S964" s="54"/>
      <c r="T964" s="54"/>
      <c r="U964" s="54"/>
      <c r="V964" s="54"/>
      <c r="W964" s="54"/>
      <c r="X964" s="54"/>
      <c r="Y964" s="54"/>
      <c r="Z964" s="54"/>
    </row>
    <row r="965" spans="19:26" ht="14" x14ac:dyDescent="0.2">
      <c r="S965" s="54"/>
      <c r="T965" s="54"/>
      <c r="U965" s="54"/>
      <c r="V965" s="54"/>
      <c r="W965" s="54"/>
      <c r="X965" s="54"/>
      <c r="Y965" s="54"/>
      <c r="Z965" s="54"/>
    </row>
    <row r="966" spans="19:26" ht="14" x14ac:dyDescent="0.2">
      <c r="S966" s="54"/>
      <c r="T966" s="54"/>
      <c r="U966" s="54"/>
      <c r="V966" s="54"/>
      <c r="W966" s="54"/>
      <c r="X966" s="54"/>
      <c r="Y966" s="54"/>
      <c r="Z966" s="54"/>
    </row>
    <row r="967" spans="19:26" ht="14" x14ac:dyDescent="0.2">
      <c r="S967" s="54"/>
      <c r="T967" s="54"/>
      <c r="U967" s="54"/>
      <c r="V967" s="54"/>
      <c r="W967" s="54"/>
      <c r="X967" s="54"/>
      <c r="Y967" s="54"/>
      <c r="Z967" s="54"/>
    </row>
    <row r="968" spans="19:26" ht="14" x14ac:dyDescent="0.2">
      <c r="S968" s="54"/>
      <c r="T968" s="54"/>
      <c r="U968" s="54"/>
      <c r="V968" s="54"/>
      <c r="W968" s="54"/>
      <c r="X968" s="54"/>
      <c r="Y968" s="54"/>
      <c r="Z968" s="54"/>
    </row>
    <row r="969" spans="19:26" ht="14" x14ac:dyDescent="0.2">
      <c r="S969" s="54"/>
      <c r="T969" s="54"/>
      <c r="U969" s="54"/>
      <c r="V969" s="54"/>
      <c r="W969" s="54"/>
      <c r="X969" s="54"/>
      <c r="Y969" s="54"/>
      <c r="Z969" s="54"/>
    </row>
    <row r="970" spans="19:26" ht="14" x14ac:dyDescent="0.2">
      <c r="S970" s="54"/>
      <c r="T970" s="54"/>
      <c r="U970" s="54"/>
      <c r="V970" s="54"/>
      <c r="W970" s="54"/>
      <c r="X970" s="54"/>
      <c r="Y970" s="54"/>
      <c r="Z970" s="54"/>
    </row>
    <row r="971" spans="19:26" ht="14" x14ac:dyDescent="0.2">
      <c r="S971" s="54"/>
      <c r="T971" s="54"/>
      <c r="U971" s="54"/>
      <c r="V971" s="54"/>
      <c r="W971" s="54"/>
      <c r="X971" s="54"/>
      <c r="Y971" s="54"/>
      <c r="Z971" s="54"/>
    </row>
    <row r="972" spans="19:26" ht="14" x14ac:dyDescent="0.2">
      <c r="S972" s="54"/>
      <c r="T972" s="54"/>
      <c r="U972" s="54"/>
      <c r="V972" s="54"/>
      <c r="W972" s="54"/>
      <c r="X972" s="54"/>
      <c r="Y972" s="54"/>
      <c r="Z972" s="54"/>
    </row>
    <row r="973" spans="19:26" ht="14" x14ac:dyDescent="0.2">
      <c r="S973" s="54"/>
      <c r="T973" s="54"/>
      <c r="U973" s="54"/>
      <c r="V973" s="54"/>
      <c r="W973" s="54"/>
      <c r="X973" s="54"/>
      <c r="Y973" s="54"/>
      <c r="Z973" s="54"/>
    </row>
    <row r="974" spans="19:26" ht="14" x14ac:dyDescent="0.2">
      <c r="S974" s="54"/>
      <c r="T974" s="54"/>
      <c r="U974" s="54"/>
      <c r="V974" s="54"/>
      <c r="W974" s="54"/>
      <c r="X974" s="54"/>
      <c r="Y974" s="54"/>
      <c r="Z974" s="54"/>
    </row>
    <row r="975" spans="19:26" ht="14" x14ac:dyDescent="0.2">
      <c r="S975" s="54"/>
      <c r="T975" s="54"/>
      <c r="U975" s="54"/>
      <c r="V975" s="54"/>
      <c r="W975" s="54"/>
      <c r="X975" s="54"/>
      <c r="Y975" s="54"/>
      <c r="Z975" s="54"/>
    </row>
    <row r="976" spans="19:26" ht="14" x14ac:dyDescent="0.2">
      <c r="S976" s="54"/>
      <c r="T976" s="54"/>
      <c r="U976" s="54"/>
      <c r="V976" s="54"/>
      <c r="W976" s="54"/>
      <c r="X976" s="54"/>
      <c r="Y976" s="54"/>
      <c r="Z976" s="54"/>
    </row>
    <row r="977" spans="19:26" ht="14" x14ac:dyDescent="0.2">
      <c r="S977" s="54"/>
      <c r="T977" s="54"/>
      <c r="U977" s="54"/>
      <c r="V977" s="54"/>
      <c r="W977" s="54"/>
      <c r="X977" s="54"/>
      <c r="Y977" s="54"/>
      <c r="Z977" s="54"/>
    </row>
    <row r="978" spans="19:26" ht="14" x14ac:dyDescent="0.2">
      <c r="S978" s="54"/>
      <c r="T978" s="54"/>
      <c r="U978" s="54"/>
      <c r="V978" s="54"/>
      <c r="W978" s="54"/>
      <c r="X978" s="54"/>
      <c r="Y978" s="54"/>
      <c r="Z978" s="54"/>
    </row>
    <row r="979" spans="19:26" ht="14" x14ac:dyDescent="0.2">
      <c r="S979" s="54"/>
      <c r="T979" s="54"/>
      <c r="U979" s="54"/>
      <c r="V979" s="54"/>
      <c r="W979" s="54"/>
      <c r="X979" s="54"/>
      <c r="Y979" s="54"/>
      <c r="Z979" s="54"/>
    </row>
    <row r="980" spans="19:26" ht="14" x14ac:dyDescent="0.2">
      <c r="S980" s="54"/>
      <c r="T980" s="54"/>
      <c r="U980" s="54"/>
      <c r="V980" s="54"/>
      <c r="W980" s="54"/>
      <c r="X980" s="54"/>
      <c r="Y980" s="54"/>
      <c r="Z980" s="54"/>
    </row>
    <row r="981" spans="19:26" ht="14" x14ac:dyDescent="0.2">
      <c r="S981" s="54"/>
      <c r="T981" s="54"/>
      <c r="U981" s="54"/>
      <c r="V981" s="54"/>
      <c r="W981" s="54"/>
      <c r="X981" s="54"/>
      <c r="Y981" s="54"/>
      <c r="Z981" s="54"/>
    </row>
    <row r="982" spans="19:26" ht="14" x14ac:dyDescent="0.2">
      <c r="S982" s="54"/>
      <c r="T982" s="54"/>
      <c r="U982" s="54"/>
      <c r="V982" s="54"/>
      <c r="W982" s="54"/>
      <c r="X982" s="54"/>
      <c r="Y982" s="54"/>
      <c r="Z982" s="54"/>
    </row>
    <row r="983" spans="19:26" ht="14" x14ac:dyDescent="0.2">
      <c r="S983" s="54"/>
      <c r="T983" s="54"/>
      <c r="U983" s="54"/>
      <c r="V983" s="54"/>
      <c r="W983" s="54"/>
      <c r="X983" s="54"/>
      <c r="Y983" s="54"/>
      <c r="Z983" s="54"/>
    </row>
    <row r="984" spans="19:26" ht="14" x14ac:dyDescent="0.2">
      <c r="S984" s="54"/>
      <c r="T984" s="54"/>
      <c r="U984" s="54"/>
      <c r="V984" s="54"/>
      <c r="W984" s="54"/>
      <c r="X984" s="54"/>
      <c r="Y984" s="54"/>
      <c r="Z984" s="54"/>
    </row>
    <row r="985" spans="19:26" ht="14" x14ac:dyDescent="0.2">
      <c r="S985" s="54"/>
      <c r="T985" s="54"/>
      <c r="U985" s="54"/>
      <c r="V985" s="54"/>
      <c r="W985" s="54"/>
      <c r="X985" s="54"/>
      <c r="Y985" s="54"/>
      <c r="Z985" s="54"/>
    </row>
    <row r="986" spans="19:26" ht="14" x14ac:dyDescent="0.2">
      <c r="S986" s="54"/>
      <c r="T986" s="54"/>
      <c r="U986" s="54"/>
      <c r="V986" s="54"/>
      <c r="W986" s="54"/>
      <c r="X986" s="54"/>
      <c r="Y986" s="54"/>
      <c r="Z986" s="54"/>
    </row>
    <row r="987" spans="19:26" ht="14" x14ac:dyDescent="0.2">
      <c r="S987" s="54"/>
      <c r="T987" s="54"/>
      <c r="U987" s="54"/>
      <c r="V987" s="54"/>
      <c r="W987" s="54"/>
      <c r="X987" s="54"/>
      <c r="Y987" s="54"/>
      <c r="Z987" s="54"/>
    </row>
    <row r="988" spans="19:26" ht="14" x14ac:dyDescent="0.2">
      <c r="S988" s="54"/>
      <c r="T988" s="54"/>
      <c r="U988" s="54"/>
      <c r="V988" s="54"/>
      <c r="W988" s="54"/>
      <c r="X988" s="54"/>
      <c r="Y988" s="54"/>
      <c r="Z988" s="54"/>
    </row>
    <row r="989" spans="19:26" ht="14" x14ac:dyDescent="0.2">
      <c r="S989" s="54"/>
      <c r="T989" s="54"/>
      <c r="U989" s="54"/>
      <c r="V989" s="54"/>
      <c r="W989" s="54"/>
      <c r="X989" s="54"/>
      <c r="Y989" s="54"/>
      <c r="Z989" s="54"/>
    </row>
    <row r="990" spans="19:26" ht="14" x14ac:dyDescent="0.2">
      <c r="S990" s="54"/>
      <c r="T990" s="54"/>
      <c r="U990" s="54"/>
      <c r="V990" s="54"/>
      <c r="W990" s="54"/>
      <c r="X990" s="54"/>
      <c r="Y990" s="54"/>
      <c r="Z990" s="54"/>
    </row>
    <row r="991" spans="19:26" ht="14" x14ac:dyDescent="0.2">
      <c r="S991" s="54"/>
      <c r="T991" s="54"/>
      <c r="U991" s="54"/>
      <c r="V991" s="54"/>
      <c r="W991" s="54"/>
      <c r="X991" s="54"/>
      <c r="Y991" s="54"/>
      <c r="Z991" s="54"/>
    </row>
    <row r="992" spans="19:26" ht="14" x14ac:dyDescent="0.2">
      <c r="S992" s="54"/>
      <c r="T992" s="54"/>
      <c r="U992" s="54"/>
      <c r="V992" s="54"/>
      <c r="W992" s="54"/>
      <c r="X992" s="54"/>
      <c r="Y992" s="54"/>
      <c r="Z992" s="54"/>
    </row>
    <row r="993" spans="19:26" ht="14" x14ac:dyDescent="0.2">
      <c r="S993" s="54"/>
      <c r="T993" s="54"/>
      <c r="U993" s="54"/>
      <c r="V993" s="54"/>
      <c r="W993" s="54"/>
      <c r="X993" s="54"/>
      <c r="Y993" s="54"/>
      <c r="Z993" s="54"/>
    </row>
    <row r="994" spans="19:26" ht="14" x14ac:dyDescent="0.2">
      <c r="S994" s="54"/>
      <c r="T994" s="54"/>
      <c r="U994" s="54"/>
      <c r="V994" s="54"/>
      <c r="W994" s="54"/>
      <c r="X994" s="54"/>
      <c r="Y994" s="54"/>
      <c r="Z994" s="54"/>
    </row>
    <row r="995" spans="19:26" ht="14" x14ac:dyDescent="0.2">
      <c r="S995" s="54"/>
      <c r="T995" s="54"/>
      <c r="U995" s="54"/>
      <c r="V995" s="54"/>
      <c r="W995" s="54"/>
      <c r="X995" s="54"/>
      <c r="Y995" s="54"/>
      <c r="Z995" s="54"/>
    </row>
  </sheetData>
  <mergeCells count="14">
    <mergeCell ref="X1:Z1"/>
    <mergeCell ref="I1:J1"/>
    <mergeCell ref="A1:A2"/>
    <mergeCell ref="B1:B2"/>
    <mergeCell ref="C1:D1"/>
    <mergeCell ref="E1:F1"/>
    <mergeCell ref="G1:H1"/>
    <mergeCell ref="W1:W2"/>
    <mergeCell ref="K1:L1"/>
    <mergeCell ref="M1:N1"/>
    <mergeCell ref="O1:P1"/>
    <mergeCell ref="Q1:R1"/>
    <mergeCell ref="S1:T1"/>
    <mergeCell ref="U1:V1"/>
  </mergeCells>
  <pageMargins left="0.7" right="0.7" top="0.78740157499999996" bottom="0.78740157499999996" header="0.3" footer="0.3"/>
  <pageSetup paperSize="9" orientation="portrait" horizontalDpi="0" verticalDpi="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M997"/>
  <sheetViews>
    <sheetView zoomScale="150" zoomScaleNormal="150" workbookViewId="0">
      <selection activeCell="Z2" sqref="Z2"/>
    </sheetView>
  </sheetViews>
  <sheetFormatPr baseColWidth="10" defaultColWidth="14.3984375" defaultRowHeight="15.75" customHeight="1" x14ac:dyDescent="0.2"/>
  <cols>
    <col min="1" max="1" width="19.19921875" customWidth="1"/>
    <col min="2" max="2" width="19.3984375" customWidth="1"/>
    <col min="3" max="18" width="3.3984375" customWidth="1"/>
    <col min="19" max="20" width="5" customWidth="1"/>
    <col min="21" max="22" width="4" customWidth="1"/>
    <col min="23" max="23" width="8.3984375" style="105" customWidth="1"/>
    <col min="24" max="24" width="4.3984375" customWidth="1"/>
    <col min="25" max="25" width="5" customWidth="1"/>
    <col min="26" max="26" width="4.3984375" customWidth="1"/>
    <col min="27" max="28" width="9.59765625" customWidth="1"/>
    <col min="29" max="30" width="9.59765625" style="211" customWidth="1"/>
    <col min="34" max="34" width="12.3984375" customWidth="1"/>
  </cols>
  <sheetData>
    <row r="1" spans="1:39" ht="15" customHeight="1" x14ac:dyDescent="0.2">
      <c r="A1" s="428" t="s">
        <v>179</v>
      </c>
      <c r="B1" s="430" t="s">
        <v>180</v>
      </c>
      <c r="C1" s="426">
        <v>1</v>
      </c>
      <c r="D1" s="427"/>
      <c r="E1" s="426">
        <v>2</v>
      </c>
      <c r="F1" s="427"/>
      <c r="G1" s="426">
        <v>3</v>
      </c>
      <c r="H1" s="427"/>
      <c r="I1" s="426">
        <v>4</v>
      </c>
      <c r="J1" s="427"/>
      <c r="K1" s="426">
        <v>5</v>
      </c>
      <c r="L1" s="427"/>
      <c r="M1" s="434">
        <v>6</v>
      </c>
      <c r="N1" s="427"/>
      <c r="O1" s="426">
        <v>7</v>
      </c>
      <c r="P1" s="427"/>
      <c r="Q1" s="426">
        <v>8</v>
      </c>
      <c r="R1" s="427"/>
      <c r="S1" s="435" t="s">
        <v>143</v>
      </c>
      <c r="T1" s="436"/>
      <c r="U1" s="437" t="s">
        <v>183</v>
      </c>
      <c r="V1" s="438"/>
      <c r="W1" s="439" t="s">
        <v>841</v>
      </c>
      <c r="X1" s="423" t="s">
        <v>178</v>
      </c>
      <c r="Y1" s="424"/>
      <c r="Z1" s="425"/>
      <c r="AA1" s="5"/>
      <c r="AC1" s="208"/>
      <c r="AD1" s="208"/>
      <c r="AH1" s="41"/>
    </row>
    <row r="2" spans="1:39" ht="15" customHeight="1" thickBot="1" x14ac:dyDescent="0.25">
      <c r="A2" s="429"/>
      <c r="B2" s="431"/>
      <c r="C2" s="329" t="s">
        <v>181</v>
      </c>
      <c r="D2" s="330" t="s">
        <v>182</v>
      </c>
      <c r="E2" s="329" t="s">
        <v>181</v>
      </c>
      <c r="F2" s="330" t="s">
        <v>182</v>
      </c>
      <c r="G2" s="329" t="s">
        <v>181</v>
      </c>
      <c r="H2" s="330" t="s">
        <v>182</v>
      </c>
      <c r="I2" s="329" t="s">
        <v>181</v>
      </c>
      <c r="J2" s="330" t="s">
        <v>182</v>
      </c>
      <c r="K2" s="329" t="s">
        <v>181</v>
      </c>
      <c r="L2" s="330" t="s">
        <v>182</v>
      </c>
      <c r="M2" s="331" t="s">
        <v>181</v>
      </c>
      <c r="N2" s="330" t="s">
        <v>182</v>
      </c>
      <c r="O2" s="329" t="s">
        <v>181</v>
      </c>
      <c r="P2" s="330" t="s">
        <v>182</v>
      </c>
      <c r="Q2" s="329" t="s">
        <v>181</v>
      </c>
      <c r="R2" s="330" t="s">
        <v>182</v>
      </c>
      <c r="S2" s="332" t="s">
        <v>181</v>
      </c>
      <c r="T2" s="333" t="s">
        <v>182</v>
      </c>
      <c r="U2" s="334" t="s">
        <v>181</v>
      </c>
      <c r="V2" s="335" t="s">
        <v>182</v>
      </c>
      <c r="W2" s="440"/>
      <c r="X2" s="372" t="s">
        <v>838</v>
      </c>
      <c r="Y2" s="399" t="s">
        <v>839</v>
      </c>
      <c r="Z2" s="398" t="s">
        <v>1063</v>
      </c>
      <c r="AA2" s="5"/>
      <c r="AB2" s="106" t="s">
        <v>961</v>
      </c>
      <c r="AC2" s="209" t="s">
        <v>980</v>
      </c>
      <c r="AD2" s="209" t="s">
        <v>981</v>
      </c>
      <c r="AE2" s="5" t="s">
        <v>224</v>
      </c>
      <c r="AF2" s="5"/>
      <c r="AG2" s="5"/>
      <c r="AH2" s="44" t="s">
        <v>186</v>
      </c>
      <c r="AI2" s="5"/>
      <c r="AJ2" s="5"/>
      <c r="AK2" s="5"/>
      <c r="AL2" s="5"/>
      <c r="AM2" s="5"/>
    </row>
    <row r="3" spans="1:39" ht="14" x14ac:dyDescent="0.2">
      <c r="A3" s="342" t="s">
        <v>150</v>
      </c>
      <c r="B3" s="343" t="s">
        <v>190</v>
      </c>
      <c r="C3" s="110"/>
      <c r="D3" s="111"/>
      <c r="E3" s="112">
        <v>2</v>
      </c>
      <c r="F3" s="111"/>
      <c r="G3" s="112"/>
      <c r="H3" s="111"/>
      <c r="I3" s="113">
        <v>60</v>
      </c>
      <c r="J3" s="114">
        <v>4</v>
      </c>
      <c r="K3" s="112">
        <v>2</v>
      </c>
      <c r="L3" s="111"/>
      <c r="M3" s="110">
        <v>1</v>
      </c>
      <c r="N3" s="111"/>
      <c r="O3" s="112"/>
      <c r="P3" s="111"/>
      <c r="Q3" s="112"/>
      <c r="R3" s="111"/>
      <c r="S3" s="346">
        <v>76</v>
      </c>
      <c r="T3" s="345">
        <f t="shared" ref="T3:T26" si="0">SUM(R3,L3,P3,N3,J3,H3,F3,D3)</f>
        <v>4</v>
      </c>
      <c r="U3" s="346">
        <f t="shared" ref="U3:U26" si="1">COUNT(C3,E3,G3,I3,K3,M3,O3,Q3)</f>
        <v>4</v>
      </c>
      <c r="V3" s="345">
        <f t="shared" ref="V3:V26" si="2">COUNT(D3,F3,H3,J3,L3,N3,P3,R3)</f>
        <v>1</v>
      </c>
      <c r="W3" s="347">
        <f t="shared" ref="W3:W27" si="3">S3/$S$27</f>
        <v>1.7443194858847832E-2</v>
      </c>
      <c r="X3" s="229">
        <v>2</v>
      </c>
      <c r="Y3" s="400">
        <v>1</v>
      </c>
      <c r="Z3" s="373">
        <v>1</v>
      </c>
      <c r="AB3" s="70" t="s">
        <v>100</v>
      </c>
      <c r="AC3" s="210">
        <v>1</v>
      </c>
      <c r="AD3" s="210"/>
      <c r="AH3" s="56" t="s">
        <v>100</v>
      </c>
    </row>
    <row r="4" spans="1:39" ht="14" x14ac:dyDescent="0.2">
      <c r="A4" s="348" t="s">
        <v>151</v>
      </c>
      <c r="B4" s="349" t="s">
        <v>192</v>
      </c>
      <c r="C4" s="115">
        <v>30</v>
      </c>
      <c r="D4" s="114">
        <v>23</v>
      </c>
      <c r="E4" s="113">
        <v>200</v>
      </c>
      <c r="F4" s="114">
        <v>44</v>
      </c>
      <c r="G4" s="113">
        <v>100</v>
      </c>
      <c r="H4" s="114">
        <v>56</v>
      </c>
      <c r="I4" s="113">
        <v>50</v>
      </c>
      <c r="J4" s="114">
        <v>6</v>
      </c>
      <c r="K4" s="113">
        <v>100</v>
      </c>
      <c r="L4" s="114">
        <v>24</v>
      </c>
      <c r="M4" s="115">
        <v>50</v>
      </c>
      <c r="N4" s="114">
        <v>7</v>
      </c>
      <c r="O4" s="113">
        <v>150</v>
      </c>
      <c r="P4" s="114">
        <v>62</v>
      </c>
      <c r="Q4" s="113">
        <v>60</v>
      </c>
      <c r="R4" s="114">
        <v>31</v>
      </c>
      <c r="S4" s="346">
        <v>2145</v>
      </c>
      <c r="T4" s="345">
        <f t="shared" si="0"/>
        <v>253</v>
      </c>
      <c r="U4" s="346">
        <f t="shared" si="1"/>
        <v>8</v>
      </c>
      <c r="V4" s="345">
        <f t="shared" si="2"/>
        <v>8</v>
      </c>
      <c r="W4" s="347">
        <f t="shared" si="3"/>
        <v>0.49231122331879734</v>
      </c>
      <c r="X4" s="225" t="s">
        <v>193</v>
      </c>
      <c r="Y4" s="401" t="s">
        <v>193</v>
      </c>
      <c r="Z4" s="374" t="s">
        <v>193</v>
      </c>
      <c r="AB4" s="70"/>
      <c r="AC4" s="210">
        <v>1</v>
      </c>
      <c r="AD4" s="210"/>
      <c r="AH4" s="56"/>
    </row>
    <row r="5" spans="1:39" ht="14" x14ac:dyDescent="0.2">
      <c r="A5" s="348" t="s">
        <v>153</v>
      </c>
      <c r="B5" s="349" t="s">
        <v>225</v>
      </c>
      <c r="C5" s="110"/>
      <c r="D5" s="111"/>
      <c r="E5" s="113">
        <v>30</v>
      </c>
      <c r="F5" s="114"/>
      <c r="G5" s="116">
        <v>10</v>
      </c>
      <c r="H5" s="117"/>
      <c r="I5" s="116">
        <v>50</v>
      </c>
      <c r="J5" s="117"/>
      <c r="K5" s="116">
        <v>10</v>
      </c>
      <c r="L5" s="117"/>
      <c r="M5" s="115">
        <v>50</v>
      </c>
      <c r="N5" s="114">
        <v>103</v>
      </c>
      <c r="O5" s="113">
        <v>100</v>
      </c>
      <c r="P5" s="114">
        <v>16</v>
      </c>
      <c r="Q5" s="116">
        <v>20</v>
      </c>
      <c r="R5" s="117"/>
      <c r="S5" s="346">
        <v>508</v>
      </c>
      <c r="T5" s="345">
        <f t="shared" si="0"/>
        <v>119</v>
      </c>
      <c r="U5" s="346">
        <f t="shared" si="1"/>
        <v>7</v>
      </c>
      <c r="V5" s="345">
        <f t="shared" si="2"/>
        <v>2</v>
      </c>
      <c r="W5" s="347">
        <f t="shared" si="3"/>
        <v>0.11659398668808814</v>
      </c>
      <c r="X5" s="225" t="s">
        <v>193</v>
      </c>
      <c r="Y5" s="401" t="s">
        <v>193</v>
      </c>
      <c r="Z5" s="374" t="s">
        <v>193</v>
      </c>
      <c r="AB5" s="70"/>
      <c r="AC5" s="210">
        <v>1</v>
      </c>
      <c r="AD5" s="210"/>
      <c r="AH5" s="56"/>
    </row>
    <row r="6" spans="1:39" ht="14" x14ac:dyDescent="0.2">
      <c r="A6" s="348" t="s">
        <v>155</v>
      </c>
      <c r="B6" s="349" t="s">
        <v>195</v>
      </c>
      <c r="C6" s="110"/>
      <c r="D6" s="111"/>
      <c r="E6" s="113">
        <v>40</v>
      </c>
      <c r="F6" s="114">
        <v>12</v>
      </c>
      <c r="G6" s="112"/>
      <c r="H6" s="111"/>
      <c r="I6" s="112"/>
      <c r="J6" s="111"/>
      <c r="K6" s="112"/>
      <c r="L6" s="111"/>
      <c r="M6" s="115">
        <v>10</v>
      </c>
      <c r="N6" s="114">
        <v>4</v>
      </c>
      <c r="O6" s="113">
        <v>30</v>
      </c>
      <c r="P6" s="114">
        <v>21</v>
      </c>
      <c r="Q6" s="113">
        <v>20</v>
      </c>
      <c r="R6" s="114">
        <v>5</v>
      </c>
      <c r="S6" s="346">
        <v>186</v>
      </c>
      <c r="T6" s="345">
        <f t="shared" si="0"/>
        <v>42</v>
      </c>
      <c r="U6" s="346">
        <f t="shared" si="1"/>
        <v>4</v>
      </c>
      <c r="V6" s="345">
        <f t="shared" si="2"/>
        <v>4</v>
      </c>
      <c r="W6" s="347">
        <f t="shared" si="3"/>
        <v>4.2689924259811794E-2</v>
      </c>
      <c r="X6" s="225" t="s">
        <v>193</v>
      </c>
      <c r="Y6" s="401" t="s">
        <v>193</v>
      </c>
      <c r="Z6" s="374" t="s">
        <v>193</v>
      </c>
      <c r="AB6" s="70"/>
      <c r="AC6" s="210">
        <v>1</v>
      </c>
      <c r="AD6" s="210"/>
      <c r="AH6" s="56"/>
    </row>
    <row r="7" spans="1:39" ht="14" x14ac:dyDescent="0.2">
      <c r="A7" s="348" t="s">
        <v>156</v>
      </c>
      <c r="B7" s="349" t="s">
        <v>226</v>
      </c>
      <c r="C7" s="110"/>
      <c r="D7" s="111"/>
      <c r="E7" s="112"/>
      <c r="F7" s="111"/>
      <c r="G7" s="112"/>
      <c r="H7" s="111"/>
      <c r="I7" s="112"/>
      <c r="J7" s="111"/>
      <c r="K7" s="112"/>
      <c r="L7" s="111"/>
      <c r="M7" s="110"/>
      <c r="N7" s="111"/>
      <c r="O7" s="112"/>
      <c r="P7" s="111"/>
      <c r="Q7" s="112">
        <v>1</v>
      </c>
      <c r="R7" s="111"/>
      <c r="S7" s="346">
        <v>1</v>
      </c>
      <c r="T7" s="345">
        <f t="shared" si="0"/>
        <v>0</v>
      </c>
      <c r="U7" s="346">
        <f t="shared" si="1"/>
        <v>1</v>
      </c>
      <c r="V7" s="345">
        <f t="shared" si="2"/>
        <v>0</v>
      </c>
      <c r="W7" s="347">
        <f t="shared" si="3"/>
        <v>2.2951572182694515E-4</v>
      </c>
      <c r="X7" s="225" t="s">
        <v>193</v>
      </c>
      <c r="Y7" s="401" t="s">
        <v>227</v>
      </c>
      <c r="Z7" s="374" t="s">
        <v>189</v>
      </c>
      <c r="AB7" s="70"/>
      <c r="AC7" s="210"/>
      <c r="AD7" s="210"/>
      <c r="AH7" s="56"/>
    </row>
    <row r="8" spans="1:39" ht="14" x14ac:dyDescent="0.2">
      <c r="A8" s="375" t="s">
        <v>157</v>
      </c>
      <c r="B8" s="376" t="s">
        <v>228</v>
      </c>
      <c r="C8" s="304"/>
      <c r="D8" s="305"/>
      <c r="E8" s="306"/>
      <c r="F8" s="305"/>
      <c r="G8" s="306"/>
      <c r="H8" s="305"/>
      <c r="I8" s="306" t="s">
        <v>229</v>
      </c>
      <c r="J8" s="305"/>
      <c r="K8" s="306"/>
      <c r="L8" s="305"/>
      <c r="M8" s="304"/>
      <c r="N8" s="305"/>
      <c r="O8" s="306"/>
      <c r="P8" s="305"/>
      <c r="Q8" s="307">
        <v>3</v>
      </c>
      <c r="R8" s="308"/>
      <c r="S8" s="377">
        <v>3</v>
      </c>
      <c r="T8" s="378">
        <f t="shared" si="0"/>
        <v>0</v>
      </c>
      <c r="U8" s="377">
        <f t="shared" si="1"/>
        <v>1</v>
      </c>
      <c r="V8" s="378">
        <f t="shared" si="2"/>
        <v>0</v>
      </c>
      <c r="W8" s="379">
        <f t="shared" si="3"/>
        <v>6.8854716548083549E-4</v>
      </c>
      <c r="X8" s="380">
        <v>3</v>
      </c>
      <c r="Y8" s="402" t="s">
        <v>230</v>
      </c>
      <c r="Z8" s="381">
        <v>2</v>
      </c>
      <c r="AB8" s="70"/>
      <c r="AC8" s="210">
        <v>1</v>
      </c>
      <c r="AD8" s="210"/>
      <c r="AE8" s="17" t="s">
        <v>836</v>
      </c>
      <c r="AH8" s="71" t="s">
        <v>231</v>
      </c>
    </row>
    <row r="9" spans="1:39" ht="14" x14ac:dyDescent="0.2">
      <c r="A9" s="382" t="s">
        <v>158</v>
      </c>
      <c r="B9" s="383" t="s">
        <v>201</v>
      </c>
      <c r="C9" s="309"/>
      <c r="D9" s="310"/>
      <c r="E9" s="311">
        <v>4</v>
      </c>
      <c r="F9" s="310"/>
      <c r="G9" s="311"/>
      <c r="H9" s="310"/>
      <c r="I9" s="311"/>
      <c r="J9" s="310"/>
      <c r="K9" s="312">
        <v>10</v>
      </c>
      <c r="L9" s="313"/>
      <c r="M9" s="309"/>
      <c r="N9" s="310"/>
      <c r="O9" s="309"/>
      <c r="P9" s="310"/>
      <c r="Q9" s="309"/>
      <c r="R9" s="310"/>
      <c r="S9" s="384">
        <v>22</v>
      </c>
      <c r="T9" s="385">
        <f t="shared" si="0"/>
        <v>0</v>
      </c>
      <c r="U9" s="384">
        <f t="shared" si="1"/>
        <v>2</v>
      </c>
      <c r="V9" s="385">
        <f t="shared" si="2"/>
        <v>0</v>
      </c>
      <c r="W9" s="386">
        <f t="shared" si="3"/>
        <v>5.049345880192793E-3</v>
      </c>
      <c r="X9" s="384" t="s">
        <v>193</v>
      </c>
      <c r="Y9" s="403" t="s">
        <v>202</v>
      </c>
      <c r="Z9" s="387" t="s">
        <v>189</v>
      </c>
      <c r="AB9" s="70" t="s">
        <v>100</v>
      </c>
      <c r="AC9" s="210"/>
      <c r="AD9" s="210">
        <v>1</v>
      </c>
      <c r="AE9" s="17" t="s">
        <v>835</v>
      </c>
      <c r="AH9" s="56"/>
    </row>
    <row r="10" spans="1:39" ht="14" x14ac:dyDescent="0.2">
      <c r="A10" s="358" t="s">
        <v>203</v>
      </c>
      <c r="B10" s="359" t="s">
        <v>204</v>
      </c>
      <c r="C10" s="158"/>
      <c r="D10" s="159"/>
      <c r="E10" s="160">
        <v>20</v>
      </c>
      <c r="F10" s="161">
        <v>8</v>
      </c>
      <c r="G10" s="162"/>
      <c r="H10" s="159"/>
      <c r="I10" s="162"/>
      <c r="J10" s="159"/>
      <c r="K10" s="160">
        <v>10</v>
      </c>
      <c r="L10" s="161">
        <v>2</v>
      </c>
      <c r="M10" s="158"/>
      <c r="N10" s="159"/>
      <c r="O10" s="162"/>
      <c r="P10" s="159"/>
      <c r="Q10" s="162"/>
      <c r="R10" s="159"/>
      <c r="S10" s="362">
        <v>34</v>
      </c>
      <c r="T10" s="361">
        <f>SUM(R10,L10,P10,N10,J10,H10,F10,D10)</f>
        <v>10</v>
      </c>
      <c r="U10" s="362">
        <f>COUNT(C10,E10,G10,I10,K10,M10,O10,Q10)</f>
        <v>2</v>
      </c>
      <c r="V10" s="361">
        <f>COUNT(D10,F10,H10,J10,L10,N10,P10,R10)</f>
        <v>2</v>
      </c>
      <c r="W10" s="341">
        <f t="shared" si="3"/>
        <v>7.803534542116135E-3</v>
      </c>
      <c r="X10" s="388" t="s">
        <v>193</v>
      </c>
      <c r="Y10" s="404" t="s">
        <v>193</v>
      </c>
      <c r="Z10" s="389" t="s">
        <v>193</v>
      </c>
      <c r="AB10" s="70"/>
      <c r="AC10" s="210">
        <v>1</v>
      </c>
      <c r="AD10" s="210"/>
      <c r="AH10" s="51"/>
    </row>
    <row r="11" spans="1:39" ht="15" thickBot="1" x14ac:dyDescent="0.25">
      <c r="A11" s="390" t="s">
        <v>164</v>
      </c>
      <c r="B11" s="391" t="s">
        <v>205</v>
      </c>
      <c r="C11" s="118">
        <v>30</v>
      </c>
      <c r="D11" s="119">
        <v>1</v>
      </c>
      <c r="E11" s="120">
        <v>50</v>
      </c>
      <c r="F11" s="119">
        <v>12</v>
      </c>
      <c r="G11" s="120">
        <v>40</v>
      </c>
      <c r="H11" s="119">
        <v>4</v>
      </c>
      <c r="I11" s="120">
        <v>50</v>
      </c>
      <c r="J11" s="119">
        <v>12</v>
      </c>
      <c r="K11" s="120">
        <v>50</v>
      </c>
      <c r="L11" s="119">
        <v>28</v>
      </c>
      <c r="M11" s="118">
        <v>50</v>
      </c>
      <c r="N11" s="119">
        <v>35</v>
      </c>
      <c r="O11" s="120">
        <v>50</v>
      </c>
      <c r="P11" s="119">
        <v>31</v>
      </c>
      <c r="Q11" s="121">
        <v>8</v>
      </c>
      <c r="R11" s="122"/>
      <c r="S11" s="392">
        <v>862</v>
      </c>
      <c r="T11" s="393">
        <f t="shared" si="0"/>
        <v>123</v>
      </c>
      <c r="U11" s="392">
        <f t="shared" si="1"/>
        <v>8</v>
      </c>
      <c r="V11" s="393">
        <f t="shared" si="2"/>
        <v>7</v>
      </c>
      <c r="W11" s="357">
        <f t="shared" si="3"/>
        <v>0.19784255221482672</v>
      </c>
      <c r="X11" s="227" t="s">
        <v>193</v>
      </c>
      <c r="Y11" s="405" t="s">
        <v>193</v>
      </c>
      <c r="Z11" s="393" t="s">
        <v>193</v>
      </c>
      <c r="AB11" s="70"/>
      <c r="AC11" s="210">
        <v>1</v>
      </c>
      <c r="AD11" s="210"/>
      <c r="AH11" s="56"/>
    </row>
    <row r="12" spans="1:39" ht="14" x14ac:dyDescent="0.2">
      <c r="A12" s="336" t="s">
        <v>144</v>
      </c>
      <c r="B12" s="337" t="s">
        <v>232</v>
      </c>
      <c r="C12" s="107"/>
      <c r="D12" s="108"/>
      <c r="E12" s="109"/>
      <c r="F12" s="108"/>
      <c r="G12" s="109"/>
      <c r="H12" s="108"/>
      <c r="I12" s="109"/>
      <c r="J12" s="108"/>
      <c r="K12" s="109">
        <v>1</v>
      </c>
      <c r="L12" s="108"/>
      <c r="M12" s="107"/>
      <c r="N12" s="108"/>
      <c r="O12" s="109"/>
      <c r="P12" s="108"/>
      <c r="Q12" s="109"/>
      <c r="R12" s="108"/>
      <c r="S12" s="340">
        <v>1</v>
      </c>
      <c r="T12" s="339">
        <f t="shared" si="0"/>
        <v>0</v>
      </c>
      <c r="U12" s="340">
        <f t="shared" si="1"/>
        <v>1</v>
      </c>
      <c r="V12" s="339">
        <f t="shared" si="2"/>
        <v>0</v>
      </c>
      <c r="W12" s="394">
        <f t="shared" si="3"/>
        <v>2.2951572182694515E-4</v>
      </c>
      <c r="X12" s="224" t="s">
        <v>193</v>
      </c>
      <c r="Y12" s="406" t="s">
        <v>193</v>
      </c>
      <c r="Z12" s="395" t="s">
        <v>1064</v>
      </c>
      <c r="AB12" s="70"/>
      <c r="AC12" s="210"/>
      <c r="AD12" s="210"/>
      <c r="AE12" s="1" t="s">
        <v>233</v>
      </c>
      <c r="AH12" s="51"/>
    </row>
    <row r="13" spans="1:39" ht="14" x14ac:dyDescent="0.2">
      <c r="A13" s="348" t="s">
        <v>145</v>
      </c>
      <c r="B13" s="349" t="s">
        <v>206</v>
      </c>
      <c r="C13" s="110"/>
      <c r="D13" s="111"/>
      <c r="E13" s="113">
        <v>3</v>
      </c>
      <c r="F13" s="114">
        <v>3</v>
      </c>
      <c r="G13" s="113">
        <v>3</v>
      </c>
      <c r="H13" s="114">
        <v>4</v>
      </c>
      <c r="I13" s="113">
        <v>3</v>
      </c>
      <c r="J13" s="114">
        <v>14</v>
      </c>
      <c r="K13" s="113">
        <v>1</v>
      </c>
      <c r="L13" s="114">
        <v>27</v>
      </c>
      <c r="M13" s="115">
        <v>2</v>
      </c>
      <c r="N13" s="114"/>
      <c r="O13" s="113">
        <v>4</v>
      </c>
      <c r="P13" s="114">
        <v>7</v>
      </c>
      <c r="Q13" s="113">
        <v>2</v>
      </c>
      <c r="R13" s="114"/>
      <c r="S13" s="346">
        <v>64</v>
      </c>
      <c r="T13" s="345">
        <f t="shared" si="0"/>
        <v>55</v>
      </c>
      <c r="U13" s="346">
        <f t="shared" si="1"/>
        <v>7</v>
      </c>
      <c r="V13" s="345">
        <f t="shared" si="2"/>
        <v>5</v>
      </c>
      <c r="W13" s="347">
        <f t="shared" si="3"/>
        <v>1.468900619692449E-2</v>
      </c>
      <c r="X13" s="225" t="s">
        <v>193</v>
      </c>
      <c r="Y13" s="401" t="s">
        <v>193</v>
      </c>
      <c r="Z13" s="374" t="s">
        <v>193</v>
      </c>
      <c r="AB13" s="70"/>
      <c r="AC13" s="210">
        <v>1</v>
      </c>
      <c r="AD13" s="210"/>
      <c r="AE13" s="1" t="s">
        <v>234</v>
      </c>
      <c r="AH13" s="56" t="s">
        <v>100</v>
      </c>
    </row>
    <row r="14" spans="1:39" ht="14" x14ac:dyDescent="0.2">
      <c r="A14" s="342" t="s">
        <v>146</v>
      </c>
      <c r="B14" s="343" t="s">
        <v>207</v>
      </c>
      <c r="C14" s="110"/>
      <c r="D14" s="111"/>
      <c r="E14" s="116">
        <v>6</v>
      </c>
      <c r="F14" s="117"/>
      <c r="G14" s="112">
        <v>2</v>
      </c>
      <c r="H14" s="111"/>
      <c r="I14" s="112"/>
      <c r="J14" s="111"/>
      <c r="K14" s="113">
        <v>4</v>
      </c>
      <c r="L14" s="114"/>
      <c r="M14" s="110">
        <v>2</v>
      </c>
      <c r="N14" s="111"/>
      <c r="O14" s="116">
        <v>2</v>
      </c>
      <c r="P14" s="117"/>
      <c r="Q14" s="112">
        <v>1</v>
      </c>
      <c r="R14" s="111"/>
      <c r="S14" s="346">
        <v>46</v>
      </c>
      <c r="T14" s="345">
        <f t="shared" si="0"/>
        <v>0</v>
      </c>
      <c r="U14" s="346">
        <f t="shared" si="1"/>
        <v>6</v>
      </c>
      <c r="V14" s="345">
        <f t="shared" si="2"/>
        <v>0</v>
      </c>
      <c r="W14" s="347">
        <f t="shared" si="3"/>
        <v>1.0557723204039476E-2</v>
      </c>
      <c r="X14" s="225" t="s">
        <v>189</v>
      </c>
      <c r="Y14" s="407">
        <v>3</v>
      </c>
      <c r="Z14" s="374" t="s">
        <v>189</v>
      </c>
      <c r="AB14" s="70" t="s">
        <v>100</v>
      </c>
      <c r="AC14" s="210">
        <v>1</v>
      </c>
      <c r="AD14" s="210"/>
      <c r="AE14" s="17" t="s">
        <v>833</v>
      </c>
      <c r="AH14" s="56" t="s">
        <v>100</v>
      </c>
    </row>
    <row r="15" spans="1:39" ht="14" x14ac:dyDescent="0.2">
      <c r="A15" s="348" t="s">
        <v>147</v>
      </c>
      <c r="B15" s="349" t="s">
        <v>235</v>
      </c>
      <c r="C15" s="110"/>
      <c r="D15" s="111"/>
      <c r="E15" s="112">
        <v>2</v>
      </c>
      <c r="F15" s="111"/>
      <c r="G15" s="112">
        <v>1</v>
      </c>
      <c r="H15" s="111"/>
      <c r="I15" s="112"/>
      <c r="J15" s="111"/>
      <c r="K15" s="112">
        <v>3</v>
      </c>
      <c r="L15" s="111"/>
      <c r="M15" s="110"/>
      <c r="N15" s="111"/>
      <c r="O15" s="112"/>
      <c r="P15" s="111"/>
      <c r="Q15" s="112">
        <v>1</v>
      </c>
      <c r="R15" s="111"/>
      <c r="S15" s="346">
        <v>11</v>
      </c>
      <c r="T15" s="345">
        <f t="shared" si="0"/>
        <v>0</v>
      </c>
      <c r="U15" s="346">
        <f t="shared" si="1"/>
        <v>4</v>
      </c>
      <c r="V15" s="345">
        <f t="shared" si="2"/>
        <v>0</v>
      </c>
      <c r="W15" s="347">
        <f t="shared" si="3"/>
        <v>2.5246729400963965E-3</v>
      </c>
      <c r="X15" s="225" t="s">
        <v>193</v>
      </c>
      <c r="Y15" s="401" t="s">
        <v>193</v>
      </c>
      <c r="Z15" s="374" t="s">
        <v>193</v>
      </c>
      <c r="AB15" s="70"/>
      <c r="AC15" s="210"/>
      <c r="AD15" s="210"/>
      <c r="AH15" s="56"/>
    </row>
    <row r="16" spans="1:39" ht="14" x14ac:dyDescent="0.2">
      <c r="A16" s="348" t="s">
        <v>148</v>
      </c>
      <c r="B16" s="349" t="s">
        <v>210</v>
      </c>
      <c r="C16" s="110"/>
      <c r="D16" s="111"/>
      <c r="E16" s="113">
        <v>2</v>
      </c>
      <c r="F16" s="114">
        <v>4</v>
      </c>
      <c r="G16" s="112"/>
      <c r="H16" s="111"/>
      <c r="I16" s="113"/>
      <c r="J16" s="114">
        <v>2</v>
      </c>
      <c r="K16" s="112">
        <v>1</v>
      </c>
      <c r="L16" s="111"/>
      <c r="M16" s="110">
        <v>2</v>
      </c>
      <c r="N16" s="111"/>
      <c r="O16" s="112">
        <v>2</v>
      </c>
      <c r="P16" s="111"/>
      <c r="Q16" s="116">
        <v>2</v>
      </c>
      <c r="R16" s="117"/>
      <c r="S16" s="346">
        <v>22</v>
      </c>
      <c r="T16" s="345">
        <f t="shared" si="0"/>
        <v>6</v>
      </c>
      <c r="U16" s="346">
        <f t="shared" si="1"/>
        <v>5</v>
      </c>
      <c r="V16" s="345">
        <f t="shared" si="2"/>
        <v>2</v>
      </c>
      <c r="W16" s="347">
        <f t="shared" si="3"/>
        <v>5.049345880192793E-3</v>
      </c>
      <c r="X16" s="225" t="s">
        <v>193</v>
      </c>
      <c r="Y16" s="401" t="s">
        <v>193</v>
      </c>
      <c r="Z16" s="374" t="s">
        <v>193</v>
      </c>
      <c r="AB16" s="70"/>
      <c r="AC16" s="210">
        <v>1</v>
      </c>
      <c r="AD16" s="210"/>
      <c r="AH16" s="56" t="s">
        <v>100</v>
      </c>
    </row>
    <row r="17" spans="1:34" ht="14" x14ac:dyDescent="0.2">
      <c r="A17" s="348" t="s">
        <v>152</v>
      </c>
      <c r="B17" s="349" t="s">
        <v>211</v>
      </c>
      <c r="C17" s="115"/>
      <c r="D17" s="114">
        <v>8</v>
      </c>
      <c r="E17" s="113">
        <v>6</v>
      </c>
      <c r="F17" s="114">
        <v>37</v>
      </c>
      <c r="G17" s="112">
        <v>2</v>
      </c>
      <c r="H17" s="111"/>
      <c r="I17" s="113">
        <v>2</v>
      </c>
      <c r="J17" s="114">
        <v>64</v>
      </c>
      <c r="K17" s="113">
        <v>50</v>
      </c>
      <c r="L17" s="114">
        <v>48</v>
      </c>
      <c r="M17" s="115">
        <v>8</v>
      </c>
      <c r="N17" s="114">
        <v>13</v>
      </c>
      <c r="O17" s="113">
        <v>8</v>
      </c>
      <c r="P17" s="114">
        <v>1</v>
      </c>
      <c r="Q17" s="112">
        <v>6</v>
      </c>
      <c r="R17" s="111"/>
      <c r="S17" s="346">
        <v>143</v>
      </c>
      <c r="T17" s="345">
        <f t="shared" si="0"/>
        <v>171</v>
      </c>
      <c r="U17" s="346">
        <f t="shared" si="1"/>
        <v>7</v>
      </c>
      <c r="V17" s="345">
        <f t="shared" si="2"/>
        <v>6</v>
      </c>
      <c r="W17" s="347">
        <f t="shared" si="3"/>
        <v>3.2820748221253158E-2</v>
      </c>
      <c r="X17" s="225" t="s">
        <v>193</v>
      </c>
      <c r="Y17" s="401" t="s">
        <v>193</v>
      </c>
      <c r="Z17" s="374" t="s">
        <v>193</v>
      </c>
      <c r="AB17" s="70"/>
      <c r="AC17" s="210">
        <v>1</v>
      </c>
      <c r="AD17" s="210"/>
      <c r="AE17" s="17" t="s">
        <v>834</v>
      </c>
      <c r="AH17" s="56" t="s">
        <v>100</v>
      </c>
    </row>
    <row r="18" spans="1:34" ht="14" x14ac:dyDescent="0.2">
      <c r="A18" s="348" t="s">
        <v>154</v>
      </c>
      <c r="B18" s="349" t="s">
        <v>237</v>
      </c>
      <c r="C18" s="110"/>
      <c r="D18" s="111"/>
      <c r="E18" s="112"/>
      <c r="F18" s="111"/>
      <c r="G18" s="112"/>
      <c r="H18" s="111"/>
      <c r="I18" s="112"/>
      <c r="J18" s="111"/>
      <c r="K18" s="112"/>
      <c r="L18" s="111"/>
      <c r="M18" s="110"/>
      <c r="N18" s="111"/>
      <c r="O18" s="112"/>
      <c r="P18" s="111"/>
      <c r="Q18" s="112">
        <v>1</v>
      </c>
      <c r="R18" s="111"/>
      <c r="S18" s="346">
        <v>2</v>
      </c>
      <c r="T18" s="345">
        <f t="shared" si="0"/>
        <v>0</v>
      </c>
      <c r="U18" s="346">
        <f t="shared" si="1"/>
        <v>1</v>
      </c>
      <c r="V18" s="345">
        <f t="shared" si="2"/>
        <v>0</v>
      </c>
      <c r="W18" s="347">
        <f t="shared" si="3"/>
        <v>4.5903144365389031E-4</v>
      </c>
      <c r="X18" s="225" t="s">
        <v>193</v>
      </c>
      <c r="Y18" s="401" t="s">
        <v>193</v>
      </c>
      <c r="Z18" s="374" t="s">
        <v>193</v>
      </c>
      <c r="AB18" s="70"/>
      <c r="AC18" s="210"/>
      <c r="AD18" s="210"/>
      <c r="AH18" s="56" t="s">
        <v>238</v>
      </c>
    </row>
    <row r="19" spans="1:34" ht="14" x14ac:dyDescent="0.2">
      <c r="A19" s="342" t="s">
        <v>159</v>
      </c>
      <c r="B19" s="343" t="s">
        <v>212</v>
      </c>
      <c r="C19" s="110"/>
      <c r="D19" s="111"/>
      <c r="E19" s="116">
        <v>9</v>
      </c>
      <c r="F19" s="117"/>
      <c r="G19" s="112"/>
      <c r="H19" s="111"/>
      <c r="I19" s="112"/>
      <c r="J19" s="111"/>
      <c r="K19" s="112">
        <v>7</v>
      </c>
      <c r="L19" s="111"/>
      <c r="M19" s="110"/>
      <c r="N19" s="111"/>
      <c r="O19" s="112"/>
      <c r="P19" s="111"/>
      <c r="Q19" s="112"/>
      <c r="R19" s="111"/>
      <c r="S19" s="346">
        <v>34</v>
      </c>
      <c r="T19" s="345">
        <f t="shared" si="0"/>
        <v>0</v>
      </c>
      <c r="U19" s="346">
        <f t="shared" si="1"/>
        <v>2</v>
      </c>
      <c r="V19" s="345">
        <f t="shared" si="2"/>
        <v>0</v>
      </c>
      <c r="W19" s="347">
        <f t="shared" si="3"/>
        <v>7.803534542116135E-3</v>
      </c>
      <c r="X19" s="229">
        <v>3</v>
      </c>
      <c r="Y19" s="407">
        <v>2</v>
      </c>
      <c r="Z19" s="373">
        <v>2</v>
      </c>
      <c r="AB19" s="70" t="s">
        <v>100</v>
      </c>
      <c r="AC19" s="210"/>
      <c r="AD19" s="210">
        <v>1</v>
      </c>
      <c r="AH19" s="56" t="s">
        <v>231</v>
      </c>
    </row>
    <row r="20" spans="1:34" ht="14" x14ac:dyDescent="0.2">
      <c r="A20" s="342" t="s">
        <v>160</v>
      </c>
      <c r="B20" s="343" t="s">
        <v>213</v>
      </c>
      <c r="C20" s="110"/>
      <c r="D20" s="111"/>
      <c r="E20" s="116">
        <v>4</v>
      </c>
      <c r="F20" s="117"/>
      <c r="G20" s="112"/>
      <c r="H20" s="111"/>
      <c r="I20" s="112"/>
      <c r="J20" s="111"/>
      <c r="K20" s="112"/>
      <c r="L20" s="111"/>
      <c r="M20" s="110"/>
      <c r="N20" s="111"/>
      <c r="O20" s="112"/>
      <c r="P20" s="111"/>
      <c r="Q20" s="112"/>
      <c r="R20" s="111"/>
      <c r="S20" s="346">
        <v>4</v>
      </c>
      <c r="T20" s="345">
        <f t="shared" si="0"/>
        <v>0</v>
      </c>
      <c r="U20" s="346">
        <f t="shared" si="1"/>
        <v>1</v>
      </c>
      <c r="V20" s="345">
        <f t="shared" si="2"/>
        <v>0</v>
      </c>
      <c r="W20" s="347">
        <f t="shared" si="3"/>
        <v>9.1806288730778062E-4</v>
      </c>
      <c r="X20" s="229">
        <v>3</v>
      </c>
      <c r="Y20" s="407">
        <v>1</v>
      </c>
      <c r="Z20" s="373">
        <v>1</v>
      </c>
      <c r="AB20" s="70" t="s">
        <v>100</v>
      </c>
      <c r="AC20" s="210"/>
      <c r="AD20" s="210">
        <v>1</v>
      </c>
      <c r="AH20" s="56"/>
    </row>
    <row r="21" spans="1:34" ht="14" x14ac:dyDescent="0.2">
      <c r="A21" s="348" t="s">
        <v>161</v>
      </c>
      <c r="B21" s="349" t="s">
        <v>216</v>
      </c>
      <c r="C21" s="110">
        <v>1</v>
      </c>
      <c r="D21" s="111"/>
      <c r="E21" s="113">
        <v>1</v>
      </c>
      <c r="F21" s="114">
        <v>2</v>
      </c>
      <c r="G21" s="112">
        <v>1</v>
      </c>
      <c r="H21" s="111"/>
      <c r="I21" s="112">
        <v>1</v>
      </c>
      <c r="J21" s="111"/>
      <c r="K21" s="113">
        <v>4</v>
      </c>
      <c r="L21" s="114"/>
      <c r="M21" s="110">
        <v>5</v>
      </c>
      <c r="N21" s="111"/>
      <c r="O21" s="113">
        <v>5</v>
      </c>
      <c r="P21" s="114"/>
      <c r="Q21" s="113">
        <v>5</v>
      </c>
      <c r="R21" s="114">
        <v>5</v>
      </c>
      <c r="S21" s="346">
        <v>81</v>
      </c>
      <c r="T21" s="345">
        <f t="shared" si="0"/>
        <v>7</v>
      </c>
      <c r="U21" s="346">
        <f t="shared" si="1"/>
        <v>8</v>
      </c>
      <c r="V21" s="345">
        <f t="shared" si="2"/>
        <v>2</v>
      </c>
      <c r="W21" s="347">
        <f t="shared" si="3"/>
        <v>1.8590773467982557E-2</v>
      </c>
      <c r="X21" s="225" t="s">
        <v>193</v>
      </c>
      <c r="Y21" s="401" t="s">
        <v>189</v>
      </c>
      <c r="Z21" s="374" t="s">
        <v>189</v>
      </c>
      <c r="AB21" s="70"/>
      <c r="AC21" s="210">
        <v>1</v>
      </c>
      <c r="AD21" s="210"/>
      <c r="AE21" s="17" t="s">
        <v>834</v>
      </c>
      <c r="AH21" s="56" t="s">
        <v>100</v>
      </c>
    </row>
    <row r="22" spans="1:34" ht="14" x14ac:dyDescent="0.2">
      <c r="A22" s="348" t="s">
        <v>162</v>
      </c>
      <c r="B22" s="349" t="s">
        <v>217</v>
      </c>
      <c r="C22" s="115">
        <v>1</v>
      </c>
      <c r="D22" s="114">
        <v>2</v>
      </c>
      <c r="E22" s="113">
        <v>3</v>
      </c>
      <c r="F22" s="114">
        <v>8</v>
      </c>
      <c r="G22" s="112"/>
      <c r="H22" s="111"/>
      <c r="I22" s="112"/>
      <c r="J22" s="111"/>
      <c r="K22" s="113">
        <v>5</v>
      </c>
      <c r="L22" s="114"/>
      <c r="M22" s="123">
        <v>6</v>
      </c>
      <c r="N22" s="117"/>
      <c r="O22" s="113"/>
      <c r="P22" s="114">
        <v>2</v>
      </c>
      <c r="Q22" s="113">
        <v>3</v>
      </c>
      <c r="R22" s="114"/>
      <c r="S22" s="346">
        <v>43</v>
      </c>
      <c r="T22" s="345">
        <f t="shared" si="0"/>
        <v>12</v>
      </c>
      <c r="U22" s="346">
        <f t="shared" si="1"/>
        <v>5</v>
      </c>
      <c r="V22" s="345">
        <f t="shared" si="2"/>
        <v>3</v>
      </c>
      <c r="W22" s="347">
        <f t="shared" si="3"/>
        <v>9.869176038558641E-3</v>
      </c>
      <c r="X22" s="225" t="s">
        <v>193</v>
      </c>
      <c r="Y22" s="401" t="s">
        <v>193</v>
      </c>
      <c r="Z22" s="374" t="s">
        <v>193</v>
      </c>
      <c r="AB22" s="70"/>
      <c r="AC22" s="210">
        <v>1</v>
      </c>
      <c r="AD22" s="210"/>
      <c r="AE22" s="17" t="s">
        <v>834</v>
      </c>
      <c r="AH22" s="56" t="s">
        <v>100</v>
      </c>
    </row>
    <row r="23" spans="1:34" ht="14" x14ac:dyDescent="0.2">
      <c r="A23" s="348" t="s">
        <v>163</v>
      </c>
      <c r="B23" s="349" t="s">
        <v>239</v>
      </c>
      <c r="C23" s="115"/>
      <c r="D23" s="114">
        <v>3</v>
      </c>
      <c r="E23" s="112"/>
      <c r="F23" s="111"/>
      <c r="G23" s="112"/>
      <c r="H23" s="111"/>
      <c r="I23" s="112"/>
      <c r="J23" s="111"/>
      <c r="K23" s="112"/>
      <c r="L23" s="111"/>
      <c r="M23" s="110">
        <v>2</v>
      </c>
      <c r="N23" s="111"/>
      <c r="O23" s="112">
        <v>5</v>
      </c>
      <c r="P23" s="111"/>
      <c r="Q23" s="116">
        <v>5</v>
      </c>
      <c r="R23" s="117"/>
      <c r="S23" s="346">
        <v>28</v>
      </c>
      <c r="T23" s="345">
        <f t="shared" si="0"/>
        <v>3</v>
      </c>
      <c r="U23" s="346">
        <f t="shared" si="1"/>
        <v>3</v>
      </c>
      <c r="V23" s="345">
        <f t="shared" si="2"/>
        <v>1</v>
      </c>
      <c r="W23" s="347">
        <f t="shared" si="3"/>
        <v>6.426440211154464E-3</v>
      </c>
      <c r="X23" s="225" t="s">
        <v>193</v>
      </c>
      <c r="Y23" s="401" t="s">
        <v>193</v>
      </c>
      <c r="Z23" s="374" t="s">
        <v>193</v>
      </c>
      <c r="AB23" s="70"/>
      <c r="AC23" s="210">
        <v>1</v>
      </c>
      <c r="AD23" s="210"/>
      <c r="AH23" s="56" t="s">
        <v>100</v>
      </c>
    </row>
    <row r="24" spans="1:34" ht="14" x14ac:dyDescent="0.2">
      <c r="A24" s="348" t="s">
        <v>165</v>
      </c>
      <c r="B24" s="349" t="s">
        <v>240</v>
      </c>
      <c r="C24" s="110"/>
      <c r="D24" s="111"/>
      <c r="E24" s="112">
        <v>2</v>
      </c>
      <c r="F24" s="111"/>
      <c r="G24" s="112"/>
      <c r="H24" s="111"/>
      <c r="I24" s="112"/>
      <c r="J24" s="111"/>
      <c r="K24" s="112">
        <v>1</v>
      </c>
      <c r="L24" s="111"/>
      <c r="M24" s="110"/>
      <c r="N24" s="111"/>
      <c r="O24" s="112"/>
      <c r="P24" s="111"/>
      <c r="Q24" s="112">
        <v>1</v>
      </c>
      <c r="R24" s="111"/>
      <c r="S24" s="346">
        <v>4</v>
      </c>
      <c r="T24" s="345">
        <f t="shared" si="0"/>
        <v>0</v>
      </c>
      <c r="U24" s="346">
        <f t="shared" si="1"/>
        <v>3</v>
      </c>
      <c r="V24" s="345">
        <f t="shared" si="2"/>
        <v>0</v>
      </c>
      <c r="W24" s="347">
        <f t="shared" si="3"/>
        <v>9.1806288730778062E-4</v>
      </c>
      <c r="X24" s="225" t="s">
        <v>193</v>
      </c>
      <c r="Y24" s="401" t="s">
        <v>193</v>
      </c>
      <c r="Z24" s="374" t="s">
        <v>193</v>
      </c>
      <c r="AB24" s="70"/>
      <c r="AC24" s="210"/>
      <c r="AD24" s="210"/>
      <c r="AH24" s="56"/>
    </row>
    <row r="25" spans="1:34" ht="14" x14ac:dyDescent="0.2">
      <c r="A25" s="342" t="s">
        <v>166</v>
      </c>
      <c r="B25" s="343" t="s">
        <v>218</v>
      </c>
      <c r="C25" s="110"/>
      <c r="D25" s="111"/>
      <c r="E25" s="112"/>
      <c r="F25" s="111"/>
      <c r="G25" s="112"/>
      <c r="H25" s="111"/>
      <c r="I25" s="112"/>
      <c r="J25" s="111"/>
      <c r="K25" s="112"/>
      <c r="L25" s="111"/>
      <c r="M25" s="110">
        <v>5</v>
      </c>
      <c r="N25" s="111"/>
      <c r="O25" s="112"/>
      <c r="P25" s="111"/>
      <c r="Q25" s="112"/>
      <c r="R25" s="111"/>
      <c r="S25" s="346">
        <v>7</v>
      </c>
      <c r="T25" s="345">
        <f t="shared" si="0"/>
        <v>0</v>
      </c>
      <c r="U25" s="346">
        <f t="shared" si="1"/>
        <v>1</v>
      </c>
      <c r="V25" s="345">
        <f t="shared" si="2"/>
        <v>0</v>
      </c>
      <c r="W25" s="347">
        <f t="shared" si="3"/>
        <v>1.606610052788616E-3</v>
      </c>
      <c r="X25" s="225" t="s">
        <v>193</v>
      </c>
      <c r="Y25" s="401" t="s">
        <v>189</v>
      </c>
      <c r="Z25" s="374" t="s">
        <v>193</v>
      </c>
      <c r="AB25" s="70" t="s">
        <v>962</v>
      </c>
      <c r="AC25" s="210"/>
      <c r="AD25" s="210"/>
      <c r="AH25" s="56"/>
    </row>
    <row r="26" spans="1:34" ht="15" thickBot="1" x14ac:dyDescent="0.25">
      <c r="A26" s="363" t="s">
        <v>167</v>
      </c>
      <c r="B26" s="364" t="s">
        <v>219</v>
      </c>
      <c r="C26" s="124">
        <v>1</v>
      </c>
      <c r="D26" s="125"/>
      <c r="E26" s="124">
        <v>4</v>
      </c>
      <c r="F26" s="125"/>
      <c r="G26" s="124"/>
      <c r="H26" s="125"/>
      <c r="I26" s="124">
        <v>2</v>
      </c>
      <c r="J26" s="125"/>
      <c r="K26" s="126">
        <v>10</v>
      </c>
      <c r="L26" s="127"/>
      <c r="M26" s="128"/>
      <c r="N26" s="125"/>
      <c r="O26" s="124"/>
      <c r="P26" s="125"/>
      <c r="Q26" s="124"/>
      <c r="R26" s="125"/>
      <c r="S26" s="356">
        <v>30</v>
      </c>
      <c r="T26" s="393">
        <f t="shared" si="0"/>
        <v>0</v>
      </c>
      <c r="U26" s="356">
        <f t="shared" si="1"/>
        <v>4</v>
      </c>
      <c r="V26" s="355">
        <f t="shared" si="2"/>
        <v>0</v>
      </c>
      <c r="W26" s="357">
        <f t="shared" si="3"/>
        <v>6.885471654808354E-3</v>
      </c>
      <c r="X26" s="230" t="s">
        <v>193</v>
      </c>
      <c r="Y26" s="408" t="s">
        <v>193</v>
      </c>
      <c r="Z26" s="396" t="s">
        <v>193</v>
      </c>
      <c r="AB26" s="70"/>
      <c r="AC26" s="210"/>
      <c r="AD26" s="210">
        <v>1</v>
      </c>
      <c r="AE26" s="17" t="s">
        <v>835</v>
      </c>
      <c r="AH26" s="61" t="s">
        <v>100</v>
      </c>
    </row>
    <row r="27" spans="1:34" ht="14" x14ac:dyDescent="0.2">
      <c r="A27" s="367" t="s">
        <v>143</v>
      </c>
      <c r="B27" s="368">
        <f ca="1">COUNTA(B3:B27)</f>
        <v>24</v>
      </c>
      <c r="C27" s="369">
        <f t="shared" ref="C27:R27" si="4">COUNT(C3:C26)</f>
        <v>5</v>
      </c>
      <c r="D27" s="369">
        <f t="shared" si="4"/>
        <v>5</v>
      </c>
      <c r="E27" s="369">
        <f t="shared" si="4"/>
        <v>18</v>
      </c>
      <c r="F27" s="369">
        <f t="shared" si="4"/>
        <v>9</v>
      </c>
      <c r="G27" s="369">
        <f t="shared" si="4"/>
        <v>8</v>
      </c>
      <c r="H27" s="369">
        <f t="shared" si="4"/>
        <v>3</v>
      </c>
      <c r="I27" s="369">
        <f t="shared" si="4"/>
        <v>8</v>
      </c>
      <c r="J27" s="369">
        <f t="shared" si="4"/>
        <v>6</v>
      </c>
      <c r="K27" s="369">
        <f t="shared" si="4"/>
        <v>17</v>
      </c>
      <c r="L27" s="369">
        <f t="shared" si="4"/>
        <v>5</v>
      </c>
      <c r="M27" s="369">
        <f t="shared" si="4"/>
        <v>13</v>
      </c>
      <c r="N27" s="369">
        <f t="shared" si="4"/>
        <v>5</v>
      </c>
      <c r="O27" s="369">
        <f t="shared" si="4"/>
        <v>10</v>
      </c>
      <c r="P27" s="369">
        <f t="shared" si="4"/>
        <v>7</v>
      </c>
      <c r="Q27" s="369">
        <f t="shared" si="4"/>
        <v>16</v>
      </c>
      <c r="R27" s="369">
        <f t="shared" si="4"/>
        <v>3</v>
      </c>
      <c r="S27" s="397">
        <f>SUM(S3:S26)</f>
        <v>4357</v>
      </c>
      <c r="T27" s="361">
        <f>SUM(T3:T26)</f>
        <v>805</v>
      </c>
      <c r="U27" s="371"/>
      <c r="V27" s="371"/>
      <c r="W27" s="341">
        <f t="shared" si="3"/>
        <v>1</v>
      </c>
      <c r="X27" s="371"/>
      <c r="Y27" s="371"/>
      <c r="Z27" s="371"/>
      <c r="AB27" s="1">
        <f>COUNTA(AB3:AB26)</f>
        <v>6</v>
      </c>
      <c r="AC27" s="210">
        <f>SUM(AC3:AC26)</f>
        <v>14</v>
      </c>
      <c r="AD27" s="210">
        <f>SUM(AD3:AD26)</f>
        <v>4</v>
      </c>
      <c r="AH27" s="69" t="s">
        <v>221</v>
      </c>
    </row>
    <row r="28" spans="1:34" ht="14" x14ac:dyDescent="0.2">
      <c r="S28" s="54"/>
      <c r="T28" s="54"/>
      <c r="U28" s="54"/>
      <c r="V28" s="54"/>
      <c r="W28" s="54"/>
      <c r="X28" s="54"/>
      <c r="Y28" s="54"/>
      <c r="Z28" s="54"/>
      <c r="AH28" s="54"/>
    </row>
    <row r="29" spans="1:34" ht="14" x14ac:dyDescent="0.2">
      <c r="A29" s="196" t="s">
        <v>965</v>
      </c>
      <c r="C29">
        <f t="shared" ref="C29:R29" si="5">COUNTA(C3,C9,C14,C19,C20,C25)</f>
        <v>0</v>
      </c>
      <c r="D29">
        <f t="shared" si="5"/>
        <v>0</v>
      </c>
      <c r="E29">
        <f t="shared" si="5"/>
        <v>5</v>
      </c>
      <c r="F29">
        <f t="shared" si="5"/>
        <v>0</v>
      </c>
      <c r="G29">
        <f t="shared" si="5"/>
        <v>1</v>
      </c>
      <c r="H29">
        <f t="shared" si="5"/>
        <v>0</v>
      </c>
      <c r="I29">
        <f t="shared" si="5"/>
        <v>1</v>
      </c>
      <c r="J29">
        <f t="shared" si="5"/>
        <v>1</v>
      </c>
      <c r="K29">
        <f t="shared" si="5"/>
        <v>4</v>
      </c>
      <c r="L29">
        <f t="shared" si="5"/>
        <v>0</v>
      </c>
      <c r="M29">
        <f t="shared" si="5"/>
        <v>3</v>
      </c>
      <c r="N29">
        <f t="shared" si="5"/>
        <v>0</v>
      </c>
      <c r="O29">
        <f t="shared" si="5"/>
        <v>1</v>
      </c>
      <c r="P29">
        <f t="shared" si="5"/>
        <v>0</v>
      </c>
      <c r="Q29">
        <f t="shared" si="5"/>
        <v>1</v>
      </c>
      <c r="R29">
        <f t="shared" si="5"/>
        <v>0</v>
      </c>
      <c r="S29" s="54"/>
      <c r="T29" s="54"/>
      <c r="U29" s="54" t="s">
        <v>840</v>
      </c>
      <c r="V29" s="54"/>
      <c r="W29" s="54"/>
      <c r="X29" s="54" t="s">
        <v>837</v>
      </c>
      <c r="Y29" s="54"/>
      <c r="Z29" s="54"/>
      <c r="AA29" s="1" t="s">
        <v>241</v>
      </c>
      <c r="AH29" s="54"/>
    </row>
    <row r="30" spans="1:34" ht="14" x14ac:dyDescent="0.2">
      <c r="A30" s="196" t="s">
        <v>964</v>
      </c>
      <c r="E30">
        <v>3</v>
      </c>
      <c r="I30">
        <v>1</v>
      </c>
      <c r="K30">
        <v>2</v>
      </c>
      <c r="O30">
        <v>1</v>
      </c>
      <c r="S30" s="54"/>
      <c r="T30" s="54"/>
      <c r="U30" s="54"/>
      <c r="V30" s="54"/>
      <c r="W30" s="54"/>
      <c r="X30" s="54" t="s">
        <v>185</v>
      </c>
      <c r="Y30" s="54"/>
      <c r="Z30" s="54"/>
      <c r="AA30" s="1" t="s">
        <v>242</v>
      </c>
      <c r="AH30" s="54"/>
    </row>
    <row r="31" spans="1:34" ht="14" x14ac:dyDescent="0.2">
      <c r="S31" s="54"/>
      <c r="T31" s="54"/>
      <c r="U31" s="54"/>
      <c r="V31" s="54"/>
      <c r="W31" s="54"/>
      <c r="X31" s="54"/>
      <c r="Y31" s="54"/>
      <c r="Z31" s="54"/>
      <c r="AH31" s="54"/>
    </row>
    <row r="32" spans="1:34" ht="14" x14ac:dyDescent="0.2">
      <c r="S32" s="54"/>
      <c r="T32" s="54"/>
      <c r="U32" s="54"/>
      <c r="V32" s="54"/>
      <c r="W32" s="54"/>
      <c r="X32" s="54"/>
      <c r="Y32" s="54"/>
      <c r="Z32" s="54"/>
      <c r="AH32" s="54"/>
    </row>
    <row r="33" spans="19:34" ht="14" x14ac:dyDescent="0.2">
      <c r="S33" s="54"/>
      <c r="T33" s="54"/>
      <c r="U33" s="54"/>
      <c r="V33" s="54"/>
      <c r="W33" s="54"/>
      <c r="X33" s="54"/>
      <c r="Y33" s="54"/>
      <c r="Z33" s="54"/>
      <c r="AH33" s="54"/>
    </row>
    <row r="34" spans="19:34" ht="14" x14ac:dyDescent="0.2">
      <c r="S34" s="54"/>
      <c r="T34" s="54"/>
      <c r="U34" s="54"/>
      <c r="V34" s="54"/>
      <c r="W34" s="54"/>
      <c r="X34" s="54"/>
      <c r="Y34" s="54"/>
      <c r="Z34" s="54"/>
      <c r="AH34" s="54"/>
    </row>
    <row r="35" spans="19:34" ht="14" x14ac:dyDescent="0.2">
      <c r="S35" s="54"/>
      <c r="T35" s="54"/>
      <c r="U35" s="54"/>
      <c r="V35" s="54"/>
      <c r="W35" s="54"/>
      <c r="X35" s="54"/>
      <c r="Y35" s="54"/>
      <c r="Z35" s="54"/>
      <c r="AH35" s="54"/>
    </row>
    <row r="36" spans="19:34" ht="14" x14ac:dyDescent="0.2">
      <c r="S36" s="54"/>
      <c r="T36" s="54"/>
      <c r="U36" s="54"/>
      <c r="V36" s="54"/>
      <c r="W36" s="54"/>
      <c r="X36" s="54"/>
      <c r="Y36" s="54"/>
      <c r="Z36" s="54"/>
      <c r="AH36" s="54"/>
    </row>
    <row r="37" spans="19:34" ht="14" x14ac:dyDescent="0.2">
      <c r="S37" s="54"/>
      <c r="T37" s="54"/>
      <c r="U37" s="54"/>
      <c r="V37" s="54"/>
      <c r="W37" s="54"/>
      <c r="X37" s="54"/>
      <c r="Y37" s="54"/>
      <c r="Z37" s="54"/>
      <c r="AC37" s="211">
        <v>2022</v>
      </c>
      <c r="AH37" s="54"/>
    </row>
    <row r="38" spans="19:34" ht="14" x14ac:dyDescent="0.2">
      <c r="S38" s="54"/>
      <c r="T38" s="54"/>
      <c r="U38" s="54"/>
      <c r="V38" s="54"/>
      <c r="W38" s="54"/>
      <c r="X38" s="54"/>
      <c r="Y38" s="54"/>
      <c r="Z38" s="54"/>
      <c r="AC38" s="211" t="s">
        <v>959</v>
      </c>
      <c r="AE38">
        <v>6</v>
      </c>
      <c r="AH38" s="54"/>
    </row>
    <row r="39" spans="19:34" ht="14" x14ac:dyDescent="0.2">
      <c r="S39" s="54"/>
      <c r="T39" s="54"/>
      <c r="U39" s="54"/>
      <c r="V39" s="54"/>
      <c r="W39" s="54"/>
      <c r="X39" s="54"/>
      <c r="Y39" s="54"/>
      <c r="Z39" s="54"/>
      <c r="AC39" s="211" t="s">
        <v>963</v>
      </c>
      <c r="AE39">
        <v>18</v>
      </c>
      <c r="AH39" s="54"/>
    </row>
    <row r="40" spans="19:34" ht="14" customHeight="1" x14ac:dyDescent="0.2">
      <c r="S40" s="54"/>
      <c r="T40" s="54"/>
      <c r="U40" s="54"/>
      <c r="V40" s="54"/>
      <c r="W40" s="54"/>
      <c r="X40" s="54"/>
      <c r="Y40" s="54"/>
      <c r="Z40" s="54"/>
      <c r="AH40" s="54"/>
    </row>
    <row r="41" spans="19:34" ht="14" x14ac:dyDescent="0.2">
      <c r="S41" s="54"/>
      <c r="T41" s="54"/>
      <c r="U41" s="54"/>
      <c r="V41" s="54"/>
      <c r="W41" s="54"/>
      <c r="X41" s="54"/>
      <c r="Y41" s="54"/>
      <c r="Z41" s="54"/>
      <c r="AC41" s="211">
        <v>2014</v>
      </c>
      <c r="AH41" s="54"/>
    </row>
    <row r="42" spans="19:34" ht="14" x14ac:dyDescent="0.2">
      <c r="S42" s="54"/>
      <c r="T42" s="54"/>
      <c r="U42" s="54"/>
      <c r="V42" s="54"/>
      <c r="W42" s="54"/>
      <c r="X42" s="54"/>
      <c r="Y42" s="54"/>
      <c r="Z42" s="54"/>
      <c r="AC42" s="211" t="s">
        <v>959</v>
      </c>
      <c r="AE42">
        <v>8</v>
      </c>
      <c r="AH42" s="54"/>
    </row>
    <row r="43" spans="19:34" ht="14" x14ac:dyDescent="0.2">
      <c r="S43" s="54"/>
      <c r="T43" s="54"/>
      <c r="U43" s="54"/>
      <c r="V43" s="54"/>
      <c r="W43" s="54"/>
      <c r="X43" s="54"/>
      <c r="Y43" s="54"/>
      <c r="Z43" s="54"/>
      <c r="AC43" s="211" t="s">
        <v>963</v>
      </c>
      <c r="AE43">
        <v>14</v>
      </c>
      <c r="AH43" s="54"/>
    </row>
    <row r="44" spans="19:34" ht="14" x14ac:dyDescent="0.2">
      <c r="S44" s="54"/>
      <c r="T44" s="54"/>
      <c r="U44" s="54"/>
      <c r="V44" s="54"/>
      <c r="W44" s="54"/>
      <c r="X44" s="54"/>
      <c r="Y44" s="54"/>
      <c r="Z44" s="54"/>
      <c r="AH44" s="54"/>
    </row>
    <row r="45" spans="19:34" ht="14" x14ac:dyDescent="0.2">
      <c r="S45" s="54"/>
      <c r="T45" s="54"/>
      <c r="U45" s="54"/>
      <c r="V45" s="54"/>
      <c r="W45" s="54"/>
      <c r="X45" s="54"/>
      <c r="Y45" s="54"/>
      <c r="Z45" s="54"/>
      <c r="AH45" s="54"/>
    </row>
    <row r="46" spans="19:34" ht="14" x14ac:dyDescent="0.2">
      <c r="S46" s="54"/>
      <c r="T46" s="54"/>
      <c r="U46" s="54"/>
      <c r="V46" s="54"/>
      <c r="W46" s="54"/>
      <c r="X46" s="54"/>
      <c r="Y46" s="54"/>
      <c r="Z46" s="54"/>
      <c r="AH46" s="54"/>
    </row>
    <row r="47" spans="19:34" ht="14" x14ac:dyDescent="0.2">
      <c r="S47" s="54"/>
      <c r="T47" s="54"/>
      <c r="U47" s="54"/>
      <c r="V47" s="54"/>
      <c r="W47" s="54"/>
      <c r="X47" s="54"/>
      <c r="Y47" s="54"/>
      <c r="Z47" s="54"/>
      <c r="AH47" s="54"/>
    </row>
    <row r="48" spans="19:34" ht="14" x14ac:dyDescent="0.2">
      <c r="S48" s="54"/>
      <c r="T48" s="54"/>
      <c r="U48" s="54"/>
      <c r="V48" s="54"/>
      <c r="W48" s="54"/>
      <c r="X48" s="54"/>
      <c r="Y48" s="54"/>
      <c r="Z48" s="54"/>
      <c r="AH48" s="54"/>
    </row>
    <row r="49" spans="19:34" ht="14" x14ac:dyDescent="0.2">
      <c r="S49" s="54"/>
      <c r="T49" s="54"/>
      <c r="U49" s="54"/>
      <c r="V49" s="54"/>
      <c r="W49" s="54"/>
      <c r="X49" s="54"/>
      <c r="Y49" s="54"/>
      <c r="Z49" s="54"/>
      <c r="AH49" s="54"/>
    </row>
    <row r="50" spans="19:34" ht="14" x14ac:dyDescent="0.2">
      <c r="S50" s="54"/>
      <c r="T50" s="54"/>
      <c r="U50" s="54"/>
      <c r="V50" s="54"/>
      <c r="W50" s="54"/>
      <c r="X50" s="54"/>
      <c r="Y50" s="54"/>
      <c r="Z50" s="54"/>
      <c r="AH50" s="54"/>
    </row>
    <row r="51" spans="19:34" ht="14" x14ac:dyDescent="0.2">
      <c r="S51" s="54"/>
      <c r="T51" s="54"/>
      <c r="U51" s="54"/>
      <c r="V51" s="54"/>
      <c r="W51" s="54"/>
      <c r="X51" s="54"/>
      <c r="Y51" s="54"/>
      <c r="Z51" s="54"/>
      <c r="AH51" s="54"/>
    </row>
    <row r="52" spans="19:34" ht="14" x14ac:dyDescent="0.2">
      <c r="S52" s="54"/>
      <c r="T52" s="54"/>
      <c r="U52" s="54"/>
      <c r="V52" s="54"/>
      <c r="W52" s="54"/>
      <c r="X52" s="54"/>
      <c r="Y52" s="54"/>
      <c r="Z52" s="54"/>
      <c r="AH52" s="54"/>
    </row>
    <row r="53" spans="19:34" ht="14" x14ac:dyDescent="0.2">
      <c r="S53" s="54"/>
      <c r="T53" s="54"/>
      <c r="U53" s="54"/>
      <c r="V53" s="54"/>
      <c r="W53" s="54"/>
      <c r="X53" s="54"/>
      <c r="Y53" s="54"/>
      <c r="Z53" s="54"/>
      <c r="AH53" s="54"/>
    </row>
    <row r="54" spans="19:34" ht="14" x14ac:dyDescent="0.2">
      <c r="S54" s="54"/>
      <c r="T54" s="54"/>
      <c r="U54" s="54"/>
      <c r="V54" s="54"/>
      <c r="W54" s="54"/>
      <c r="X54" s="54"/>
      <c r="Y54" s="54"/>
      <c r="Z54" s="54"/>
      <c r="AH54" s="54"/>
    </row>
    <row r="55" spans="19:34" ht="14" x14ac:dyDescent="0.2">
      <c r="S55" s="54"/>
      <c r="T55" s="54"/>
      <c r="U55" s="54"/>
      <c r="V55" s="54"/>
      <c r="W55" s="54"/>
      <c r="X55" s="54"/>
      <c r="Y55" s="54"/>
      <c r="Z55" s="54"/>
      <c r="AH55" s="54"/>
    </row>
    <row r="56" spans="19:34" ht="14" x14ac:dyDescent="0.2">
      <c r="S56" s="54"/>
      <c r="T56" s="54"/>
      <c r="U56" s="54"/>
      <c r="V56" s="54"/>
      <c r="W56" s="54"/>
      <c r="X56" s="54"/>
      <c r="Y56" s="54"/>
      <c r="Z56" s="54"/>
      <c r="AH56" s="54"/>
    </row>
    <row r="57" spans="19:34" ht="14" x14ac:dyDescent="0.2">
      <c r="S57" s="54"/>
      <c r="T57" s="54"/>
      <c r="U57" s="54"/>
      <c r="V57" s="54"/>
      <c r="W57" s="54"/>
      <c r="X57" s="54"/>
      <c r="Y57" s="54"/>
      <c r="Z57" s="54"/>
      <c r="AH57" s="54"/>
    </row>
    <row r="58" spans="19:34" ht="14" x14ac:dyDescent="0.2">
      <c r="S58" s="54"/>
      <c r="T58" s="54"/>
      <c r="U58" s="54"/>
      <c r="V58" s="54"/>
      <c r="W58" s="54"/>
      <c r="X58" s="54"/>
      <c r="Y58" s="54"/>
      <c r="Z58" s="54"/>
      <c r="AH58" s="54"/>
    </row>
    <row r="59" spans="19:34" ht="14" x14ac:dyDescent="0.2">
      <c r="S59" s="54"/>
      <c r="T59" s="54"/>
      <c r="U59" s="54"/>
      <c r="V59" s="54"/>
      <c r="W59" s="54"/>
      <c r="X59" s="54"/>
      <c r="Y59" s="54"/>
      <c r="Z59" s="54"/>
      <c r="AH59" s="54"/>
    </row>
    <row r="60" spans="19:34" ht="14" x14ac:dyDescent="0.2">
      <c r="S60" s="54"/>
      <c r="T60" s="54"/>
      <c r="U60" s="54"/>
      <c r="V60" s="54"/>
      <c r="W60" s="54"/>
      <c r="X60" s="54"/>
      <c r="Y60" s="54"/>
      <c r="Z60" s="54"/>
      <c r="AH60" s="54"/>
    </row>
    <row r="61" spans="19:34" ht="14" x14ac:dyDescent="0.2">
      <c r="S61" s="54"/>
      <c r="T61" s="54"/>
      <c r="U61" s="54"/>
      <c r="V61" s="54"/>
      <c r="W61" s="54"/>
      <c r="X61" s="54"/>
      <c r="Y61" s="54"/>
      <c r="Z61" s="54"/>
      <c r="AH61" s="54"/>
    </row>
    <row r="62" spans="19:34" ht="14" x14ac:dyDescent="0.2">
      <c r="S62" s="54"/>
      <c r="T62" s="54"/>
      <c r="U62" s="54"/>
      <c r="V62" s="54"/>
      <c r="W62" s="54"/>
      <c r="X62" s="54"/>
      <c r="Y62" s="54"/>
      <c r="Z62" s="54"/>
      <c r="AH62" s="54"/>
    </row>
    <row r="63" spans="19:34" ht="14" x14ac:dyDescent="0.2">
      <c r="S63" s="54"/>
      <c r="T63" s="54"/>
      <c r="U63" s="54"/>
      <c r="V63" s="54"/>
      <c r="W63" s="54"/>
      <c r="X63" s="54"/>
      <c r="Y63" s="54"/>
      <c r="Z63" s="54"/>
      <c r="AH63" s="54"/>
    </row>
    <row r="64" spans="19:34" ht="14" x14ac:dyDescent="0.2">
      <c r="S64" s="54"/>
      <c r="T64" s="54"/>
      <c r="U64" s="54"/>
      <c r="V64" s="54"/>
      <c r="W64" s="54"/>
      <c r="X64" s="54"/>
      <c r="Y64" s="54"/>
      <c r="Z64" s="54"/>
      <c r="AH64" s="54"/>
    </row>
    <row r="65" spans="19:34" ht="14" x14ac:dyDescent="0.2">
      <c r="S65" s="54"/>
      <c r="T65" s="54"/>
      <c r="U65" s="54"/>
      <c r="V65" s="54"/>
      <c r="W65" s="54"/>
      <c r="X65" s="54"/>
      <c r="Y65" s="54"/>
      <c r="Z65" s="54"/>
      <c r="AH65" s="54"/>
    </row>
    <row r="66" spans="19:34" ht="14" x14ac:dyDescent="0.2">
      <c r="S66" s="54"/>
      <c r="T66" s="54"/>
      <c r="U66" s="54"/>
      <c r="V66" s="54"/>
      <c r="W66" s="54"/>
      <c r="X66" s="54"/>
      <c r="Y66" s="54"/>
      <c r="Z66" s="54"/>
      <c r="AH66" s="54"/>
    </row>
    <row r="67" spans="19:34" ht="14" x14ac:dyDescent="0.2">
      <c r="S67" s="54"/>
      <c r="T67" s="54"/>
      <c r="U67" s="54"/>
      <c r="V67" s="54"/>
      <c r="W67" s="54"/>
      <c r="X67" s="54"/>
      <c r="Y67" s="54"/>
      <c r="Z67" s="54"/>
      <c r="AH67" s="54"/>
    </row>
    <row r="68" spans="19:34" ht="14" x14ac:dyDescent="0.2">
      <c r="S68" s="54"/>
      <c r="T68" s="54"/>
      <c r="U68" s="54"/>
      <c r="V68" s="54"/>
      <c r="W68" s="54"/>
      <c r="X68" s="54"/>
      <c r="Y68" s="54"/>
      <c r="Z68" s="54"/>
      <c r="AH68" s="54"/>
    </row>
    <row r="69" spans="19:34" ht="14" x14ac:dyDescent="0.2">
      <c r="S69" s="54"/>
      <c r="T69" s="54"/>
      <c r="U69" s="54"/>
      <c r="V69" s="54"/>
      <c r="W69" s="54"/>
      <c r="X69" s="54"/>
      <c r="Y69" s="54"/>
      <c r="Z69" s="54"/>
      <c r="AH69" s="54"/>
    </row>
    <row r="70" spans="19:34" ht="14" x14ac:dyDescent="0.2">
      <c r="S70" s="54"/>
      <c r="T70" s="54"/>
      <c r="U70" s="54"/>
      <c r="V70" s="54"/>
      <c r="W70" s="54"/>
      <c r="X70" s="54"/>
      <c r="Y70" s="54"/>
      <c r="Z70" s="54"/>
      <c r="AH70" s="54"/>
    </row>
    <row r="71" spans="19:34" ht="14" x14ac:dyDescent="0.2">
      <c r="S71" s="54"/>
      <c r="T71" s="54"/>
      <c r="U71" s="54"/>
      <c r="V71" s="54"/>
      <c r="W71" s="54"/>
      <c r="X71" s="54"/>
      <c r="Y71" s="54"/>
      <c r="Z71" s="54"/>
      <c r="AH71" s="54"/>
    </row>
    <row r="72" spans="19:34" ht="14" x14ac:dyDescent="0.2">
      <c r="S72" s="54"/>
      <c r="T72" s="54"/>
      <c r="U72" s="54"/>
      <c r="V72" s="54"/>
      <c r="W72" s="54"/>
      <c r="X72" s="54"/>
      <c r="Y72" s="54"/>
      <c r="Z72" s="54"/>
      <c r="AH72" s="54"/>
    </row>
    <row r="73" spans="19:34" ht="14" x14ac:dyDescent="0.2">
      <c r="S73" s="54"/>
      <c r="T73" s="54"/>
      <c r="U73" s="54"/>
      <c r="V73" s="54"/>
      <c r="W73" s="54"/>
      <c r="X73" s="54"/>
      <c r="Y73" s="54"/>
      <c r="Z73" s="54"/>
      <c r="AH73" s="54"/>
    </row>
    <row r="74" spans="19:34" ht="14" x14ac:dyDescent="0.2">
      <c r="S74" s="54"/>
      <c r="T74" s="54"/>
      <c r="U74" s="54"/>
      <c r="V74" s="54"/>
      <c r="W74" s="54"/>
      <c r="X74" s="54"/>
      <c r="Y74" s="54"/>
      <c r="Z74" s="54"/>
      <c r="AH74" s="54"/>
    </row>
    <row r="75" spans="19:34" ht="14" x14ac:dyDescent="0.2">
      <c r="S75" s="54"/>
      <c r="T75" s="54"/>
      <c r="U75" s="54"/>
      <c r="V75" s="54"/>
      <c r="W75" s="54"/>
      <c r="X75" s="54"/>
      <c r="Y75" s="54"/>
      <c r="Z75" s="54"/>
      <c r="AH75" s="54"/>
    </row>
    <row r="76" spans="19:34" ht="14" x14ac:dyDescent="0.2">
      <c r="S76" s="54"/>
      <c r="T76" s="54"/>
      <c r="U76" s="54"/>
      <c r="V76" s="54"/>
      <c r="W76" s="54"/>
      <c r="X76" s="54"/>
      <c r="Y76" s="54"/>
      <c r="Z76" s="54"/>
      <c r="AH76" s="54"/>
    </row>
    <row r="77" spans="19:34" ht="14" x14ac:dyDescent="0.2">
      <c r="S77" s="54"/>
      <c r="T77" s="54"/>
      <c r="U77" s="54"/>
      <c r="V77" s="54"/>
      <c r="W77" s="54"/>
      <c r="X77" s="54"/>
      <c r="Y77" s="54"/>
      <c r="Z77" s="54"/>
      <c r="AH77" s="54"/>
    </row>
    <row r="78" spans="19:34" ht="14" x14ac:dyDescent="0.2">
      <c r="S78" s="54"/>
      <c r="T78" s="54"/>
      <c r="U78" s="54"/>
      <c r="V78" s="54"/>
      <c r="W78" s="54"/>
      <c r="X78" s="54"/>
      <c r="Y78" s="54"/>
      <c r="Z78" s="54"/>
      <c r="AH78" s="54"/>
    </row>
    <row r="79" spans="19:34" ht="14" x14ac:dyDescent="0.2">
      <c r="S79" s="54"/>
      <c r="T79" s="54"/>
      <c r="U79" s="54"/>
      <c r="V79" s="54"/>
      <c r="W79" s="54"/>
      <c r="X79" s="54"/>
      <c r="Y79" s="54"/>
      <c r="Z79" s="54"/>
      <c r="AH79" s="54"/>
    </row>
    <row r="80" spans="19:34" ht="14" x14ac:dyDescent="0.2">
      <c r="S80" s="54"/>
      <c r="T80" s="54"/>
      <c r="U80" s="54"/>
      <c r="V80" s="54"/>
      <c r="W80" s="54"/>
      <c r="X80" s="54"/>
      <c r="Y80" s="54"/>
      <c r="Z80" s="54"/>
      <c r="AH80" s="54"/>
    </row>
    <row r="81" spans="19:34" ht="14" x14ac:dyDescent="0.2">
      <c r="S81" s="54"/>
      <c r="T81" s="54"/>
      <c r="U81" s="54"/>
      <c r="V81" s="54"/>
      <c r="W81" s="54"/>
      <c r="X81" s="54"/>
      <c r="Y81" s="54"/>
      <c r="Z81" s="54"/>
      <c r="AH81" s="54"/>
    </row>
    <row r="82" spans="19:34" ht="14" x14ac:dyDescent="0.2">
      <c r="S82" s="54"/>
      <c r="T82" s="54"/>
      <c r="U82" s="54"/>
      <c r="V82" s="54"/>
      <c r="W82" s="54"/>
      <c r="X82" s="54"/>
      <c r="Y82" s="54"/>
      <c r="Z82" s="54"/>
      <c r="AH82" s="54"/>
    </row>
    <row r="83" spans="19:34" ht="14" x14ac:dyDescent="0.2">
      <c r="S83" s="54"/>
      <c r="T83" s="54"/>
      <c r="U83" s="54"/>
      <c r="V83" s="54"/>
      <c r="W83" s="54"/>
      <c r="X83" s="54"/>
      <c r="Y83" s="54"/>
      <c r="Z83" s="54"/>
      <c r="AH83" s="54"/>
    </row>
    <row r="84" spans="19:34" ht="14" x14ac:dyDescent="0.2">
      <c r="S84" s="54"/>
      <c r="T84" s="54"/>
      <c r="U84" s="54"/>
      <c r="V84" s="54"/>
      <c r="W84" s="54"/>
      <c r="X84" s="54"/>
      <c r="Y84" s="54"/>
      <c r="Z84" s="54"/>
      <c r="AH84" s="54"/>
    </row>
    <row r="85" spans="19:34" ht="14" x14ac:dyDescent="0.2">
      <c r="S85" s="54"/>
      <c r="T85" s="54"/>
      <c r="U85" s="54"/>
      <c r="V85" s="54"/>
      <c r="W85" s="54"/>
      <c r="X85" s="54"/>
      <c r="Y85" s="54"/>
      <c r="Z85" s="54"/>
      <c r="AH85" s="54"/>
    </row>
    <row r="86" spans="19:34" ht="14" x14ac:dyDescent="0.2">
      <c r="S86" s="54"/>
      <c r="T86" s="54"/>
      <c r="U86" s="54"/>
      <c r="V86" s="54"/>
      <c r="W86" s="54"/>
      <c r="X86" s="54"/>
      <c r="Y86" s="54"/>
      <c r="Z86" s="54"/>
      <c r="AH86" s="54"/>
    </row>
    <row r="87" spans="19:34" ht="14" x14ac:dyDescent="0.2">
      <c r="S87" s="54"/>
      <c r="T87" s="54"/>
      <c r="U87" s="54"/>
      <c r="V87" s="54"/>
      <c r="W87" s="54"/>
      <c r="X87" s="54"/>
      <c r="Y87" s="54"/>
      <c r="Z87" s="54"/>
      <c r="AH87" s="54"/>
    </row>
    <row r="88" spans="19:34" ht="14" x14ac:dyDescent="0.2">
      <c r="S88" s="54"/>
      <c r="T88" s="54"/>
      <c r="U88" s="54"/>
      <c r="V88" s="54"/>
      <c r="W88" s="54"/>
      <c r="X88" s="54"/>
      <c r="Y88" s="54"/>
      <c r="Z88" s="54"/>
      <c r="AH88" s="54"/>
    </row>
    <row r="89" spans="19:34" ht="14" x14ac:dyDescent="0.2">
      <c r="S89" s="54"/>
      <c r="T89" s="54"/>
      <c r="U89" s="54"/>
      <c r="V89" s="54"/>
      <c r="W89" s="54"/>
      <c r="X89" s="54"/>
      <c r="Y89" s="54"/>
      <c r="Z89" s="54"/>
      <c r="AH89" s="54"/>
    </row>
    <row r="90" spans="19:34" ht="14" x14ac:dyDescent="0.2">
      <c r="S90" s="54"/>
      <c r="T90" s="54"/>
      <c r="U90" s="54"/>
      <c r="V90" s="54"/>
      <c r="W90" s="54"/>
      <c r="X90" s="54"/>
      <c r="Y90" s="54"/>
      <c r="Z90" s="54"/>
      <c r="AH90" s="54"/>
    </row>
    <row r="91" spans="19:34" ht="14" x14ac:dyDescent="0.2">
      <c r="S91" s="54"/>
      <c r="T91" s="54"/>
      <c r="U91" s="54"/>
      <c r="V91" s="54"/>
      <c r="W91" s="54"/>
      <c r="X91" s="54"/>
      <c r="Y91" s="54"/>
      <c r="Z91" s="54"/>
      <c r="AH91" s="54"/>
    </row>
    <row r="92" spans="19:34" ht="14" x14ac:dyDescent="0.2">
      <c r="S92" s="54"/>
      <c r="T92" s="54"/>
      <c r="U92" s="54"/>
      <c r="V92" s="54"/>
      <c r="W92" s="54"/>
      <c r="X92" s="54"/>
      <c r="Y92" s="54"/>
      <c r="Z92" s="54"/>
      <c r="AH92" s="54"/>
    </row>
    <row r="93" spans="19:34" ht="14" x14ac:dyDescent="0.2">
      <c r="S93" s="54"/>
      <c r="T93" s="54"/>
      <c r="U93" s="54"/>
      <c r="V93" s="54"/>
      <c r="W93" s="54"/>
      <c r="X93" s="54"/>
      <c r="Y93" s="54"/>
      <c r="Z93" s="54"/>
      <c r="AH93" s="54"/>
    </row>
    <row r="94" spans="19:34" ht="14" x14ac:dyDescent="0.2">
      <c r="S94" s="54"/>
      <c r="T94" s="54"/>
      <c r="U94" s="54"/>
      <c r="V94" s="54"/>
      <c r="W94" s="54"/>
      <c r="X94" s="54"/>
      <c r="Y94" s="54"/>
      <c r="Z94" s="54"/>
      <c r="AH94" s="54"/>
    </row>
    <row r="95" spans="19:34" ht="14" x14ac:dyDescent="0.2">
      <c r="S95" s="54"/>
      <c r="T95" s="54"/>
      <c r="U95" s="54"/>
      <c r="V95" s="54"/>
      <c r="W95" s="54"/>
      <c r="X95" s="54"/>
      <c r="Y95" s="54"/>
      <c r="Z95" s="54"/>
      <c r="AH95" s="54"/>
    </row>
    <row r="96" spans="19:34" ht="14" x14ac:dyDescent="0.2">
      <c r="S96" s="54"/>
      <c r="T96" s="54"/>
      <c r="U96" s="54"/>
      <c r="V96" s="54"/>
      <c r="W96" s="54"/>
      <c r="X96" s="54"/>
      <c r="Y96" s="54"/>
      <c r="Z96" s="54"/>
      <c r="AH96" s="54"/>
    </row>
    <row r="97" spans="19:34" ht="14" x14ac:dyDescent="0.2">
      <c r="S97" s="54"/>
      <c r="T97" s="54"/>
      <c r="U97" s="54"/>
      <c r="V97" s="54"/>
      <c r="W97" s="54"/>
      <c r="X97" s="54"/>
      <c r="Y97" s="54"/>
      <c r="Z97" s="54"/>
      <c r="AH97" s="54"/>
    </row>
    <row r="98" spans="19:34" ht="14" x14ac:dyDescent="0.2">
      <c r="S98" s="54"/>
      <c r="T98" s="54"/>
      <c r="U98" s="54"/>
      <c r="V98" s="54"/>
      <c r="W98" s="54"/>
      <c r="X98" s="54"/>
      <c r="Y98" s="54"/>
      <c r="Z98" s="54"/>
      <c r="AH98" s="54"/>
    </row>
    <row r="99" spans="19:34" ht="14" x14ac:dyDescent="0.2">
      <c r="S99" s="54"/>
      <c r="T99" s="54"/>
      <c r="U99" s="54"/>
      <c r="V99" s="54"/>
      <c r="W99" s="54"/>
      <c r="X99" s="54"/>
      <c r="Y99" s="54"/>
      <c r="Z99" s="54"/>
      <c r="AH99" s="54"/>
    </row>
    <row r="100" spans="19:34" ht="14" x14ac:dyDescent="0.2">
      <c r="S100" s="54"/>
      <c r="T100" s="54"/>
      <c r="U100" s="54"/>
      <c r="V100" s="54"/>
      <c r="W100" s="54"/>
      <c r="X100" s="54"/>
      <c r="Y100" s="54"/>
      <c r="Z100" s="54"/>
      <c r="AH100" s="54"/>
    </row>
    <row r="101" spans="19:34" ht="14" x14ac:dyDescent="0.2">
      <c r="S101" s="54"/>
      <c r="T101" s="54"/>
      <c r="U101" s="54"/>
      <c r="V101" s="54"/>
      <c r="W101" s="54"/>
      <c r="X101" s="54"/>
      <c r="Y101" s="54"/>
      <c r="Z101" s="54"/>
      <c r="AH101" s="54"/>
    </row>
    <row r="102" spans="19:34" ht="14" x14ac:dyDescent="0.2">
      <c r="S102" s="54"/>
      <c r="T102" s="54"/>
      <c r="U102" s="54"/>
      <c r="V102" s="54"/>
      <c r="W102" s="54"/>
      <c r="X102" s="54"/>
      <c r="Y102" s="54"/>
      <c r="Z102" s="54"/>
      <c r="AH102" s="54"/>
    </row>
    <row r="103" spans="19:34" ht="14" x14ac:dyDescent="0.2">
      <c r="S103" s="54"/>
      <c r="T103" s="54"/>
      <c r="U103" s="54"/>
      <c r="V103" s="54"/>
      <c r="W103" s="54"/>
      <c r="X103" s="54"/>
      <c r="Y103" s="54"/>
      <c r="Z103" s="54"/>
      <c r="AH103" s="54"/>
    </row>
    <row r="104" spans="19:34" ht="14" x14ac:dyDescent="0.2">
      <c r="S104" s="54"/>
      <c r="T104" s="54"/>
      <c r="U104" s="54"/>
      <c r="V104" s="54"/>
      <c r="W104" s="54"/>
      <c r="X104" s="54"/>
      <c r="Y104" s="54"/>
      <c r="Z104" s="54"/>
      <c r="AH104" s="54"/>
    </row>
    <row r="105" spans="19:34" ht="14" x14ac:dyDescent="0.2">
      <c r="S105" s="54"/>
      <c r="T105" s="54"/>
      <c r="U105" s="54"/>
      <c r="V105" s="54"/>
      <c r="W105" s="54"/>
      <c r="X105" s="54"/>
      <c r="Y105" s="54"/>
      <c r="Z105" s="54"/>
      <c r="AH105" s="54"/>
    </row>
    <row r="106" spans="19:34" ht="14" x14ac:dyDescent="0.2">
      <c r="S106" s="54"/>
      <c r="T106" s="54"/>
      <c r="U106" s="54"/>
      <c r="V106" s="54"/>
      <c r="W106" s="54"/>
      <c r="X106" s="54"/>
      <c r="Y106" s="54"/>
      <c r="Z106" s="54"/>
      <c r="AH106" s="54"/>
    </row>
    <row r="107" spans="19:34" ht="14" x14ac:dyDescent="0.2">
      <c r="S107" s="54"/>
      <c r="T107" s="54"/>
      <c r="U107" s="54"/>
      <c r="V107" s="54"/>
      <c r="W107" s="54"/>
      <c r="X107" s="54"/>
      <c r="Y107" s="54"/>
      <c r="Z107" s="54"/>
      <c r="AH107" s="54"/>
    </row>
    <row r="108" spans="19:34" ht="14" x14ac:dyDescent="0.2">
      <c r="S108" s="54"/>
      <c r="T108" s="54"/>
      <c r="U108" s="54"/>
      <c r="V108" s="54"/>
      <c r="W108" s="54"/>
      <c r="X108" s="54"/>
      <c r="Y108" s="54"/>
      <c r="Z108" s="54"/>
      <c r="AH108" s="54"/>
    </row>
    <row r="109" spans="19:34" ht="14" x14ac:dyDescent="0.2">
      <c r="S109" s="54"/>
      <c r="T109" s="54"/>
      <c r="U109" s="54"/>
      <c r="V109" s="54"/>
      <c r="W109" s="54"/>
      <c r="X109" s="54"/>
      <c r="Y109" s="54"/>
      <c r="Z109" s="54"/>
      <c r="AH109" s="54"/>
    </row>
    <row r="110" spans="19:34" ht="14" x14ac:dyDescent="0.2">
      <c r="S110" s="54"/>
      <c r="T110" s="54"/>
      <c r="U110" s="54"/>
      <c r="V110" s="54"/>
      <c r="W110" s="54"/>
      <c r="X110" s="54"/>
      <c r="Y110" s="54"/>
      <c r="Z110" s="54"/>
      <c r="AH110" s="54"/>
    </row>
    <row r="111" spans="19:34" ht="14" x14ac:dyDescent="0.2">
      <c r="S111" s="54"/>
      <c r="T111" s="54"/>
      <c r="U111" s="54"/>
      <c r="V111" s="54"/>
      <c r="W111" s="54"/>
      <c r="X111" s="54"/>
      <c r="Y111" s="54"/>
      <c r="Z111" s="54"/>
      <c r="AH111" s="54"/>
    </row>
    <row r="112" spans="19:34" ht="14" x14ac:dyDescent="0.2">
      <c r="S112" s="54"/>
      <c r="T112" s="54"/>
      <c r="U112" s="54"/>
      <c r="V112" s="54"/>
      <c r="W112" s="54"/>
      <c r="X112" s="54"/>
      <c r="Y112" s="54"/>
      <c r="Z112" s="54"/>
      <c r="AH112" s="54"/>
    </row>
    <row r="113" spans="19:34" ht="14" x14ac:dyDescent="0.2">
      <c r="S113" s="54"/>
      <c r="T113" s="54"/>
      <c r="U113" s="54"/>
      <c r="V113" s="54"/>
      <c r="W113" s="54"/>
      <c r="X113" s="54"/>
      <c r="Y113" s="54"/>
      <c r="Z113" s="54"/>
      <c r="AH113" s="54"/>
    </row>
    <row r="114" spans="19:34" ht="14" x14ac:dyDescent="0.2">
      <c r="S114" s="54"/>
      <c r="T114" s="54"/>
      <c r="U114" s="54"/>
      <c r="V114" s="54"/>
      <c r="W114" s="54"/>
      <c r="X114" s="54"/>
      <c r="Y114" s="54"/>
      <c r="Z114" s="54"/>
      <c r="AH114" s="54"/>
    </row>
    <row r="115" spans="19:34" ht="14" x14ac:dyDescent="0.2">
      <c r="S115" s="54"/>
      <c r="T115" s="54"/>
      <c r="U115" s="54"/>
      <c r="V115" s="54"/>
      <c r="W115" s="54"/>
      <c r="X115" s="54"/>
      <c r="Y115" s="54"/>
      <c r="Z115" s="54"/>
      <c r="AH115" s="54"/>
    </row>
    <row r="116" spans="19:34" ht="14" x14ac:dyDescent="0.2">
      <c r="S116" s="54"/>
      <c r="T116" s="54"/>
      <c r="U116" s="54"/>
      <c r="V116" s="54"/>
      <c r="W116" s="54"/>
      <c r="X116" s="54"/>
      <c r="Y116" s="54"/>
      <c r="Z116" s="54"/>
      <c r="AH116" s="54"/>
    </row>
    <row r="117" spans="19:34" ht="14" x14ac:dyDescent="0.2">
      <c r="S117" s="54"/>
      <c r="T117" s="54"/>
      <c r="U117" s="54"/>
      <c r="V117" s="54"/>
      <c r="W117" s="54"/>
      <c r="X117" s="54"/>
      <c r="Y117" s="54"/>
      <c r="Z117" s="54"/>
      <c r="AH117" s="54"/>
    </row>
    <row r="118" spans="19:34" ht="14" x14ac:dyDescent="0.2">
      <c r="S118" s="54"/>
      <c r="T118" s="54"/>
      <c r="U118" s="54"/>
      <c r="V118" s="54"/>
      <c r="W118" s="54"/>
      <c r="X118" s="54"/>
      <c r="Y118" s="54"/>
      <c r="Z118" s="54"/>
      <c r="AH118" s="54"/>
    </row>
    <row r="119" spans="19:34" ht="14" x14ac:dyDescent="0.2">
      <c r="S119" s="54"/>
      <c r="T119" s="54"/>
      <c r="U119" s="54"/>
      <c r="V119" s="54"/>
      <c r="W119" s="54"/>
      <c r="X119" s="54"/>
      <c r="Y119" s="54"/>
      <c r="Z119" s="54"/>
      <c r="AH119" s="54"/>
    </row>
    <row r="120" spans="19:34" ht="14" x14ac:dyDescent="0.2">
      <c r="S120" s="54"/>
      <c r="T120" s="54"/>
      <c r="U120" s="54"/>
      <c r="V120" s="54"/>
      <c r="W120" s="54"/>
      <c r="X120" s="54"/>
      <c r="Y120" s="54"/>
      <c r="Z120" s="54"/>
      <c r="AH120" s="54"/>
    </row>
    <row r="121" spans="19:34" ht="14" x14ac:dyDescent="0.2">
      <c r="S121" s="54"/>
      <c r="T121" s="54"/>
      <c r="U121" s="54"/>
      <c r="V121" s="54"/>
      <c r="W121" s="54"/>
      <c r="X121" s="54"/>
      <c r="Y121" s="54"/>
      <c r="Z121" s="54"/>
      <c r="AH121" s="54"/>
    </row>
    <row r="122" spans="19:34" ht="14" x14ac:dyDescent="0.2">
      <c r="S122" s="54"/>
      <c r="T122" s="54"/>
      <c r="U122" s="54"/>
      <c r="V122" s="54"/>
      <c r="W122" s="54"/>
      <c r="X122" s="54"/>
      <c r="Y122" s="54"/>
      <c r="Z122" s="54"/>
      <c r="AH122" s="54"/>
    </row>
    <row r="123" spans="19:34" ht="14" x14ac:dyDescent="0.2">
      <c r="S123" s="54"/>
      <c r="T123" s="54"/>
      <c r="U123" s="54"/>
      <c r="V123" s="54"/>
      <c r="W123" s="54"/>
      <c r="X123" s="54"/>
      <c r="Y123" s="54"/>
      <c r="Z123" s="54"/>
      <c r="AH123" s="54"/>
    </row>
    <row r="124" spans="19:34" ht="14" x14ac:dyDescent="0.2">
      <c r="S124" s="54"/>
      <c r="T124" s="54"/>
      <c r="U124" s="54"/>
      <c r="V124" s="54"/>
      <c r="W124" s="54"/>
      <c r="X124" s="54"/>
      <c r="Y124" s="54"/>
      <c r="Z124" s="54"/>
      <c r="AH124" s="54"/>
    </row>
    <row r="125" spans="19:34" ht="14" x14ac:dyDescent="0.2">
      <c r="S125" s="54"/>
      <c r="T125" s="54"/>
      <c r="U125" s="54"/>
      <c r="V125" s="54"/>
      <c r="W125" s="54"/>
      <c r="X125" s="54"/>
      <c r="Y125" s="54"/>
      <c r="Z125" s="54"/>
      <c r="AH125" s="54"/>
    </row>
    <row r="126" spans="19:34" ht="14" x14ac:dyDescent="0.2">
      <c r="S126" s="54"/>
      <c r="T126" s="54"/>
      <c r="U126" s="54"/>
      <c r="V126" s="54"/>
      <c r="W126" s="54"/>
      <c r="X126" s="54"/>
      <c r="Y126" s="54"/>
      <c r="Z126" s="54"/>
      <c r="AH126" s="54"/>
    </row>
    <row r="127" spans="19:34" ht="14" x14ac:dyDescent="0.2">
      <c r="S127" s="54"/>
      <c r="T127" s="54"/>
      <c r="U127" s="54"/>
      <c r="V127" s="54"/>
      <c r="W127" s="54"/>
      <c r="X127" s="54"/>
      <c r="Y127" s="54"/>
      <c r="Z127" s="54"/>
      <c r="AH127" s="54"/>
    </row>
    <row r="128" spans="19:34" ht="14" x14ac:dyDescent="0.2">
      <c r="S128" s="54"/>
      <c r="T128" s="54"/>
      <c r="U128" s="54"/>
      <c r="V128" s="54"/>
      <c r="W128" s="54"/>
      <c r="X128" s="54"/>
      <c r="Y128" s="54"/>
      <c r="Z128" s="54"/>
      <c r="AH128" s="54"/>
    </row>
    <row r="129" spans="19:34" ht="14" x14ac:dyDescent="0.2">
      <c r="S129" s="54"/>
      <c r="T129" s="54"/>
      <c r="U129" s="54"/>
      <c r="V129" s="54"/>
      <c r="W129" s="54"/>
      <c r="X129" s="54"/>
      <c r="Y129" s="54"/>
      <c r="Z129" s="54"/>
      <c r="AH129" s="54"/>
    </row>
    <row r="130" spans="19:34" ht="14" x14ac:dyDescent="0.2">
      <c r="S130" s="54"/>
      <c r="T130" s="54"/>
      <c r="U130" s="54"/>
      <c r="V130" s="54"/>
      <c r="W130" s="54"/>
      <c r="X130" s="54"/>
      <c r="Y130" s="54"/>
      <c r="Z130" s="54"/>
      <c r="AH130" s="54"/>
    </row>
    <row r="131" spans="19:34" ht="14" x14ac:dyDescent="0.2">
      <c r="S131" s="54"/>
      <c r="T131" s="54"/>
      <c r="U131" s="54"/>
      <c r="V131" s="54"/>
      <c r="W131" s="54"/>
      <c r="X131" s="54"/>
      <c r="Y131" s="54"/>
      <c r="Z131" s="54"/>
      <c r="AH131" s="54"/>
    </row>
    <row r="132" spans="19:34" ht="14" x14ac:dyDescent="0.2">
      <c r="S132" s="54"/>
      <c r="T132" s="54"/>
      <c r="U132" s="54"/>
      <c r="V132" s="54"/>
      <c r="W132" s="54"/>
      <c r="X132" s="54"/>
      <c r="Y132" s="54"/>
      <c r="Z132" s="54"/>
      <c r="AH132" s="54"/>
    </row>
    <row r="133" spans="19:34" ht="14" x14ac:dyDescent="0.2">
      <c r="S133" s="54"/>
      <c r="T133" s="54"/>
      <c r="U133" s="54"/>
      <c r="V133" s="54"/>
      <c r="W133" s="54"/>
      <c r="X133" s="54"/>
      <c r="Y133" s="54"/>
      <c r="Z133" s="54"/>
      <c r="AH133" s="54"/>
    </row>
    <row r="134" spans="19:34" ht="14" x14ac:dyDescent="0.2">
      <c r="S134" s="54"/>
      <c r="T134" s="54"/>
      <c r="U134" s="54"/>
      <c r="V134" s="54"/>
      <c r="W134" s="54"/>
      <c r="X134" s="54"/>
      <c r="Y134" s="54"/>
      <c r="Z134" s="54"/>
      <c r="AH134" s="54"/>
    </row>
    <row r="135" spans="19:34" ht="14" x14ac:dyDescent="0.2">
      <c r="S135" s="54"/>
      <c r="T135" s="54"/>
      <c r="U135" s="54"/>
      <c r="V135" s="54"/>
      <c r="W135" s="54"/>
      <c r="X135" s="54"/>
      <c r="Y135" s="54"/>
      <c r="Z135" s="54"/>
      <c r="AH135" s="54"/>
    </row>
    <row r="136" spans="19:34" ht="14" x14ac:dyDescent="0.2">
      <c r="S136" s="54"/>
      <c r="T136" s="54"/>
      <c r="U136" s="54"/>
      <c r="V136" s="54"/>
      <c r="W136" s="54"/>
      <c r="X136" s="54"/>
      <c r="Y136" s="54"/>
      <c r="Z136" s="54"/>
      <c r="AH136" s="54"/>
    </row>
    <row r="137" spans="19:34" ht="14" x14ac:dyDescent="0.2">
      <c r="S137" s="54"/>
      <c r="T137" s="54"/>
      <c r="U137" s="54"/>
      <c r="V137" s="54"/>
      <c r="W137" s="54"/>
      <c r="X137" s="54"/>
      <c r="Y137" s="54"/>
      <c r="Z137" s="54"/>
      <c r="AH137" s="54"/>
    </row>
    <row r="138" spans="19:34" ht="14" x14ac:dyDescent="0.2">
      <c r="S138" s="54"/>
      <c r="T138" s="54"/>
      <c r="U138" s="54"/>
      <c r="V138" s="54"/>
      <c r="W138" s="54"/>
      <c r="X138" s="54"/>
      <c r="Y138" s="54"/>
      <c r="Z138" s="54"/>
      <c r="AH138" s="54"/>
    </row>
    <row r="139" spans="19:34" ht="14" x14ac:dyDescent="0.2">
      <c r="S139" s="54"/>
      <c r="T139" s="54"/>
      <c r="U139" s="54"/>
      <c r="V139" s="54"/>
      <c r="W139" s="54"/>
      <c r="X139" s="54"/>
      <c r="Y139" s="54"/>
      <c r="Z139" s="54"/>
      <c r="AH139" s="54"/>
    </row>
    <row r="140" spans="19:34" ht="14" x14ac:dyDescent="0.2">
      <c r="S140" s="54"/>
      <c r="T140" s="54"/>
      <c r="U140" s="54"/>
      <c r="V140" s="54"/>
      <c r="W140" s="54"/>
      <c r="X140" s="54"/>
      <c r="Y140" s="54"/>
      <c r="Z140" s="54"/>
      <c r="AH140" s="54"/>
    </row>
    <row r="141" spans="19:34" ht="14" x14ac:dyDescent="0.2">
      <c r="S141" s="54"/>
      <c r="T141" s="54"/>
      <c r="U141" s="54"/>
      <c r="V141" s="54"/>
      <c r="W141" s="54"/>
      <c r="X141" s="54"/>
      <c r="Y141" s="54"/>
      <c r="Z141" s="54"/>
      <c r="AH141" s="54"/>
    </row>
    <row r="142" spans="19:34" ht="14" x14ac:dyDescent="0.2">
      <c r="S142" s="54"/>
      <c r="T142" s="54"/>
      <c r="U142" s="54"/>
      <c r="V142" s="54"/>
      <c r="W142" s="54"/>
      <c r="X142" s="54"/>
      <c r="Y142" s="54"/>
      <c r="Z142" s="54"/>
      <c r="AH142" s="54"/>
    </row>
    <row r="143" spans="19:34" ht="14" x14ac:dyDescent="0.2">
      <c r="S143" s="54"/>
      <c r="T143" s="54"/>
      <c r="U143" s="54"/>
      <c r="V143" s="54"/>
      <c r="W143" s="54"/>
      <c r="X143" s="54"/>
      <c r="Y143" s="54"/>
      <c r="Z143" s="54"/>
      <c r="AH143" s="54"/>
    </row>
    <row r="144" spans="19:34" ht="14" x14ac:dyDescent="0.2">
      <c r="S144" s="54"/>
      <c r="T144" s="54"/>
      <c r="U144" s="54"/>
      <c r="V144" s="54"/>
      <c r="W144" s="54"/>
      <c r="X144" s="54"/>
      <c r="Y144" s="54"/>
      <c r="Z144" s="54"/>
      <c r="AH144" s="54"/>
    </row>
    <row r="145" spans="19:34" ht="14" x14ac:dyDescent="0.2">
      <c r="S145" s="54"/>
      <c r="T145" s="54"/>
      <c r="U145" s="54"/>
      <c r="V145" s="54"/>
      <c r="W145" s="54"/>
      <c r="X145" s="54"/>
      <c r="Y145" s="54"/>
      <c r="Z145" s="54"/>
      <c r="AH145" s="54"/>
    </row>
    <row r="146" spans="19:34" ht="14" x14ac:dyDescent="0.2">
      <c r="S146" s="54"/>
      <c r="T146" s="54"/>
      <c r="U146" s="54"/>
      <c r="V146" s="54"/>
      <c r="W146" s="54"/>
      <c r="X146" s="54"/>
      <c r="Y146" s="54"/>
      <c r="Z146" s="54"/>
      <c r="AH146" s="54"/>
    </row>
    <row r="147" spans="19:34" ht="14" x14ac:dyDescent="0.2">
      <c r="S147" s="54"/>
      <c r="T147" s="54"/>
      <c r="U147" s="54"/>
      <c r="V147" s="54"/>
      <c r="W147" s="54"/>
      <c r="X147" s="54"/>
      <c r="Y147" s="54"/>
      <c r="Z147" s="54"/>
      <c r="AH147" s="54"/>
    </row>
    <row r="148" spans="19:34" ht="14" x14ac:dyDescent="0.2">
      <c r="S148" s="54"/>
      <c r="T148" s="54"/>
      <c r="U148" s="54"/>
      <c r="V148" s="54"/>
      <c r="W148" s="54"/>
      <c r="X148" s="54"/>
      <c r="Y148" s="54"/>
      <c r="Z148" s="54"/>
      <c r="AH148" s="54"/>
    </row>
    <row r="149" spans="19:34" ht="14" x14ac:dyDescent="0.2">
      <c r="S149" s="54"/>
      <c r="T149" s="54"/>
      <c r="U149" s="54"/>
      <c r="V149" s="54"/>
      <c r="W149" s="54"/>
      <c r="X149" s="54"/>
      <c r="Y149" s="54"/>
      <c r="Z149" s="54"/>
      <c r="AH149" s="54"/>
    </row>
    <row r="150" spans="19:34" ht="14" x14ac:dyDescent="0.2">
      <c r="S150" s="54"/>
      <c r="T150" s="54"/>
      <c r="U150" s="54"/>
      <c r="V150" s="54"/>
      <c r="W150" s="54"/>
      <c r="X150" s="54"/>
      <c r="Y150" s="54"/>
      <c r="Z150" s="54"/>
      <c r="AH150" s="54"/>
    </row>
    <row r="151" spans="19:34" ht="14" x14ac:dyDescent="0.2">
      <c r="S151" s="54"/>
      <c r="T151" s="54"/>
      <c r="U151" s="54"/>
      <c r="V151" s="54"/>
      <c r="W151" s="54"/>
      <c r="X151" s="54"/>
      <c r="Y151" s="54"/>
      <c r="Z151" s="54"/>
      <c r="AH151" s="54"/>
    </row>
    <row r="152" spans="19:34" ht="14" x14ac:dyDescent="0.2">
      <c r="S152" s="54"/>
      <c r="T152" s="54"/>
      <c r="U152" s="54"/>
      <c r="V152" s="54"/>
      <c r="W152" s="54"/>
      <c r="X152" s="54"/>
      <c r="Y152" s="54"/>
      <c r="Z152" s="54"/>
      <c r="AH152" s="54"/>
    </row>
    <row r="153" spans="19:34" ht="14" x14ac:dyDescent="0.2">
      <c r="S153" s="54"/>
      <c r="T153" s="54"/>
      <c r="U153" s="54"/>
      <c r="V153" s="54"/>
      <c r="W153" s="54"/>
      <c r="X153" s="54"/>
      <c r="Y153" s="54"/>
      <c r="Z153" s="54"/>
      <c r="AH153" s="54"/>
    </row>
    <row r="154" spans="19:34" ht="14" x14ac:dyDescent="0.2">
      <c r="S154" s="54"/>
      <c r="T154" s="54"/>
      <c r="U154" s="54"/>
      <c r="V154" s="54"/>
      <c r="W154" s="54"/>
      <c r="X154" s="54"/>
      <c r="Y154" s="54"/>
      <c r="Z154" s="54"/>
      <c r="AH154" s="54"/>
    </row>
    <row r="155" spans="19:34" ht="14" x14ac:dyDescent="0.2">
      <c r="S155" s="54"/>
      <c r="T155" s="54"/>
      <c r="U155" s="54"/>
      <c r="V155" s="54"/>
      <c r="W155" s="54"/>
      <c r="X155" s="54"/>
      <c r="Y155" s="54"/>
      <c r="Z155" s="54"/>
      <c r="AH155" s="54"/>
    </row>
    <row r="156" spans="19:34" ht="14" x14ac:dyDescent="0.2">
      <c r="S156" s="54"/>
      <c r="T156" s="54"/>
      <c r="U156" s="54"/>
      <c r="V156" s="54"/>
      <c r="W156" s="54"/>
      <c r="X156" s="54"/>
      <c r="Y156" s="54"/>
      <c r="Z156" s="54"/>
      <c r="AH156" s="54"/>
    </row>
    <row r="157" spans="19:34" ht="14" x14ac:dyDescent="0.2">
      <c r="S157" s="54"/>
      <c r="T157" s="54"/>
      <c r="U157" s="54"/>
      <c r="V157" s="54"/>
      <c r="W157" s="54"/>
      <c r="X157" s="54"/>
      <c r="Y157" s="54"/>
      <c r="Z157" s="54"/>
      <c r="AH157" s="54"/>
    </row>
    <row r="158" spans="19:34" ht="14" x14ac:dyDescent="0.2">
      <c r="S158" s="54"/>
      <c r="T158" s="54"/>
      <c r="U158" s="54"/>
      <c r="V158" s="54"/>
      <c r="W158" s="54"/>
      <c r="X158" s="54"/>
      <c r="Y158" s="54"/>
      <c r="Z158" s="54"/>
      <c r="AH158" s="54"/>
    </row>
    <row r="159" spans="19:34" ht="14" x14ac:dyDescent="0.2">
      <c r="S159" s="54"/>
      <c r="T159" s="54"/>
      <c r="U159" s="54"/>
      <c r="V159" s="54"/>
      <c r="W159" s="54"/>
      <c r="X159" s="54"/>
      <c r="Y159" s="54"/>
      <c r="Z159" s="54"/>
      <c r="AH159" s="54"/>
    </row>
    <row r="160" spans="19:34" ht="14" x14ac:dyDescent="0.2">
      <c r="S160" s="54"/>
      <c r="T160" s="54"/>
      <c r="U160" s="54"/>
      <c r="V160" s="54"/>
      <c r="W160" s="54"/>
      <c r="X160" s="54"/>
      <c r="Y160" s="54"/>
      <c r="Z160" s="54"/>
      <c r="AH160" s="54"/>
    </row>
    <row r="161" spans="19:34" ht="14" x14ac:dyDescent="0.2">
      <c r="S161" s="54"/>
      <c r="T161" s="54"/>
      <c r="U161" s="54"/>
      <c r="V161" s="54"/>
      <c r="W161" s="54"/>
      <c r="X161" s="54"/>
      <c r="Y161" s="54"/>
      <c r="Z161" s="54"/>
      <c r="AH161" s="54"/>
    </row>
    <row r="162" spans="19:34" ht="14" x14ac:dyDescent="0.2">
      <c r="S162" s="54"/>
      <c r="T162" s="54"/>
      <c r="U162" s="54"/>
      <c r="V162" s="54"/>
      <c r="W162" s="54"/>
      <c r="X162" s="54"/>
      <c r="Y162" s="54"/>
      <c r="Z162" s="54"/>
      <c r="AH162" s="54"/>
    </row>
    <row r="163" spans="19:34" ht="14" x14ac:dyDescent="0.2">
      <c r="S163" s="54"/>
      <c r="T163" s="54"/>
      <c r="U163" s="54"/>
      <c r="V163" s="54"/>
      <c r="W163" s="54"/>
      <c r="X163" s="54"/>
      <c r="Y163" s="54"/>
      <c r="Z163" s="54"/>
      <c r="AH163" s="54"/>
    </row>
    <row r="164" spans="19:34" ht="14" x14ac:dyDescent="0.2">
      <c r="S164" s="54"/>
      <c r="T164" s="54"/>
      <c r="U164" s="54"/>
      <c r="V164" s="54"/>
      <c r="W164" s="54"/>
      <c r="X164" s="54"/>
      <c r="Y164" s="54"/>
      <c r="Z164" s="54"/>
      <c r="AH164" s="54"/>
    </row>
    <row r="165" spans="19:34" ht="14" x14ac:dyDescent="0.2">
      <c r="S165" s="54"/>
      <c r="T165" s="54"/>
      <c r="U165" s="54"/>
      <c r="V165" s="54"/>
      <c r="W165" s="54"/>
      <c r="X165" s="54"/>
      <c r="Y165" s="54"/>
      <c r="Z165" s="54"/>
      <c r="AH165" s="54"/>
    </row>
    <row r="166" spans="19:34" ht="14" x14ac:dyDescent="0.2">
      <c r="S166" s="54"/>
      <c r="T166" s="54"/>
      <c r="U166" s="54"/>
      <c r="V166" s="54"/>
      <c r="W166" s="54"/>
      <c r="X166" s="54"/>
      <c r="Y166" s="54"/>
      <c r="Z166" s="54"/>
      <c r="AH166" s="54"/>
    </row>
    <row r="167" spans="19:34" ht="14" x14ac:dyDescent="0.2">
      <c r="S167" s="54"/>
      <c r="T167" s="54"/>
      <c r="U167" s="54"/>
      <c r="V167" s="54"/>
      <c r="W167" s="54"/>
      <c r="X167" s="54"/>
      <c r="Y167" s="54"/>
      <c r="Z167" s="54"/>
      <c r="AH167" s="54"/>
    </row>
    <row r="168" spans="19:34" ht="14" x14ac:dyDescent="0.2">
      <c r="S168" s="54"/>
      <c r="T168" s="54"/>
      <c r="U168" s="54"/>
      <c r="V168" s="54"/>
      <c r="W168" s="54"/>
      <c r="X168" s="54"/>
      <c r="Y168" s="54"/>
      <c r="Z168" s="54"/>
      <c r="AH168" s="54"/>
    </row>
    <row r="169" spans="19:34" ht="14" x14ac:dyDescent="0.2">
      <c r="S169" s="54"/>
      <c r="T169" s="54"/>
      <c r="U169" s="54"/>
      <c r="V169" s="54"/>
      <c r="W169" s="54"/>
      <c r="X169" s="54"/>
      <c r="Y169" s="54"/>
      <c r="Z169" s="54"/>
      <c r="AH169" s="54"/>
    </row>
    <row r="170" spans="19:34" ht="14" x14ac:dyDescent="0.2">
      <c r="S170" s="54"/>
      <c r="T170" s="54"/>
      <c r="U170" s="54"/>
      <c r="V170" s="54"/>
      <c r="W170" s="54"/>
      <c r="X170" s="54"/>
      <c r="Y170" s="54"/>
      <c r="Z170" s="54"/>
      <c r="AH170" s="54"/>
    </row>
    <row r="171" spans="19:34" ht="14" x14ac:dyDescent="0.2">
      <c r="S171" s="54"/>
      <c r="T171" s="54"/>
      <c r="U171" s="54"/>
      <c r="V171" s="54"/>
      <c r="W171" s="54"/>
      <c r="X171" s="54"/>
      <c r="Y171" s="54"/>
      <c r="Z171" s="54"/>
      <c r="AH171" s="54"/>
    </row>
    <row r="172" spans="19:34" ht="14" x14ac:dyDescent="0.2">
      <c r="S172" s="54"/>
      <c r="T172" s="54"/>
      <c r="U172" s="54"/>
      <c r="V172" s="54"/>
      <c r="W172" s="54"/>
      <c r="X172" s="54"/>
      <c r="Y172" s="54"/>
      <c r="Z172" s="54"/>
      <c r="AH172" s="54"/>
    </row>
    <row r="173" spans="19:34" ht="14" x14ac:dyDescent="0.2">
      <c r="S173" s="54"/>
      <c r="T173" s="54"/>
      <c r="U173" s="54"/>
      <c r="V173" s="54"/>
      <c r="W173" s="54"/>
      <c r="X173" s="54"/>
      <c r="Y173" s="54"/>
      <c r="Z173" s="54"/>
      <c r="AH173" s="54"/>
    </row>
    <row r="174" spans="19:34" ht="14" x14ac:dyDescent="0.2">
      <c r="S174" s="54"/>
      <c r="T174" s="54"/>
      <c r="U174" s="54"/>
      <c r="V174" s="54"/>
      <c r="W174" s="54"/>
      <c r="X174" s="54"/>
      <c r="Y174" s="54"/>
      <c r="Z174" s="54"/>
      <c r="AH174" s="54"/>
    </row>
    <row r="175" spans="19:34" ht="14" x14ac:dyDescent="0.2">
      <c r="S175" s="54"/>
      <c r="T175" s="54"/>
      <c r="U175" s="54"/>
      <c r="V175" s="54"/>
      <c r="W175" s="54"/>
      <c r="X175" s="54"/>
      <c r="Y175" s="54"/>
      <c r="Z175" s="54"/>
      <c r="AH175" s="54"/>
    </row>
    <row r="176" spans="19:34" ht="14" x14ac:dyDescent="0.2">
      <c r="S176" s="54"/>
      <c r="T176" s="54"/>
      <c r="U176" s="54"/>
      <c r="V176" s="54"/>
      <c r="W176" s="54"/>
      <c r="X176" s="54"/>
      <c r="Y176" s="54"/>
      <c r="Z176" s="54"/>
      <c r="AH176" s="54"/>
    </row>
    <row r="177" spans="19:34" ht="14" x14ac:dyDescent="0.2">
      <c r="S177" s="54"/>
      <c r="T177" s="54"/>
      <c r="U177" s="54"/>
      <c r="V177" s="54"/>
      <c r="W177" s="54"/>
      <c r="X177" s="54"/>
      <c r="Y177" s="54"/>
      <c r="Z177" s="54"/>
      <c r="AH177" s="54"/>
    </row>
    <row r="178" spans="19:34" ht="14" x14ac:dyDescent="0.2">
      <c r="S178" s="54"/>
      <c r="T178" s="54"/>
      <c r="U178" s="54"/>
      <c r="V178" s="54"/>
      <c r="W178" s="54"/>
      <c r="X178" s="54"/>
      <c r="Y178" s="54"/>
      <c r="Z178" s="54"/>
      <c r="AH178" s="54"/>
    </row>
    <row r="179" spans="19:34" ht="14" x14ac:dyDescent="0.2">
      <c r="S179" s="54"/>
      <c r="T179" s="54"/>
      <c r="U179" s="54"/>
      <c r="V179" s="54"/>
      <c r="W179" s="54"/>
      <c r="X179" s="54"/>
      <c r="Y179" s="54"/>
      <c r="Z179" s="54"/>
      <c r="AH179" s="54"/>
    </row>
    <row r="180" spans="19:34" ht="14" x14ac:dyDescent="0.2">
      <c r="S180" s="54"/>
      <c r="T180" s="54"/>
      <c r="U180" s="54"/>
      <c r="V180" s="54"/>
      <c r="W180" s="54"/>
      <c r="X180" s="54"/>
      <c r="Y180" s="54"/>
      <c r="Z180" s="54"/>
      <c r="AH180" s="54"/>
    </row>
    <row r="181" spans="19:34" ht="14" x14ac:dyDescent="0.2">
      <c r="S181" s="54"/>
      <c r="T181" s="54"/>
      <c r="U181" s="54"/>
      <c r="V181" s="54"/>
      <c r="W181" s="54"/>
      <c r="X181" s="54"/>
      <c r="Y181" s="54"/>
      <c r="Z181" s="54"/>
      <c r="AH181" s="54"/>
    </row>
    <row r="182" spans="19:34" ht="14" x14ac:dyDescent="0.2">
      <c r="S182" s="54"/>
      <c r="T182" s="54"/>
      <c r="U182" s="54"/>
      <c r="V182" s="54"/>
      <c r="W182" s="54"/>
      <c r="X182" s="54"/>
      <c r="Y182" s="54"/>
      <c r="Z182" s="54"/>
      <c r="AH182" s="54"/>
    </row>
    <row r="183" spans="19:34" ht="14" x14ac:dyDescent="0.2">
      <c r="S183" s="54"/>
      <c r="T183" s="54"/>
      <c r="U183" s="54"/>
      <c r="V183" s="54"/>
      <c r="W183" s="54"/>
      <c r="X183" s="54"/>
      <c r="Y183" s="54"/>
      <c r="Z183" s="54"/>
      <c r="AH183" s="54"/>
    </row>
    <row r="184" spans="19:34" ht="14" x14ac:dyDescent="0.2">
      <c r="S184" s="54"/>
      <c r="T184" s="54"/>
      <c r="U184" s="54"/>
      <c r="V184" s="54"/>
      <c r="W184" s="54"/>
      <c r="X184" s="54"/>
      <c r="Y184" s="54"/>
      <c r="Z184" s="54"/>
      <c r="AH184" s="54"/>
    </row>
    <row r="185" spans="19:34" ht="14" x14ac:dyDescent="0.2">
      <c r="S185" s="54"/>
      <c r="T185" s="54"/>
      <c r="U185" s="54"/>
      <c r="V185" s="54"/>
      <c r="W185" s="54"/>
      <c r="X185" s="54"/>
      <c r="Y185" s="54"/>
      <c r="Z185" s="54"/>
      <c r="AH185" s="54"/>
    </row>
    <row r="186" spans="19:34" ht="14" x14ac:dyDescent="0.2">
      <c r="S186" s="54"/>
      <c r="T186" s="54"/>
      <c r="U186" s="54"/>
      <c r="V186" s="54"/>
      <c r="W186" s="54"/>
      <c r="X186" s="54"/>
      <c r="Y186" s="54"/>
      <c r="Z186" s="54"/>
      <c r="AH186" s="54"/>
    </row>
    <row r="187" spans="19:34" ht="14" x14ac:dyDescent="0.2">
      <c r="S187" s="54"/>
      <c r="T187" s="54"/>
      <c r="U187" s="54"/>
      <c r="V187" s="54"/>
      <c r="W187" s="54"/>
      <c r="X187" s="54"/>
      <c r="Y187" s="54"/>
      <c r="Z187" s="54"/>
      <c r="AH187" s="54"/>
    </row>
    <row r="188" spans="19:34" ht="14" x14ac:dyDescent="0.2">
      <c r="S188" s="54"/>
      <c r="T188" s="54"/>
      <c r="U188" s="54"/>
      <c r="V188" s="54"/>
      <c r="W188" s="54"/>
      <c r="X188" s="54"/>
      <c r="Y188" s="54"/>
      <c r="Z188" s="54"/>
      <c r="AH188" s="54"/>
    </row>
    <row r="189" spans="19:34" ht="14" x14ac:dyDescent="0.2">
      <c r="S189" s="54"/>
      <c r="T189" s="54"/>
      <c r="U189" s="54"/>
      <c r="V189" s="54"/>
      <c r="W189" s="54"/>
      <c r="X189" s="54"/>
      <c r="Y189" s="54"/>
      <c r="Z189" s="54"/>
      <c r="AH189" s="54"/>
    </row>
    <row r="190" spans="19:34" ht="14" x14ac:dyDescent="0.2">
      <c r="S190" s="54"/>
      <c r="T190" s="54"/>
      <c r="U190" s="54"/>
      <c r="V190" s="54"/>
      <c r="W190" s="54"/>
      <c r="X190" s="54"/>
      <c r="Y190" s="54"/>
      <c r="Z190" s="54"/>
      <c r="AH190" s="54"/>
    </row>
    <row r="191" spans="19:34" ht="14" x14ac:dyDescent="0.2">
      <c r="S191" s="54"/>
      <c r="T191" s="54"/>
      <c r="U191" s="54"/>
      <c r="V191" s="54"/>
      <c r="W191" s="54"/>
      <c r="X191" s="54"/>
      <c r="Y191" s="54"/>
      <c r="Z191" s="54"/>
      <c r="AH191" s="54"/>
    </row>
    <row r="192" spans="19:34" ht="14" x14ac:dyDescent="0.2">
      <c r="S192" s="54"/>
      <c r="T192" s="54"/>
      <c r="U192" s="54"/>
      <c r="V192" s="54"/>
      <c r="W192" s="54"/>
      <c r="X192" s="54"/>
      <c r="Y192" s="54"/>
      <c r="Z192" s="54"/>
      <c r="AH192" s="54"/>
    </row>
    <row r="193" spans="19:34" ht="14" x14ac:dyDescent="0.2">
      <c r="S193" s="54"/>
      <c r="T193" s="54"/>
      <c r="U193" s="54"/>
      <c r="V193" s="54"/>
      <c r="W193" s="54"/>
      <c r="X193" s="54"/>
      <c r="Y193" s="54"/>
      <c r="Z193" s="54"/>
      <c r="AH193" s="54"/>
    </row>
    <row r="194" spans="19:34" ht="14" x14ac:dyDescent="0.2">
      <c r="S194" s="54"/>
      <c r="T194" s="54"/>
      <c r="U194" s="54"/>
      <c r="V194" s="54"/>
      <c r="W194" s="54"/>
      <c r="X194" s="54"/>
      <c r="Y194" s="54"/>
      <c r="Z194" s="54"/>
      <c r="AH194" s="54"/>
    </row>
    <row r="195" spans="19:34" ht="14" x14ac:dyDescent="0.2">
      <c r="S195" s="54"/>
      <c r="T195" s="54"/>
      <c r="U195" s="54"/>
      <c r="V195" s="54"/>
      <c r="W195" s="54"/>
      <c r="X195" s="54"/>
      <c r="Y195" s="54"/>
      <c r="Z195" s="54"/>
      <c r="AH195" s="54"/>
    </row>
    <row r="196" spans="19:34" ht="14" x14ac:dyDescent="0.2">
      <c r="S196" s="54"/>
      <c r="T196" s="54"/>
      <c r="U196" s="54"/>
      <c r="V196" s="54"/>
      <c r="W196" s="54"/>
      <c r="X196" s="54"/>
      <c r="Y196" s="54"/>
      <c r="Z196" s="54"/>
      <c r="AH196" s="54"/>
    </row>
    <row r="197" spans="19:34" ht="14" x14ac:dyDescent="0.2">
      <c r="S197" s="54"/>
      <c r="T197" s="54"/>
      <c r="U197" s="54"/>
      <c r="V197" s="54"/>
      <c r="W197" s="54"/>
      <c r="X197" s="54"/>
      <c r="Y197" s="54"/>
      <c r="Z197" s="54"/>
      <c r="AH197" s="54"/>
    </row>
    <row r="198" spans="19:34" ht="14" x14ac:dyDescent="0.2">
      <c r="S198" s="54"/>
      <c r="T198" s="54"/>
      <c r="U198" s="54"/>
      <c r="V198" s="54"/>
      <c r="W198" s="54"/>
      <c r="X198" s="54"/>
      <c r="Y198" s="54"/>
      <c r="Z198" s="54"/>
      <c r="AH198" s="54"/>
    </row>
    <row r="199" spans="19:34" ht="14" x14ac:dyDescent="0.2">
      <c r="S199" s="54"/>
      <c r="T199" s="54"/>
      <c r="U199" s="54"/>
      <c r="V199" s="54"/>
      <c r="W199" s="54"/>
      <c r="X199" s="54"/>
      <c r="Y199" s="54"/>
      <c r="Z199" s="54"/>
      <c r="AH199" s="54"/>
    </row>
    <row r="200" spans="19:34" ht="14" x14ac:dyDescent="0.2">
      <c r="S200" s="54"/>
      <c r="T200" s="54"/>
      <c r="U200" s="54"/>
      <c r="V200" s="54"/>
      <c r="W200" s="54"/>
      <c r="X200" s="54"/>
      <c r="Y200" s="54"/>
      <c r="Z200" s="54"/>
      <c r="AH200" s="54"/>
    </row>
    <row r="201" spans="19:34" ht="14" x14ac:dyDescent="0.2">
      <c r="S201" s="54"/>
      <c r="T201" s="54"/>
      <c r="U201" s="54"/>
      <c r="V201" s="54"/>
      <c r="W201" s="54"/>
      <c r="X201" s="54"/>
      <c r="Y201" s="54"/>
      <c r="Z201" s="54"/>
      <c r="AH201" s="54"/>
    </row>
    <row r="202" spans="19:34" ht="14" x14ac:dyDescent="0.2">
      <c r="S202" s="54"/>
      <c r="T202" s="54"/>
      <c r="U202" s="54"/>
      <c r="V202" s="54"/>
      <c r="W202" s="54"/>
      <c r="X202" s="54"/>
      <c r="Y202" s="54"/>
      <c r="Z202" s="54"/>
      <c r="AH202" s="54"/>
    </row>
    <row r="203" spans="19:34" ht="14" x14ac:dyDescent="0.2">
      <c r="S203" s="54"/>
      <c r="T203" s="54"/>
      <c r="U203" s="54"/>
      <c r="V203" s="54"/>
      <c r="W203" s="54"/>
      <c r="X203" s="54"/>
      <c r="Y203" s="54"/>
      <c r="Z203" s="54"/>
      <c r="AH203" s="54"/>
    </row>
    <row r="204" spans="19:34" ht="14" x14ac:dyDescent="0.2">
      <c r="S204" s="54"/>
      <c r="T204" s="54"/>
      <c r="U204" s="54"/>
      <c r="V204" s="54"/>
      <c r="W204" s="54"/>
      <c r="X204" s="54"/>
      <c r="Y204" s="54"/>
      <c r="Z204" s="54"/>
      <c r="AH204" s="54"/>
    </row>
    <row r="205" spans="19:34" ht="14" x14ac:dyDescent="0.2">
      <c r="S205" s="54"/>
      <c r="T205" s="54"/>
      <c r="U205" s="54"/>
      <c r="V205" s="54"/>
      <c r="W205" s="54"/>
      <c r="X205" s="54"/>
      <c r="Y205" s="54"/>
      <c r="Z205" s="54"/>
      <c r="AH205" s="54"/>
    </row>
    <row r="206" spans="19:34" ht="14" x14ac:dyDescent="0.2">
      <c r="S206" s="54"/>
      <c r="T206" s="54"/>
      <c r="U206" s="54"/>
      <c r="V206" s="54"/>
      <c r="W206" s="54"/>
      <c r="X206" s="54"/>
      <c r="Y206" s="54"/>
      <c r="Z206" s="54"/>
      <c r="AH206" s="54"/>
    </row>
    <row r="207" spans="19:34" ht="14" x14ac:dyDescent="0.2">
      <c r="S207" s="54"/>
      <c r="T207" s="54"/>
      <c r="U207" s="54"/>
      <c r="V207" s="54"/>
      <c r="W207" s="54"/>
      <c r="X207" s="54"/>
      <c r="Y207" s="54"/>
      <c r="Z207" s="54"/>
      <c r="AH207" s="54"/>
    </row>
    <row r="208" spans="19:34" ht="14" x14ac:dyDescent="0.2">
      <c r="S208" s="54"/>
      <c r="T208" s="54"/>
      <c r="U208" s="54"/>
      <c r="V208" s="54"/>
      <c r="W208" s="54"/>
      <c r="X208" s="54"/>
      <c r="Y208" s="54"/>
      <c r="Z208" s="54"/>
      <c r="AH208" s="54"/>
    </row>
    <row r="209" spans="19:34" ht="14" x14ac:dyDescent="0.2">
      <c r="S209" s="54"/>
      <c r="T209" s="54"/>
      <c r="U209" s="54"/>
      <c r="V209" s="54"/>
      <c r="W209" s="54"/>
      <c r="X209" s="54"/>
      <c r="Y209" s="54"/>
      <c r="Z209" s="54"/>
      <c r="AH209" s="54"/>
    </row>
    <row r="210" spans="19:34" ht="14" x14ac:dyDescent="0.2">
      <c r="S210" s="54"/>
      <c r="T210" s="54"/>
      <c r="U210" s="54"/>
      <c r="V210" s="54"/>
      <c r="W210" s="54"/>
      <c r="X210" s="54"/>
      <c r="Y210" s="54"/>
      <c r="Z210" s="54"/>
      <c r="AH210" s="54"/>
    </row>
    <row r="211" spans="19:34" ht="14" x14ac:dyDescent="0.2">
      <c r="S211" s="54"/>
      <c r="T211" s="54"/>
      <c r="U211" s="54"/>
      <c r="V211" s="54"/>
      <c r="W211" s="54"/>
      <c r="X211" s="54"/>
      <c r="Y211" s="54"/>
      <c r="Z211" s="54"/>
      <c r="AH211" s="54"/>
    </row>
    <row r="212" spans="19:34" ht="14" x14ac:dyDescent="0.2">
      <c r="S212" s="54"/>
      <c r="T212" s="54"/>
      <c r="U212" s="54"/>
      <c r="V212" s="54"/>
      <c r="W212" s="54"/>
      <c r="X212" s="54"/>
      <c r="Y212" s="54"/>
      <c r="Z212" s="54"/>
      <c r="AH212" s="54"/>
    </row>
    <row r="213" spans="19:34" ht="14" x14ac:dyDescent="0.2">
      <c r="S213" s="54"/>
      <c r="T213" s="54"/>
      <c r="U213" s="54"/>
      <c r="V213" s="54"/>
      <c r="W213" s="54"/>
      <c r="X213" s="54"/>
      <c r="Y213" s="54"/>
      <c r="Z213" s="54"/>
      <c r="AH213" s="54"/>
    </row>
    <row r="214" spans="19:34" ht="14" x14ac:dyDescent="0.2">
      <c r="S214" s="54"/>
      <c r="T214" s="54"/>
      <c r="U214" s="54"/>
      <c r="V214" s="54"/>
      <c r="W214" s="54"/>
      <c r="X214" s="54"/>
      <c r="Y214" s="54"/>
      <c r="Z214" s="54"/>
      <c r="AH214" s="54"/>
    </row>
    <row r="215" spans="19:34" ht="14" x14ac:dyDescent="0.2">
      <c r="S215" s="54"/>
      <c r="T215" s="54"/>
      <c r="U215" s="54"/>
      <c r="V215" s="54"/>
      <c r="W215" s="54"/>
      <c r="X215" s="54"/>
      <c r="Y215" s="54"/>
      <c r="Z215" s="54"/>
      <c r="AH215" s="54"/>
    </row>
    <row r="216" spans="19:34" ht="14" x14ac:dyDescent="0.2">
      <c r="S216" s="54"/>
      <c r="T216" s="54"/>
      <c r="U216" s="54"/>
      <c r="V216" s="54"/>
      <c r="W216" s="54"/>
      <c r="X216" s="54"/>
      <c r="Y216" s="54"/>
      <c r="Z216" s="54"/>
      <c r="AH216" s="54"/>
    </row>
    <row r="217" spans="19:34" ht="14" x14ac:dyDescent="0.2">
      <c r="S217" s="54"/>
      <c r="T217" s="54"/>
      <c r="U217" s="54"/>
      <c r="V217" s="54"/>
      <c r="W217" s="54"/>
      <c r="X217" s="54"/>
      <c r="Y217" s="54"/>
      <c r="Z217" s="54"/>
      <c r="AH217" s="54"/>
    </row>
    <row r="218" spans="19:34" ht="14" x14ac:dyDescent="0.2">
      <c r="S218" s="54"/>
      <c r="T218" s="54"/>
      <c r="U218" s="54"/>
      <c r="V218" s="54"/>
      <c r="W218" s="54"/>
      <c r="X218" s="54"/>
      <c r="Y218" s="54"/>
      <c r="Z218" s="54"/>
      <c r="AH218" s="54"/>
    </row>
    <row r="219" spans="19:34" ht="14" x14ac:dyDescent="0.2">
      <c r="S219" s="54"/>
      <c r="T219" s="54"/>
      <c r="U219" s="54"/>
      <c r="V219" s="54"/>
      <c r="W219" s="54"/>
      <c r="X219" s="54"/>
      <c r="Y219" s="54"/>
      <c r="Z219" s="54"/>
      <c r="AH219" s="54"/>
    </row>
    <row r="220" spans="19:34" ht="14" x14ac:dyDescent="0.2">
      <c r="S220" s="54"/>
      <c r="T220" s="54"/>
      <c r="U220" s="54"/>
      <c r="V220" s="54"/>
      <c r="W220" s="54"/>
      <c r="X220" s="54"/>
      <c r="Y220" s="54"/>
      <c r="Z220" s="54"/>
      <c r="AH220" s="54"/>
    </row>
    <row r="221" spans="19:34" ht="14" x14ac:dyDescent="0.2">
      <c r="S221" s="54"/>
      <c r="T221" s="54"/>
      <c r="U221" s="54"/>
      <c r="V221" s="54"/>
      <c r="W221" s="54"/>
      <c r="X221" s="54"/>
      <c r="Y221" s="54"/>
      <c r="Z221" s="54"/>
      <c r="AH221" s="54"/>
    </row>
    <row r="222" spans="19:34" ht="14" x14ac:dyDescent="0.2">
      <c r="S222" s="54"/>
      <c r="T222" s="54"/>
      <c r="U222" s="54"/>
      <c r="V222" s="54"/>
      <c r="W222" s="54"/>
      <c r="X222" s="54"/>
      <c r="Y222" s="54"/>
      <c r="Z222" s="54"/>
      <c r="AH222" s="54"/>
    </row>
    <row r="223" spans="19:34" ht="14" x14ac:dyDescent="0.2">
      <c r="S223" s="54"/>
      <c r="T223" s="54"/>
      <c r="U223" s="54"/>
      <c r="V223" s="54"/>
      <c r="W223" s="54"/>
      <c r="X223" s="54"/>
      <c r="Y223" s="54"/>
      <c r="Z223" s="54"/>
      <c r="AH223" s="54"/>
    </row>
    <row r="224" spans="19:34" ht="14" x14ac:dyDescent="0.2">
      <c r="S224" s="54"/>
      <c r="T224" s="54"/>
      <c r="U224" s="54"/>
      <c r="V224" s="54"/>
      <c r="W224" s="54"/>
      <c r="X224" s="54"/>
      <c r="Y224" s="54"/>
      <c r="Z224" s="54"/>
      <c r="AH224" s="54"/>
    </row>
    <row r="225" spans="19:34" ht="14" x14ac:dyDescent="0.2">
      <c r="S225" s="54"/>
      <c r="T225" s="54"/>
      <c r="U225" s="54"/>
      <c r="V225" s="54"/>
      <c r="W225" s="54"/>
      <c r="X225" s="54"/>
      <c r="Y225" s="54"/>
      <c r="Z225" s="54"/>
      <c r="AH225" s="54"/>
    </row>
    <row r="226" spans="19:34" ht="14" x14ac:dyDescent="0.2">
      <c r="S226" s="54"/>
      <c r="T226" s="54"/>
      <c r="U226" s="54"/>
      <c r="V226" s="54"/>
      <c r="W226" s="54"/>
      <c r="X226" s="54"/>
      <c r="Y226" s="54"/>
      <c r="Z226" s="54"/>
      <c r="AH226" s="54"/>
    </row>
    <row r="227" spans="19:34" ht="14" x14ac:dyDescent="0.2">
      <c r="S227" s="54"/>
      <c r="T227" s="54"/>
      <c r="U227" s="54"/>
      <c r="V227" s="54"/>
      <c r="W227" s="54"/>
      <c r="X227" s="54"/>
      <c r="Y227" s="54"/>
      <c r="Z227" s="54"/>
      <c r="AH227" s="54"/>
    </row>
    <row r="228" spans="19:34" ht="14" x14ac:dyDescent="0.2">
      <c r="S228" s="54"/>
      <c r="T228" s="54"/>
      <c r="U228" s="54"/>
      <c r="V228" s="54"/>
      <c r="W228" s="54"/>
      <c r="X228" s="54"/>
      <c r="Y228" s="54"/>
      <c r="Z228" s="54"/>
      <c r="AH228" s="54"/>
    </row>
    <row r="229" spans="19:34" ht="14" x14ac:dyDescent="0.2">
      <c r="S229" s="54"/>
      <c r="T229" s="54"/>
      <c r="U229" s="54"/>
      <c r="V229" s="54"/>
      <c r="W229" s="54"/>
      <c r="X229" s="54"/>
      <c r="Y229" s="54"/>
      <c r="Z229" s="54"/>
      <c r="AH229" s="54"/>
    </row>
    <row r="230" spans="19:34" ht="14" x14ac:dyDescent="0.2">
      <c r="S230" s="54"/>
      <c r="T230" s="54"/>
      <c r="U230" s="54"/>
      <c r="V230" s="54"/>
      <c r="W230" s="54"/>
      <c r="X230" s="54"/>
      <c r="Y230" s="54"/>
      <c r="Z230" s="54"/>
      <c r="AH230" s="54"/>
    </row>
    <row r="231" spans="19:34" ht="14" x14ac:dyDescent="0.2">
      <c r="S231" s="54"/>
      <c r="T231" s="54"/>
      <c r="U231" s="54"/>
      <c r="V231" s="54"/>
      <c r="W231" s="54"/>
      <c r="X231" s="54"/>
      <c r="Y231" s="54"/>
      <c r="Z231" s="54"/>
      <c r="AH231" s="54"/>
    </row>
    <row r="232" spans="19:34" ht="14" x14ac:dyDescent="0.2">
      <c r="S232" s="54"/>
      <c r="T232" s="54"/>
      <c r="U232" s="54"/>
      <c r="V232" s="54"/>
      <c r="W232" s="54"/>
      <c r="X232" s="54"/>
      <c r="Y232" s="54"/>
      <c r="Z232" s="54"/>
      <c r="AH232" s="54"/>
    </row>
    <row r="233" spans="19:34" ht="14" x14ac:dyDescent="0.2">
      <c r="S233" s="54"/>
      <c r="T233" s="54"/>
      <c r="U233" s="54"/>
      <c r="V233" s="54"/>
      <c r="W233" s="54"/>
      <c r="X233" s="54"/>
      <c r="Y233" s="54"/>
      <c r="Z233" s="54"/>
      <c r="AH233" s="54"/>
    </row>
    <row r="234" spans="19:34" ht="14" x14ac:dyDescent="0.2">
      <c r="S234" s="54"/>
      <c r="T234" s="54"/>
      <c r="U234" s="54"/>
      <c r="V234" s="54"/>
      <c r="W234" s="54"/>
      <c r="X234" s="54"/>
      <c r="Y234" s="54"/>
      <c r="Z234" s="54"/>
      <c r="AH234" s="54"/>
    </row>
    <row r="235" spans="19:34" ht="14" x14ac:dyDescent="0.2">
      <c r="S235" s="54"/>
      <c r="T235" s="54"/>
      <c r="U235" s="54"/>
      <c r="V235" s="54"/>
      <c r="W235" s="54"/>
      <c r="X235" s="54"/>
      <c r="Y235" s="54"/>
      <c r="Z235" s="54"/>
      <c r="AH235" s="54"/>
    </row>
    <row r="236" spans="19:34" ht="14" x14ac:dyDescent="0.2">
      <c r="S236" s="54"/>
      <c r="T236" s="54"/>
      <c r="U236" s="54"/>
      <c r="V236" s="54"/>
      <c r="W236" s="54"/>
      <c r="X236" s="54"/>
      <c r="Y236" s="54"/>
      <c r="Z236" s="54"/>
      <c r="AH236" s="54"/>
    </row>
    <row r="237" spans="19:34" ht="14" x14ac:dyDescent="0.2">
      <c r="S237" s="54"/>
      <c r="T237" s="54"/>
      <c r="U237" s="54"/>
      <c r="V237" s="54"/>
      <c r="W237" s="54"/>
      <c r="X237" s="54"/>
      <c r="Y237" s="54"/>
      <c r="Z237" s="54"/>
      <c r="AH237" s="54"/>
    </row>
    <row r="238" spans="19:34" ht="14" x14ac:dyDescent="0.2">
      <c r="S238" s="54"/>
      <c r="T238" s="54"/>
      <c r="U238" s="54"/>
      <c r="V238" s="54"/>
      <c r="W238" s="54"/>
      <c r="X238" s="54"/>
      <c r="Y238" s="54"/>
      <c r="Z238" s="54"/>
      <c r="AH238" s="54"/>
    </row>
    <row r="239" spans="19:34" ht="14" x14ac:dyDescent="0.2">
      <c r="S239" s="54"/>
      <c r="T239" s="54"/>
      <c r="U239" s="54"/>
      <c r="V239" s="54"/>
      <c r="W239" s="54"/>
      <c r="X239" s="54"/>
      <c r="Y239" s="54"/>
      <c r="Z239" s="54"/>
      <c r="AH239" s="54"/>
    </row>
    <row r="240" spans="19:34" ht="14" x14ac:dyDescent="0.2">
      <c r="S240" s="54"/>
      <c r="T240" s="54"/>
      <c r="U240" s="54"/>
      <c r="V240" s="54"/>
      <c r="W240" s="54"/>
      <c r="X240" s="54"/>
      <c r="Y240" s="54"/>
      <c r="Z240" s="54"/>
      <c r="AH240" s="54"/>
    </row>
    <row r="241" spans="19:34" ht="14" x14ac:dyDescent="0.2">
      <c r="S241" s="54"/>
      <c r="T241" s="54"/>
      <c r="U241" s="54"/>
      <c r="V241" s="54"/>
      <c r="W241" s="54"/>
      <c r="X241" s="54"/>
      <c r="Y241" s="54"/>
      <c r="Z241" s="54"/>
      <c r="AH241" s="54"/>
    </row>
    <row r="242" spans="19:34" ht="14" x14ac:dyDescent="0.2">
      <c r="S242" s="54"/>
      <c r="T242" s="54"/>
      <c r="U242" s="54"/>
      <c r="V242" s="54"/>
      <c r="W242" s="54"/>
      <c r="X242" s="54"/>
      <c r="Y242" s="54"/>
      <c r="Z242" s="54"/>
      <c r="AH242" s="54"/>
    </row>
    <row r="243" spans="19:34" ht="14" x14ac:dyDescent="0.2">
      <c r="S243" s="54"/>
      <c r="T243" s="54"/>
      <c r="U243" s="54"/>
      <c r="V243" s="54"/>
      <c r="W243" s="54"/>
      <c r="X243" s="54"/>
      <c r="Y243" s="54"/>
      <c r="Z243" s="54"/>
      <c r="AH243" s="54"/>
    </row>
    <row r="244" spans="19:34" ht="14" x14ac:dyDescent="0.2">
      <c r="S244" s="54"/>
      <c r="T244" s="54"/>
      <c r="U244" s="54"/>
      <c r="V244" s="54"/>
      <c r="W244" s="54"/>
      <c r="X244" s="54"/>
      <c r="Y244" s="54"/>
      <c r="Z244" s="54"/>
      <c r="AH244" s="54"/>
    </row>
    <row r="245" spans="19:34" ht="14" x14ac:dyDescent="0.2">
      <c r="S245" s="54"/>
      <c r="T245" s="54"/>
      <c r="U245" s="54"/>
      <c r="V245" s="54"/>
      <c r="W245" s="54"/>
      <c r="X245" s="54"/>
      <c r="Y245" s="54"/>
      <c r="Z245" s="54"/>
      <c r="AH245" s="54"/>
    </row>
    <row r="246" spans="19:34" ht="14" x14ac:dyDescent="0.2">
      <c r="S246" s="54"/>
      <c r="T246" s="54"/>
      <c r="U246" s="54"/>
      <c r="V246" s="54"/>
      <c r="W246" s="54"/>
      <c r="X246" s="54"/>
      <c r="Y246" s="54"/>
      <c r="Z246" s="54"/>
      <c r="AH246" s="54"/>
    </row>
    <row r="247" spans="19:34" ht="14" x14ac:dyDescent="0.2">
      <c r="S247" s="54"/>
      <c r="T247" s="54"/>
      <c r="U247" s="54"/>
      <c r="V247" s="54"/>
      <c r="W247" s="54"/>
      <c r="X247" s="54"/>
      <c r="Y247" s="54"/>
      <c r="Z247" s="54"/>
      <c r="AH247" s="54"/>
    </row>
    <row r="248" spans="19:34" ht="14" x14ac:dyDescent="0.2">
      <c r="S248" s="54"/>
      <c r="T248" s="54"/>
      <c r="U248" s="54"/>
      <c r="V248" s="54"/>
      <c r="W248" s="54"/>
      <c r="X248" s="54"/>
      <c r="Y248" s="54"/>
      <c r="Z248" s="54"/>
      <c r="AH248" s="54"/>
    </row>
    <row r="249" spans="19:34" ht="14" x14ac:dyDescent="0.2">
      <c r="S249" s="54"/>
      <c r="T249" s="54"/>
      <c r="U249" s="54"/>
      <c r="V249" s="54"/>
      <c r="W249" s="54"/>
      <c r="X249" s="54"/>
      <c r="Y249" s="54"/>
      <c r="Z249" s="54"/>
      <c r="AH249" s="54"/>
    </row>
    <row r="250" spans="19:34" ht="14" x14ac:dyDescent="0.2">
      <c r="S250" s="54"/>
      <c r="T250" s="54"/>
      <c r="U250" s="54"/>
      <c r="V250" s="54"/>
      <c r="W250" s="54"/>
      <c r="X250" s="54"/>
      <c r="Y250" s="54"/>
      <c r="Z250" s="54"/>
      <c r="AH250" s="54"/>
    </row>
    <row r="251" spans="19:34" ht="14" x14ac:dyDescent="0.2">
      <c r="S251" s="54"/>
      <c r="T251" s="54"/>
      <c r="U251" s="54"/>
      <c r="V251" s="54"/>
      <c r="W251" s="54"/>
      <c r="X251" s="54"/>
      <c r="Y251" s="54"/>
      <c r="Z251" s="54"/>
      <c r="AH251" s="54"/>
    </row>
    <row r="252" spans="19:34" ht="14" x14ac:dyDescent="0.2">
      <c r="S252" s="54"/>
      <c r="T252" s="54"/>
      <c r="U252" s="54"/>
      <c r="V252" s="54"/>
      <c r="W252" s="54"/>
      <c r="X252" s="54"/>
      <c r="Y252" s="54"/>
      <c r="Z252" s="54"/>
      <c r="AH252" s="54"/>
    </row>
    <row r="253" spans="19:34" ht="14" x14ac:dyDescent="0.2">
      <c r="S253" s="54"/>
      <c r="T253" s="54"/>
      <c r="U253" s="54"/>
      <c r="V253" s="54"/>
      <c r="W253" s="54"/>
      <c r="X253" s="54"/>
      <c r="Y253" s="54"/>
      <c r="Z253" s="54"/>
      <c r="AH253" s="54"/>
    </row>
    <row r="254" spans="19:34" ht="14" x14ac:dyDescent="0.2">
      <c r="S254" s="54"/>
      <c r="T254" s="54"/>
      <c r="U254" s="54"/>
      <c r="V254" s="54"/>
      <c r="W254" s="54"/>
      <c r="X254" s="54"/>
      <c r="Y254" s="54"/>
      <c r="Z254" s="54"/>
      <c r="AH254" s="54"/>
    </row>
    <row r="255" spans="19:34" ht="14" x14ac:dyDescent="0.2">
      <c r="S255" s="54"/>
      <c r="T255" s="54"/>
      <c r="U255" s="54"/>
      <c r="V255" s="54"/>
      <c r="W255" s="54"/>
      <c r="X255" s="54"/>
      <c r="Y255" s="54"/>
      <c r="Z255" s="54"/>
      <c r="AH255" s="54"/>
    </row>
    <row r="256" spans="19:34" ht="14" x14ac:dyDescent="0.2">
      <c r="S256" s="54"/>
      <c r="T256" s="54"/>
      <c r="U256" s="54"/>
      <c r="V256" s="54"/>
      <c r="W256" s="54"/>
      <c r="X256" s="54"/>
      <c r="Y256" s="54"/>
      <c r="Z256" s="54"/>
      <c r="AH256" s="54"/>
    </row>
    <row r="257" spans="19:34" ht="14" x14ac:dyDescent="0.2">
      <c r="S257" s="54"/>
      <c r="T257" s="54"/>
      <c r="U257" s="54"/>
      <c r="V257" s="54"/>
      <c r="W257" s="54"/>
      <c r="X257" s="54"/>
      <c r="Y257" s="54"/>
      <c r="Z257" s="54"/>
      <c r="AH257" s="54"/>
    </row>
    <row r="258" spans="19:34" ht="14" x14ac:dyDescent="0.2">
      <c r="S258" s="54"/>
      <c r="T258" s="54"/>
      <c r="U258" s="54"/>
      <c r="V258" s="54"/>
      <c r="W258" s="54"/>
      <c r="X258" s="54"/>
      <c r="Y258" s="54"/>
      <c r="Z258" s="54"/>
      <c r="AH258" s="54"/>
    </row>
    <row r="259" spans="19:34" ht="14" x14ac:dyDescent="0.2">
      <c r="S259" s="54"/>
      <c r="T259" s="54"/>
      <c r="U259" s="54"/>
      <c r="V259" s="54"/>
      <c r="W259" s="54"/>
      <c r="X259" s="54"/>
      <c r="Y259" s="54"/>
      <c r="Z259" s="54"/>
      <c r="AH259" s="54"/>
    </row>
    <row r="260" spans="19:34" ht="14" x14ac:dyDescent="0.2">
      <c r="S260" s="54"/>
      <c r="T260" s="54"/>
      <c r="U260" s="54"/>
      <c r="V260" s="54"/>
      <c r="W260" s="54"/>
      <c r="X260" s="54"/>
      <c r="Y260" s="54"/>
      <c r="Z260" s="54"/>
      <c r="AH260" s="54"/>
    </row>
    <row r="261" spans="19:34" ht="14" x14ac:dyDescent="0.2">
      <c r="S261" s="54"/>
      <c r="T261" s="54"/>
      <c r="U261" s="54"/>
      <c r="V261" s="54"/>
      <c r="W261" s="54"/>
      <c r="X261" s="54"/>
      <c r="Y261" s="54"/>
      <c r="Z261" s="54"/>
      <c r="AH261" s="54"/>
    </row>
    <row r="262" spans="19:34" ht="14" x14ac:dyDescent="0.2">
      <c r="S262" s="54"/>
      <c r="T262" s="54"/>
      <c r="U262" s="54"/>
      <c r="V262" s="54"/>
      <c r="W262" s="54"/>
      <c r="X262" s="54"/>
      <c r="Y262" s="54"/>
      <c r="Z262" s="54"/>
      <c r="AH262" s="54"/>
    </row>
    <row r="263" spans="19:34" ht="14" x14ac:dyDescent="0.2">
      <c r="S263" s="54"/>
      <c r="T263" s="54"/>
      <c r="U263" s="54"/>
      <c r="V263" s="54"/>
      <c r="W263" s="54"/>
      <c r="X263" s="54"/>
      <c r="Y263" s="54"/>
      <c r="Z263" s="54"/>
      <c r="AH263" s="54"/>
    </row>
    <row r="264" spans="19:34" ht="14" x14ac:dyDescent="0.2">
      <c r="S264" s="54"/>
      <c r="T264" s="54"/>
      <c r="U264" s="54"/>
      <c r="V264" s="54"/>
      <c r="W264" s="54"/>
      <c r="X264" s="54"/>
      <c r="Y264" s="54"/>
      <c r="Z264" s="54"/>
      <c r="AH264" s="54"/>
    </row>
    <row r="265" spans="19:34" ht="14" x14ac:dyDescent="0.2">
      <c r="S265" s="54"/>
      <c r="T265" s="54"/>
      <c r="U265" s="54"/>
      <c r="V265" s="54"/>
      <c r="W265" s="54"/>
      <c r="X265" s="54"/>
      <c r="Y265" s="54"/>
      <c r="Z265" s="54"/>
      <c r="AH265" s="54"/>
    </row>
    <row r="266" spans="19:34" ht="14" x14ac:dyDescent="0.2">
      <c r="S266" s="54"/>
      <c r="T266" s="54"/>
      <c r="U266" s="54"/>
      <c r="V266" s="54"/>
      <c r="W266" s="54"/>
      <c r="X266" s="54"/>
      <c r="Y266" s="54"/>
      <c r="Z266" s="54"/>
      <c r="AH266" s="54"/>
    </row>
    <row r="267" spans="19:34" ht="14" x14ac:dyDescent="0.2">
      <c r="S267" s="54"/>
      <c r="T267" s="54"/>
      <c r="U267" s="54"/>
      <c r="V267" s="54"/>
      <c r="W267" s="54"/>
      <c r="X267" s="54"/>
      <c r="Y267" s="54"/>
      <c r="Z267" s="54"/>
      <c r="AH267" s="54"/>
    </row>
    <row r="268" spans="19:34" ht="14" x14ac:dyDescent="0.2">
      <c r="S268" s="54"/>
      <c r="T268" s="54"/>
      <c r="U268" s="54"/>
      <c r="V268" s="54"/>
      <c r="W268" s="54"/>
      <c r="X268" s="54"/>
      <c r="Y268" s="54"/>
      <c r="Z268" s="54"/>
      <c r="AH268" s="54"/>
    </row>
    <row r="269" spans="19:34" ht="14" x14ac:dyDescent="0.2">
      <c r="S269" s="54"/>
      <c r="T269" s="54"/>
      <c r="U269" s="54"/>
      <c r="V269" s="54"/>
      <c r="W269" s="54"/>
      <c r="X269" s="54"/>
      <c r="Y269" s="54"/>
      <c r="Z269" s="54"/>
      <c r="AH269" s="54"/>
    </row>
    <row r="270" spans="19:34" ht="14" x14ac:dyDescent="0.2">
      <c r="S270" s="54"/>
      <c r="T270" s="54"/>
      <c r="U270" s="54"/>
      <c r="V270" s="54"/>
      <c r="W270" s="54"/>
      <c r="X270" s="54"/>
      <c r="Y270" s="54"/>
      <c r="Z270" s="54"/>
      <c r="AH270" s="54"/>
    </row>
    <row r="271" spans="19:34" ht="14" x14ac:dyDescent="0.2">
      <c r="S271" s="54"/>
      <c r="T271" s="54"/>
      <c r="U271" s="54"/>
      <c r="V271" s="54"/>
      <c r="W271" s="54"/>
      <c r="X271" s="54"/>
      <c r="Y271" s="54"/>
      <c r="Z271" s="54"/>
      <c r="AH271" s="54"/>
    </row>
    <row r="272" spans="19:34" ht="14" x14ac:dyDescent="0.2">
      <c r="S272" s="54"/>
      <c r="T272" s="54"/>
      <c r="U272" s="54"/>
      <c r="V272" s="54"/>
      <c r="W272" s="54"/>
      <c r="X272" s="54"/>
      <c r="Y272" s="54"/>
      <c r="Z272" s="54"/>
      <c r="AH272" s="54"/>
    </row>
    <row r="273" spans="19:34" ht="14" x14ac:dyDescent="0.2">
      <c r="S273" s="54"/>
      <c r="T273" s="54"/>
      <c r="U273" s="54"/>
      <c r="V273" s="54"/>
      <c r="W273" s="54"/>
      <c r="X273" s="54"/>
      <c r="Y273" s="54"/>
      <c r="Z273" s="54"/>
      <c r="AH273" s="54"/>
    </row>
    <row r="274" spans="19:34" ht="14" x14ac:dyDescent="0.2">
      <c r="S274" s="54"/>
      <c r="T274" s="54"/>
      <c r="U274" s="54"/>
      <c r="V274" s="54"/>
      <c r="W274" s="54"/>
      <c r="X274" s="54"/>
      <c r="Y274" s="54"/>
      <c r="Z274" s="54"/>
      <c r="AH274" s="54"/>
    </row>
    <row r="275" spans="19:34" ht="14" x14ac:dyDescent="0.2">
      <c r="S275" s="54"/>
      <c r="T275" s="54"/>
      <c r="U275" s="54"/>
      <c r="V275" s="54"/>
      <c r="W275" s="54"/>
      <c r="X275" s="54"/>
      <c r="Y275" s="54"/>
      <c r="Z275" s="54"/>
      <c r="AH275" s="54"/>
    </row>
    <row r="276" spans="19:34" ht="14" x14ac:dyDescent="0.2">
      <c r="S276" s="54"/>
      <c r="T276" s="54"/>
      <c r="U276" s="54"/>
      <c r="V276" s="54"/>
      <c r="W276" s="54"/>
      <c r="X276" s="54"/>
      <c r="Y276" s="54"/>
      <c r="Z276" s="54"/>
      <c r="AH276" s="54"/>
    </row>
    <row r="277" spans="19:34" ht="14" x14ac:dyDescent="0.2">
      <c r="S277" s="54"/>
      <c r="T277" s="54"/>
      <c r="U277" s="54"/>
      <c r="V277" s="54"/>
      <c r="W277" s="54"/>
      <c r="X277" s="54"/>
      <c r="Y277" s="54"/>
      <c r="Z277" s="54"/>
      <c r="AH277" s="54"/>
    </row>
    <row r="278" spans="19:34" ht="14" x14ac:dyDescent="0.2">
      <c r="S278" s="54"/>
      <c r="T278" s="54"/>
      <c r="U278" s="54"/>
      <c r="V278" s="54"/>
      <c r="W278" s="54"/>
      <c r="X278" s="54"/>
      <c r="Y278" s="54"/>
      <c r="Z278" s="54"/>
      <c r="AH278" s="54"/>
    </row>
    <row r="279" spans="19:34" ht="14" x14ac:dyDescent="0.2">
      <c r="S279" s="54"/>
      <c r="T279" s="54"/>
      <c r="U279" s="54"/>
      <c r="V279" s="54"/>
      <c r="W279" s="54"/>
      <c r="X279" s="54"/>
      <c r="Y279" s="54"/>
      <c r="Z279" s="54"/>
      <c r="AH279" s="54"/>
    </row>
    <row r="280" spans="19:34" ht="14" x14ac:dyDescent="0.2">
      <c r="S280" s="54"/>
      <c r="T280" s="54"/>
      <c r="U280" s="54"/>
      <c r="V280" s="54"/>
      <c r="W280" s="54"/>
      <c r="X280" s="54"/>
      <c r="Y280" s="54"/>
      <c r="Z280" s="54"/>
      <c r="AH280" s="54"/>
    </row>
    <row r="281" spans="19:34" ht="14" x14ac:dyDescent="0.2">
      <c r="S281" s="54"/>
      <c r="T281" s="54"/>
      <c r="U281" s="54"/>
      <c r="V281" s="54"/>
      <c r="W281" s="54"/>
      <c r="X281" s="54"/>
      <c r="Y281" s="54"/>
      <c r="Z281" s="54"/>
      <c r="AH281" s="54"/>
    </row>
    <row r="282" spans="19:34" ht="14" x14ac:dyDescent="0.2">
      <c r="S282" s="54"/>
      <c r="T282" s="54"/>
      <c r="U282" s="54"/>
      <c r="V282" s="54"/>
      <c r="W282" s="54"/>
      <c r="X282" s="54"/>
      <c r="Y282" s="54"/>
      <c r="Z282" s="54"/>
      <c r="AH282" s="54"/>
    </row>
    <row r="283" spans="19:34" ht="14" x14ac:dyDescent="0.2">
      <c r="S283" s="54"/>
      <c r="T283" s="54"/>
      <c r="U283" s="54"/>
      <c r="V283" s="54"/>
      <c r="W283" s="54"/>
      <c r="X283" s="54"/>
      <c r="Y283" s="54"/>
      <c r="Z283" s="54"/>
      <c r="AH283" s="54"/>
    </row>
    <row r="284" spans="19:34" ht="14" x14ac:dyDescent="0.2">
      <c r="S284" s="54"/>
      <c r="T284" s="54"/>
      <c r="U284" s="54"/>
      <c r="V284" s="54"/>
      <c r="W284" s="54"/>
      <c r="X284" s="54"/>
      <c r="Y284" s="54"/>
      <c r="Z284" s="54"/>
      <c r="AH284" s="54"/>
    </row>
    <row r="285" spans="19:34" ht="14" x14ac:dyDescent="0.2">
      <c r="S285" s="54"/>
      <c r="T285" s="54"/>
      <c r="U285" s="54"/>
      <c r="V285" s="54"/>
      <c r="W285" s="54"/>
      <c r="X285" s="54"/>
      <c r="Y285" s="54"/>
      <c r="Z285" s="54"/>
      <c r="AH285" s="54"/>
    </row>
    <row r="286" spans="19:34" ht="14" x14ac:dyDescent="0.2">
      <c r="S286" s="54"/>
      <c r="T286" s="54"/>
      <c r="U286" s="54"/>
      <c r="V286" s="54"/>
      <c r="W286" s="54"/>
      <c r="X286" s="54"/>
      <c r="Y286" s="54"/>
      <c r="Z286" s="54"/>
      <c r="AH286" s="54"/>
    </row>
    <row r="287" spans="19:34" ht="14" x14ac:dyDescent="0.2">
      <c r="S287" s="54"/>
      <c r="T287" s="54"/>
      <c r="U287" s="54"/>
      <c r="V287" s="54"/>
      <c r="W287" s="54"/>
      <c r="X287" s="54"/>
      <c r="Y287" s="54"/>
      <c r="Z287" s="54"/>
      <c r="AH287" s="54"/>
    </row>
    <row r="288" spans="19:34" ht="14" x14ac:dyDescent="0.2">
      <c r="S288" s="54"/>
      <c r="T288" s="54"/>
      <c r="U288" s="54"/>
      <c r="V288" s="54"/>
      <c r="W288" s="54"/>
      <c r="X288" s="54"/>
      <c r="Y288" s="54"/>
      <c r="Z288" s="54"/>
      <c r="AH288" s="54"/>
    </row>
    <row r="289" spans="19:34" ht="14" x14ac:dyDescent="0.2">
      <c r="S289" s="54"/>
      <c r="T289" s="54"/>
      <c r="U289" s="54"/>
      <c r="V289" s="54"/>
      <c r="W289" s="54"/>
      <c r="X289" s="54"/>
      <c r="Y289" s="54"/>
      <c r="Z289" s="54"/>
      <c r="AH289" s="54"/>
    </row>
    <row r="290" spans="19:34" ht="14" x14ac:dyDescent="0.2">
      <c r="S290" s="54"/>
      <c r="T290" s="54"/>
      <c r="U290" s="54"/>
      <c r="V290" s="54"/>
      <c r="W290" s="54"/>
      <c r="X290" s="54"/>
      <c r="Y290" s="54"/>
      <c r="Z290" s="54"/>
      <c r="AH290" s="54"/>
    </row>
    <row r="291" spans="19:34" ht="14" x14ac:dyDescent="0.2">
      <c r="S291" s="54"/>
      <c r="T291" s="54"/>
      <c r="U291" s="54"/>
      <c r="V291" s="54"/>
      <c r="W291" s="54"/>
      <c r="X291" s="54"/>
      <c r="Y291" s="54"/>
      <c r="Z291" s="54"/>
      <c r="AH291" s="54"/>
    </row>
    <row r="292" spans="19:34" ht="14" x14ac:dyDescent="0.2">
      <c r="S292" s="54"/>
      <c r="T292" s="54"/>
      <c r="U292" s="54"/>
      <c r="V292" s="54"/>
      <c r="W292" s="54"/>
      <c r="X292" s="54"/>
      <c r="Y292" s="54"/>
      <c r="Z292" s="54"/>
      <c r="AH292" s="54"/>
    </row>
    <row r="293" spans="19:34" ht="14" x14ac:dyDescent="0.2">
      <c r="S293" s="54"/>
      <c r="T293" s="54"/>
      <c r="U293" s="54"/>
      <c r="V293" s="54"/>
      <c r="W293" s="54"/>
      <c r="X293" s="54"/>
      <c r="Y293" s="54"/>
      <c r="Z293" s="54"/>
      <c r="AH293" s="54"/>
    </row>
    <row r="294" spans="19:34" ht="14" x14ac:dyDescent="0.2">
      <c r="S294" s="54"/>
      <c r="T294" s="54"/>
      <c r="U294" s="54"/>
      <c r="V294" s="54"/>
      <c r="W294" s="54"/>
      <c r="X294" s="54"/>
      <c r="Y294" s="54"/>
      <c r="Z294" s="54"/>
      <c r="AH294" s="54"/>
    </row>
    <row r="295" spans="19:34" ht="14" x14ac:dyDescent="0.2">
      <c r="S295" s="54"/>
      <c r="T295" s="54"/>
      <c r="U295" s="54"/>
      <c r="V295" s="54"/>
      <c r="W295" s="54"/>
      <c r="X295" s="54"/>
      <c r="Y295" s="54"/>
      <c r="Z295" s="54"/>
      <c r="AH295" s="54"/>
    </row>
    <row r="296" spans="19:34" ht="14" x14ac:dyDescent="0.2">
      <c r="S296" s="54"/>
      <c r="T296" s="54"/>
      <c r="U296" s="54"/>
      <c r="V296" s="54"/>
      <c r="W296" s="54"/>
      <c r="X296" s="54"/>
      <c r="Y296" s="54"/>
      <c r="Z296" s="54"/>
      <c r="AH296" s="54"/>
    </row>
    <row r="297" spans="19:34" ht="14" x14ac:dyDescent="0.2">
      <c r="S297" s="54"/>
      <c r="T297" s="54"/>
      <c r="U297" s="54"/>
      <c r="V297" s="54"/>
      <c r="W297" s="54"/>
      <c r="X297" s="54"/>
      <c r="Y297" s="54"/>
      <c r="Z297" s="54"/>
      <c r="AH297" s="54"/>
    </row>
    <row r="298" spans="19:34" ht="14" x14ac:dyDescent="0.2">
      <c r="S298" s="54"/>
      <c r="T298" s="54"/>
      <c r="U298" s="54"/>
      <c r="V298" s="54"/>
      <c r="W298" s="54"/>
      <c r="X298" s="54"/>
      <c r="Y298" s="54"/>
      <c r="Z298" s="54"/>
      <c r="AH298" s="54"/>
    </row>
    <row r="299" spans="19:34" ht="14" x14ac:dyDescent="0.2">
      <c r="S299" s="54"/>
      <c r="T299" s="54"/>
      <c r="U299" s="54"/>
      <c r="V299" s="54"/>
      <c r="W299" s="54"/>
      <c r="X299" s="54"/>
      <c r="Y299" s="54"/>
      <c r="Z299" s="54"/>
      <c r="AH299" s="54"/>
    </row>
    <row r="300" spans="19:34" ht="14" x14ac:dyDescent="0.2">
      <c r="S300" s="54"/>
      <c r="T300" s="54"/>
      <c r="U300" s="54"/>
      <c r="V300" s="54"/>
      <c r="W300" s="54"/>
      <c r="X300" s="54"/>
      <c r="Y300" s="54"/>
      <c r="Z300" s="54"/>
      <c r="AH300" s="54"/>
    </row>
    <row r="301" spans="19:34" ht="14" x14ac:dyDescent="0.2">
      <c r="S301" s="54"/>
      <c r="T301" s="54"/>
      <c r="U301" s="54"/>
      <c r="V301" s="54"/>
      <c r="W301" s="54"/>
      <c r="X301" s="54"/>
      <c r="Y301" s="54"/>
      <c r="Z301" s="54"/>
      <c r="AH301" s="54"/>
    </row>
    <row r="302" spans="19:34" ht="14" x14ac:dyDescent="0.2">
      <c r="S302" s="54"/>
      <c r="T302" s="54"/>
      <c r="U302" s="54"/>
      <c r="V302" s="54"/>
      <c r="W302" s="54"/>
      <c r="X302" s="54"/>
      <c r="Y302" s="54"/>
      <c r="Z302" s="54"/>
      <c r="AH302" s="54"/>
    </row>
    <row r="303" spans="19:34" ht="14" x14ac:dyDescent="0.2">
      <c r="S303" s="54"/>
      <c r="T303" s="54"/>
      <c r="U303" s="54"/>
      <c r="V303" s="54"/>
      <c r="W303" s="54"/>
      <c r="X303" s="54"/>
      <c r="Y303" s="54"/>
      <c r="Z303" s="54"/>
      <c r="AH303" s="54"/>
    </row>
    <row r="304" spans="19:34" ht="14" x14ac:dyDescent="0.2">
      <c r="S304" s="54"/>
      <c r="T304" s="54"/>
      <c r="U304" s="54"/>
      <c r="V304" s="54"/>
      <c r="W304" s="54"/>
      <c r="X304" s="54"/>
      <c r="Y304" s="54"/>
      <c r="Z304" s="54"/>
      <c r="AH304" s="54"/>
    </row>
    <row r="305" spans="19:34" ht="14" x14ac:dyDescent="0.2">
      <c r="S305" s="54"/>
      <c r="T305" s="54"/>
      <c r="U305" s="54"/>
      <c r="V305" s="54"/>
      <c r="W305" s="54"/>
      <c r="X305" s="54"/>
      <c r="Y305" s="54"/>
      <c r="Z305" s="54"/>
      <c r="AH305" s="54"/>
    </row>
    <row r="306" spans="19:34" ht="14" x14ac:dyDescent="0.2">
      <c r="S306" s="54"/>
      <c r="T306" s="54"/>
      <c r="U306" s="54"/>
      <c r="V306" s="54"/>
      <c r="W306" s="54"/>
      <c r="X306" s="54"/>
      <c r="Y306" s="54"/>
      <c r="Z306" s="54"/>
      <c r="AH306" s="54"/>
    </row>
    <row r="307" spans="19:34" ht="14" x14ac:dyDescent="0.2">
      <c r="S307" s="54"/>
      <c r="T307" s="54"/>
      <c r="U307" s="54"/>
      <c r="V307" s="54"/>
      <c r="W307" s="54"/>
      <c r="X307" s="54"/>
      <c r="Y307" s="54"/>
      <c r="Z307" s="54"/>
      <c r="AH307" s="54"/>
    </row>
    <row r="308" spans="19:34" ht="14" x14ac:dyDescent="0.2">
      <c r="S308" s="54"/>
      <c r="T308" s="54"/>
      <c r="U308" s="54"/>
      <c r="V308" s="54"/>
      <c r="W308" s="54"/>
      <c r="X308" s="54"/>
      <c r="Y308" s="54"/>
      <c r="Z308" s="54"/>
      <c r="AH308" s="54"/>
    </row>
    <row r="309" spans="19:34" ht="14" x14ac:dyDescent="0.2">
      <c r="S309" s="54"/>
      <c r="T309" s="54"/>
      <c r="U309" s="54"/>
      <c r="V309" s="54"/>
      <c r="W309" s="54"/>
      <c r="X309" s="54"/>
      <c r="Y309" s="54"/>
      <c r="Z309" s="54"/>
      <c r="AH309" s="54"/>
    </row>
    <row r="310" spans="19:34" ht="14" x14ac:dyDescent="0.2">
      <c r="S310" s="54"/>
      <c r="T310" s="54"/>
      <c r="U310" s="54"/>
      <c r="V310" s="54"/>
      <c r="W310" s="54"/>
      <c r="X310" s="54"/>
      <c r="Y310" s="54"/>
      <c r="Z310" s="54"/>
      <c r="AH310" s="54"/>
    </row>
    <row r="311" spans="19:34" ht="14" x14ac:dyDescent="0.2">
      <c r="S311" s="54"/>
      <c r="T311" s="54"/>
      <c r="U311" s="54"/>
      <c r="V311" s="54"/>
      <c r="W311" s="54"/>
      <c r="X311" s="54"/>
      <c r="Y311" s="54"/>
      <c r="Z311" s="54"/>
      <c r="AH311" s="54"/>
    </row>
    <row r="312" spans="19:34" ht="14" x14ac:dyDescent="0.2">
      <c r="S312" s="54"/>
      <c r="T312" s="54"/>
      <c r="U312" s="54"/>
      <c r="V312" s="54"/>
      <c r="W312" s="54"/>
      <c r="X312" s="54"/>
      <c r="Y312" s="54"/>
      <c r="Z312" s="54"/>
      <c r="AH312" s="54"/>
    </row>
    <row r="313" spans="19:34" ht="14" x14ac:dyDescent="0.2">
      <c r="S313" s="54"/>
      <c r="T313" s="54"/>
      <c r="U313" s="54"/>
      <c r="V313" s="54"/>
      <c r="W313" s="54"/>
      <c r="X313" s="54"/>
      <c r="Y313" s="54"/>
      <c r="Z313" s="54"/>
      <c r="AH313" s="54"/>
    </row>
    <row r="314" spans="19:34" ht="14" x14ac:dyDescent="0.2">
      <c r="S314" s="54"/>
      <c r="T314" s="54"/>
      <c r="U314" s="54"/>
      <c r="V314" s="54"/>
      <c r="W314" s="54"/>
      <c r="X314" s="54"/>
      <c r="Y314" s="54"/>
      <c r="Z314" s="54"/>
      <c r="AH314" s="54"/>
    </row>
    <row r="315" spans="19:34" ht="14" x14ac:dyDescent="0.2">
      <c r="S315" s="54"/>
      <c r="T315" s="54"/>
      <c r="U315" s="54"/>
      <c r="V315" s="54"/>
      <c r="W315" s="54"/>
      <c r="X315" s="54"/>
      <c r="Y315" s="54"/>
      <c r="Z315" s="54"/>
      <c r="AH315" s="54"/>
    </row>
    <row r="316" spans="19:34" ht="14" x14ac:dyDescent="0.2">
      <c r="S316" s="54"/>
      <c r="T316" s="54"/>
      <c r="U316" s="54"/>
      <c r="V316" s="54"/>
      <c r="W316" s="54"/>
      <c r="X316" s="54"/>
      <c r="Y316" s="54"/>
      <c r="Z316" s="54"/>
      <c r="AH316" s="54"/>
    </row>
    <row r="317" spans="19:34" ht="14" x14ac:dyDescent="0.2">
      <c r="S317" s="54"/>
      <c r="T317" s="54"/>
      <c r="U317" s="54"/>
      <c r="V317" s="54"/>
      <c r="W317" s="54"/>
      <c r="X317" s="54"/>
      <c r="Y317" s="54"/>
      <c r="Z317" s="54"/>
      <c r="AH317" s="54"/>
    </row>
    <row r="318" spans="19:34" ht="14" x14ac:dyDescent="0.2">
      <c r="S318" s="54"/>
      <c r="T318" s="54"/>
      <c r="U318" s="54"/>
      <c r="V318" s="54"/>
      <c r="W318" s="54"/>
      <c r="X318" s="54"/>
      <c r="Y318" s="54"/>
      <c r="Z318" s="54"/>
      <c r="AH318" s="54"/>
    </row>
    <row r="319" spans="19:34" ht="14" x14ac:dyDescent="0.2">
      <c r="S319" s="54"/>
      <c r="T319" s="54"/>
      <c r="U319" s="54"/>
      <c r="V319" s="54"/>
      <c r="W319" s="54"/>
      <c r="X319" s="54"/>
      <c r="Y319" s="54"/>
      <c r="Z319" s="54"/>
      <c r="AH319" s="54"/>
    </row>
    <row r="320" spans="19:34" ht="14" x14ac:dyDescent="0.2">
      <c r="S320" s="54"/>
      <c r="T320" s="54"/>
      <c r="U320" s="54"/>
      <c r="V320" s="54"/>
      <c r="W320" s="54"/>
      <c r="X320" s="54"/>
      <c r="Y320" s="54"/>
      <c r="Z320" s="54"/>
      <c r="AH320" s="54"/>
    </row>
    <row r="321" spans="19:34" ht="14" x14ac:dyDescent="0.2">
      <c r="S321" s="54"/>
      <c r="T321" s="54"/>
      <c r="U321" s="54"/>
      <c r="V321" s="54"/>
      <c r="W321" s="54"/>
      <c r="X321" s="54"/>
      <c r="Y321" s="54"/>
      <c r="Z321" s="54"/>
      <c r="AH321" s="54"/>
    </row>
    <row r="322" spans="19:34" ht="14" x14ac:dyDescent="0.2">
      <c r="S322" s="54"/>
      <c r="T322" s="54"/>
      <c r="U322" s="54"/>
      <c r="V322" s="54"/>
      <c r="W322" s="54"/>
      <c r="X322" s="54"/>
      <c r="Y322" s="54"/>
      <c r="Z322" s="54"/>
      <c r="AH322" s="54"/>
    </row>
    <row r="323" spans="19:34" ht="14" x14ac:dyDescent="0.2">
      <c r="S323" s="54"/>
      <c r="T323" s="54"/>
      <c r="U323" s="54"/>
      <c r="V323" s="54"/>
      <c r="W323" s="54"/>
      <c r="X323" s="54"/>
      <c r="Y323" s="54"/>
      <c r="Z323" s="54"/>
      <c r="AH323" s="54"/>
    </row>
    <row r="324" spans="19:34" ht="14" x14ac:dyDescent="0.2">
      <c r="S324" s="54"/>
      <c r="T324" s="54"/>
      <c r="U324" s="54"/>
      <c r="V324" s="54"/>
      <c r="W324" s="54"/>
      <c r="X324" s="54"/>
      <c r="Y324" s="54"/>
      <c r="Z324" s="54"/>
      <c r="AH324" s="54"/>
    </row>
    <row r="325" spans="19:34" ht="14" x14ac:dyDescent="0.2">
      <c r="S325" s="54"/>
      <c r="T325" s="54"/>
      <c r="U325" s="54"/>
      <c r="V325" s="54"/>
      <c r="W325" s="54"/>
      <c r="X325" s="54"/>
      <c r="Y325" s="54"/>
      <c r="Z325" s="54"/>
      <c r="AH325" s="54"/>
    </row>
    <row r="326" spans="19:34" ht="14" x14ac:dyDescent="0.2">
      <c r="S326" s="54"/>
      <c r="T326" s="54"/>
      <c r="U326" s="54"/>
      <c r="V326" s="54"/>
      <c r="W326" s="54"/>
      <c r="X326" s="54"/>
      <c r="Y326" s="54"/>
      <c r="Z326" s="54"/>
      <c r="AH326" s="54"/>
    </row>
    <row r="327" spans="19:34" ht="14" x14ac:dyDescent="0.2">
      <c r="S327" s="54"/>
      <c r="T327" s="54"/>
      <c r="U327" s="54"/>
      <c r="V327" s="54"/>
      <c r="W327" s="54"/>
      <c r="X327" s="54"/>
      <c r="Y327" s="54"/>
      <c r="Z327" s="54"/>
      <c r="AH327" s="54"/>
    </row>
    <row r="328" spans="19:34" ht="14" x14ac:dyDescent="0.2">
      <c r="S328" s="54"/>
      <c r="T328" s="54"/>
      <c r="U328" s="54"/>
      <c r="V328" s="54"/>
      <c r="W328" s="54"/>
      <c r="X328" s="54"/>
      <c r="Y328" s="54"/>
      <c r="Z328" s="54"/>
      <c r="AH328" s="54"/>
    </row>
    <row r="329" spans="19:34" ht="14" x14ac:dyDescent="0.2">
      <c r="S329" s="54"/>
      <c r="T329" s="54"/>
      <c r="U329" s="54"/>
      <c r="V329" s="54"/>
      <c r="W329" s="54"/>
      <c r="X329" s="54"/>
      <c r="Y329" s="54"/>
      <c r="Z329" s="54"/>
      <c r="AH329" s="54"/>
    </row>
    <row r="330" spans="19:34" ht="14" x14ac:dyDescent="0.2">
      <c r="S330" s="54"/>
      <c r="T330" s="54"/>
      <c r="U330" s="54"/>
      <c r="V330" s="54"/>
      <c r="W330" s="54"/>
      <c r="X330" s="54"/>
      <c r="Y330" s="54"/>
      <c r="Z330" s="54"/>
      <c r="AH330" s="54"/>
    </row>
    <row r="331" spans="19:34" ht="14" x14ac:dyDescent="0.2">
      <c r="S331" s="54"/>
      <c r="T331" s="54"/>
      <c r="U331" s="54"/>
      <c r="V331" s="54"/>
      <c r="W331" s="54"/>
      <c r="X331" s="54"/>
      <c r="Y331" s="54"/>
      <c r="Z331" s="54"/>
      <c r="AH331" s="54"/>
    </row>
    <row r="332" spans="19:34" ht="14" x14ac:dyDescent="0.2">
      <c r="S332" s="54"/>
      <c r="T332" s="54"/>
      <c r="U332" s="54"/>
      <c r="V332" s="54"/>
      <c r="W332" s="54"/>
      <c r="X332" s="54"/>
      <c r="Y332" s="54"/>
      <c r="Z332" s="54"/>
      <c r="AH332" s="54"/>
    </row>
    <row r="333" spans="19:34" ht="14" x14ac:dyDescent="0.2">
      <c r="S333" s="54"/>
      <c r="T333" s="54"/>
      <c r="U333" s="54"/>
      <c r="V333" s="54"/>
      <c r="W333" s="54"/>
      <c r="X333" s="54"/>
      <c r="Y333" s="54"/>
      <c r="Z333" s="54"/>
      <c r="AH333" s="54"/>
    </row>
    <row r="334" spans="19:34" ht="14" x14ac:dyDescent="0.2">
      <c r="S334" s="54"/>
      <c r="T334" s="54"/>
      <c r="U334" s="54"/>
      <c r="V334" s="54"/>
      <c r="W334" s="54"/>
      <c r="X334" s="54"/>
      <c r="Y334" s="54"/>
      <c r="Z334" s="54"/>
      <c r="AH334" s="54"/>
    </row>
    <row r="335" spans="19:34" ht="14" x14ac:dyDescent="0.2">
      <c r="S335" s="54"/>
      <c r="T335" s="54"/>
      <c r="U335" s="54"/>
      <c r="V335" s="54"/>
      <c r="W335" s="54"/>
      <c r="X335" s="54"/>
      <c r="Y335" s="54"/>
      <c r="Z335" s="54"/>
      <c r="AH335" s="54"/>
    </row>
    <row r="336" spans="19:34" ht="14" x14ac:dyDescent="0.2">
      <c r="S336" s="54"/>
      <c r="T336" s="54"/>
      <c r="U336" s="54"/>
      <c r="V336" s="54"/>
      <c r="W336" s="54"/>
      <c r="X336" s="54"/>
      <c r="Y336" s="54"/>
      <c r="Z336" s="54"/>
      <c r="AH336" s="54"/>
    </row>
    <row r="337" spans="19:34" ht="14" x14ac:dyDescent="0.2">
      <c r="S337" s="54"/>
      <c r="T337" s="54"/>
      <c r="U337" s="54"/>
      <c r="V337" s="54"/>
      <c r="W337" s="54"/>
      <c r="X337" s="54"/>
      <c r="Y337" s="54"/>
      <c r="Z337" s="54"/>
      <c r="AH337" s="54"/>
    </row>
    <row r="338" spans="19:34" ht="14" x14ac:dyDescent="0.2">
      <c r="S338" s="54"/>
      <c r="T338" s="54"/>
      <c r="U338" s="54"/>
      <c r="V338" s="54"/>
      <c r="W338" s="54"/>
      <c r="X338" s="54"/>
      <c r="Y338" s="54"/>
      <c r="Z338" s="54"/>
      <c r="AH338" s="54"/>
    </row>
    <row r="339" spans="19:34" ht="14" x14ac:dyDescent="0.2">
      <c r="S339" s="54"/>
      <c r="T339" s="54"/>
      <c r="U339" s="54"/>
      <c r="V339" s="54"/>
      <c r="W339" s="54"/>
      <c r="X339" s="54"/>
      <c r="Y339" s="54"/>
      <c r="Z339" s="54"/>
      <c r="AH339" s="54"/>
    </row>
    <row r="340" spans="19:34" ht="14" x14ac:dyDescent="0.2">
      <c r="S340" s="54"/>
      <c r="T340" s="54"/>
      <c r="U340" s="54"/>
      <c r="V340" s="54"/>
      <c r="W340" s="54"/>
      <c r="X340" s="54"/>
      <c r="Y340" s="54"/>
      <c r="Z340" s="54"/>
      <c r="AH340" s="54"/>
    </row>
    <row r="341" spans="19:34" ht="14" x14ac:dyDescent="0.2">
      <c r="S341" s="54"/>
      <c r="T341" s="54"/>
      <c r="U341" s="54"/>
      <c r="V341" s="54"/>
      <c r="W341" s="54"/>
      <c r="X341" s="54"/>
      <c r="Y341" s="54"/>
      <c r="Z341" s="54"/>
      <c r="AH341" s="54"/>
    </row>
    <row r="342" spans="19:34" ht="14" x14ac:dyDescent="0.2">
      <c r="S342" s="54"/>
      <c r="T342" s="54"/>
      <c r="U342" s="54"/>
      <c r="V342" s="54"/>
      <c r="W342" s="54"/>
      <c r="X342" s="54"/>
      <c r="Y342" s="54"/>
      <c r="Z342" s="54"/>
      <c r="AH342" s="54"/>
    </row>
    <row r="343" spans="19:34" ht="14" x14ac:dyDescent="0.2">
      <c r="S343" s="54"/>
      <c r="T343" s="54"/>
      <c r="U343" s="54"/>
      <c r="V343" s="54"/>
      <c r="W343" s="54"/>
      <c r="X343" s="54"/>
      <c r="Y343" s="54"/>
      <c r="Z343" s="54"/>
      <c r="AH343" s="54"/>
    </row>
    <row r="344" spans="19:34" ht="14" x14ac:dyDescent="0.2">
      <c r="S344" s="54"/>
      <c r="T344" s="54"/>
      <c r="U344" s="54"/>
      <c r="V344" s="54"/>
      <c r="W344" s="54"/>
      <c r="X344" s="54"/>
      <c r="Y344" s="54"/>
      <c r="Z344" s="54"/>
      <c r="AH344" s="54"/>
    </row>
    <row r="345" spans="19:34" ht="14" x14ac:dyDescent="0.2">
      <c r="S345" s="54"/>
      <c r="T345" s="54"/>
      <c r="U345" s="54"/>
      <c r="V345" s="54"/>
      <c r="W345" s="54"/>
      <c r="X345" s="54"/>
      <c r="Y345" s="54"/>
      <c r="Z345" s="54"/>
      <c r="AH345" s="54"/>
    </row>
    <row r="346" spans="19:34" ht="14" x14ac:dyDescent="0.2">
      <c r="S346" s="54"/>
      <c r="T346" s="54"/>
      <c r="U346" s="54"/>
      <c r="V346" s="54"/>
      <c r="W346" s="54"/>
      <c r="X346" s="54"/>
      <c r="Y346" s="54"/>
      <c r="Z346" s="54"/>
      <c r="AH346" s="54"/>
    </row>
    <row r="347" spans="19:34" ht="14" x14ac:dyDescent="0.2">
      <c r="S347" s="54"/>
      <c r="T347" s="54"/>
      <c r="U347" s="54"/>
      <c r="V347" s="54"/>
      <c r="W347" s="54"/>
      <c r="X347" s="54"/>
      <c r="Y347" s="54"/>
      <c r="Z347" s="54"/>
      <c r="AH347" s="54"/>
    </row>
    <row r="348" spans="19:34" ht="14" x14ac:dyDescent="0.2">
      <c r="S348" s="54"/>
      <c r="T348" s="54"/>
      <c r="U348" s="54"/>
      <c r="V348" s="54"/>
      <c r="W348" s="54"/>
      <c r="X348" s="54"/>
      <c r="Y348" s="54"/>
      <c r="Z348" s="54"/>
      <c r="AH348" s="54"/>
    </row>
    <row r="349" spans="19:34" ht="14" x14ac:dyDescent="0.2">
      <c r="S349" s="54"/>
      <c r="T349" s="54"/>
      <c r="U349" s="54"/>
      <c r="V349" s="54"/>
      <c r="W349" s="54"/>
      <c r="X349" s="54"/>
      <c r="Y349" s="54"/>
      <c r="Z349" s="54"/>
      <c r="AH349" s="54"/>
    </row>
    <row r="350" spans="19:34" ht="14" x14ac:dyDescent="0.2">
      <c r="S350" s="54"/>
      <c r="T350" s="54"/>
      <c r="U350" s="54"/>
      <c r="V350" s="54"/>
      <c r="W350" s="54"/>
      <c r="X350" s="54"/>
      <c r="Y350" s="54"/>
      <c r="Z350" s="54"/>
      <c r="AH350" s="54"/>
    </row>
    <row r="351" spans="19:34" ht="14" x14ac:dyDescent="0.2">
      <c r="S351" s="54"/>
      <c r="T351" s="54"/>
      <c r="U351" s="54"/>
      <c r="V351" s="54"/>
      <c r="W351" s="54"/>
      <c r="X351" s="54"/>
      <c r="Y351" s="54"/>
      <c r="Z351" s="54"/>
      <c r="AH351" s="54"/>
    </row>
    <row r="352" spans="19:34" ht="14" x14ac:dyDescent="0.2">
      <c r="S352" s="54"/>
      <c r="T352" s="54"/>
      <c r="U352" s="54"/>
      <c r="V352" s="54"/>
      <c r="W352" s="54"/>
      <c r="X352" s="54"/>
      <c r="Y352" s="54"/>
      <c r="Z352" s="54"/>
      <c r="AH352" s="54"/>
    </row>
    <row r="353" spans="19:34" ht="14" x14ac:dyDescent="0.2">
      <c r="S353" s="54"/>
      <c r="T353" s="54"/>
      <c r="U353" s="54"/>
      <c r="V353" s="54"/>
      <c r="W353" s="54"/>
      <c r="X353" s="54"/>
      <c r="Y353" s="54"/>
      <c r="Z353" s="54"/>
      <c r="AH353" s="54"/>
    </row>
    <row r="354" spans="19:34" ht="14" x14ac:dyDescent="0.2">
      <c r="S354" s="54"/>
      <c r="T354" s="54"/>
      <c r="U354" s="54"/>
      <c r="V354" s="54"/>
      <c r="W354" s="54"/>
      <c r="X354" s="54"/>
      <c r="Y354" s="54"/>
      <c r="Z354" s="54"/>
      <c r="AH354" s="54"/>
    </row>
    <row r="355" spans="19:34" ht="14" x14ac:dyDescent="0.2">
      <c r="S355" s="54"/>
      <c r="T355" s="54"/>
      <c r="U355" s="54"/>
      <c r="V355" s="54"/>
      <c r="W355" s="54"/>
      <c r="X355" s="54"/>
      <c r="Y355" s="54"/>
      <c r="Z355" s="54"/>
      <c r="AH355" s="54"/>
    </row>
    <row r="356" spans="19:34" ht="14" x14ac:dyDescent="0.2">
      <c r="S356" s="54"/>
      <c r="T356" s="54"/>
      <c r="U356" s="54"/>
      <c r="V356" s="54"/>
      <c r="W356" s="54"/>
      <c r="X356" s="54"/>
      <c r="Y356" s="54"/>
      <c r="Z356" s="54"/>
      <c r="AH356" s="54"/>
    </row>
    <row r="357" spans="19:34" ht="14" x14ac:dyDescent="0.2">
      <c r="S357" s="54"/>
      <c r="T357" s="54"/>
      <c r="U357" s="54"/>
      <c r="V357" s="54"/>
      <c r="W357" s="54"/>
      <c r="X357" s="54"/>
      <c r="Y357" s="54"/>
      <c r="Z357" s="54"/>
      <c r="AH357" s="54"/>
    </row>
    <row r="358" spans="19:34" ht="14" x14ac:dyDescent="0.2">
      <c r="S358" s="54"/>
      <c r="T358" s="54"/>
      <c r="U358" s="54"/>
      <c r="V358" s="54"/>
      <c r="W358" s="54"/>
      <c r="X358" s="54"/>
      <c r="Y358" s="54"/>
      <c r="Z358" s="54"/>
      <c r="AH358" s="54"/>
    </row>
    <row r="359" spans="19:34" ht="14" x14ac:dyDescent="0.2">
      <c r="S359" s="54"/>
      <c r="T359" s="54"/>
      <c r="U359" s="54"/>
      <c r="V359" s="54"/>
      <c r="W359" s="54"/>
      <c r="X359" s="54"/>
      <c r="Y359" s="54"/>
      <c r="Z359" s="54"/>
      <c r="AH359" s="54"/>
    </row>
    <row r="360" spans="19:34" ht="14" x14ac:dyDescent="0.2">
      <c r="S360" s="54"/>
      <c r="T360" s="54"/>
      <c r="U360" s="54"/>
      <c r="V360" s="54"/>
      <c r="W360" s="54"/>
      <c r="X360" s="54"/>
      <c r="Y360" s="54"/>
      <c r="Z360" s="54"/>
      <c r="AH360" s="54"/>
    </row>
    <row r="361" spans="19:34" ht="14" x14ac:dyDescent="0.2">
      <c r="S361" s="54"/>
      <c r="T361" s="54"/>
      <c r="U361" s="54"/>
      <c r="V361" s="54"/>
      <c r="W361" s="54"/>
      <c r="X361" s="54"/>
      <c r="Y361" s="54"/>
      <c r="Z361" s="54"/>
      <c r="AH361" s="54"/>
    </row>
    <row r="362" spans="19:34" ht="14" x14ac:dyDescent="0.2">
      <c r="S362" s="54"/>
      <c r="T362" s="54"/>
      <c r="U362" s="54"/>
      <c r="V362" s="54"/>
      <c r="W362" s="54"/>
      <c r="X362" s="54"/>
      <c r="Y362" s="54"/>
      <c r="Z362" s="54"/>
      <c r="AH362" s="54"/>
    </row>
    <row r="363" spans="19:34" ht="14" x14ac:dyDescent="0.2">
      <c r="S363" s="54"/>
      <c r="T363" s="54"/>
      <c r="U363" s="54"/>
      <c r="V363" s="54"/>
      <c r="W363" s="54"/>
      <c r="X363" s="54"/>
      <c r="Y363" s="54"/>
      <c r="Z363" s="54"/>
      <c r="AH363" s="54"/>
    </row>
    <row r="364" spans="19:34" ht="14" x14ac:dyDescent="0.2">
      <c r="S364" s="54"/>
      <c r="T364" s="54"/>
      <c r="U364" s="54"/>
      <c r="V364" s="54"/>
      <c r="W364" s="54"/>
      <c r="X364" s="54"/>
      <c r="Y364" s="54"/>
      <c r="Z364" s="54"/>
      <c r="AH364" s="54"/>
    </row>
    <row r="365" spans="19:34" ht="14" x14ac:dyDescent="0.2">
      <c r="S365" s="54"/>
      <c r="T365" s="54"/>
      <c r="U365" s="54"/>
      <c r="V365" s="54"/>
      <c r="W365" s="54"/>
      <c r="X365" s="54"/>
      <c r="Y365" s="54"/>
      <c r="Z365" s="54"/>
      <c r="AH365" s="54"/>
    </row>
    <row r="366" spans="19:34" ht="14" x14ac:dyDescent="0.2">
      <c r="S366" s="54"/>
      <c r="T366" s="54"/>
      <c r="U366" s="54"/>
      <c r="V366" s="54"/>
      <c r="W366" s="54"/>
      <c r="X366" s="54"/>
      <c r="Y366" s="54"/>
      <c r="Z366" s="54"/>
      <c r="AH366" s="54"/>
    </row>
    <row r="367" spans="19:34" ht="14" x14ac:dyDescent="0.2">
      <c r="S367" s="54"/>
      <c r="T367" s="54"/>
      <c r="U367" s="54"/>
      <c r="V367" s="54"/>
      <c r="W367" s="54"/>
      <c r="X367" s="54"/>
      <c r="Y367" s="54"/>
      <c r="Z367" s="54"/>
      <c r="AH367" s="54"/>
    </row>
    <row r="368" spans="19:34" ht="14" x14ac:dyDescent="0.2">
      <c r="S368" s="54"/>
      <c r="T368" s="54"/>
      <c r="U368" s="54"/>
      <c r="V368" s="54"/>
      <c r="W368" s="54"/>
      <c r="X368" s="54"/>
      <c r="Y368" s="54"/>
      <c r="Z368" s="54"/>
      <c r="AH368" s="54"/>
    </row>
    <row r="369" spans="19:34" ht="14" x14ac:dyDescent="0.2">
      <c r="S369" s="54"/>
      <c r="T369" s="54"/>
      <c r="U369" s="54"/>
      <c r="V369" s="54"/>
      <c r="W369" s="54"/>
      <c r="X369" s="54"/>
      <c r="Y369" s="54"/>
      <c r="Z369" s="54"/>
      <c r="AH369" s="54"/>
    </row>
    <row r="370" spans="19:34" ht="14" x14ac:dyDescent="0.2">
      <c r="S370" s="54"/>
      <c r="T370" s="54"/>
      <c r="U370" s="54"/>
      <c r="V370" s="54"/>
      <c r="W370" s="54"/>
      <c r="X370" s="54"/>
      <c r="Y370" s="54"/>
      <c r="Z370" s="54"/>
      <c r="AH370" s="54"/>
    </row>
    <row r="371" spans="19:34" ht="14" x14ac:dyDescent="0.2">
      <c r="S371" s="54"/>
      <c r="T371" s="54"/>
      <c r="U371" s="54"/>
      <c r="V371" s="54"/>
      <c r="W371" s="54"/>
      <c r="X371" s="54"/>
      <c r="Y371" s="54"/>
      <c r="Z371" s="54"/>
      <c r="AH371" s="54"/>
    </row>
    <row r="372" spans="19:34" ht="14" x14ac:dyDescent="0.2">
      <c r="S372" s="54"/>
      <c r="T372" s="54"/>
      <c r="U372" s="54"/>
      <c r="V372" s="54"/>
      <c r="W372" s="54"/>
      <c r="X372" s="54"/>
      <c r="Y372" s="54"/>
      <c r="Z372" s="54"/>
      <c r="AH372" s="54"/>
    </row>
    <row r="373" spans="19:34" ht="14" x14ac:dyDescent="0.2">
      <c r="S373" s="54"/>
      <c r="T373" s="54"/>
      <c r="U373" s="54"/>
      <c r="V373" s="54"/>
      <c r="W373" s="54"/>
      <c r="X373" s="54"/>
      <c r="Y373" s="54"/>
      <c r="Z373" s="54"/>
      <c r="AH373" s="54"/>
    </row>
    <row r="374" spans="19:34" ht="14" x14ac:dyDescent="0.2">
      <c r="S374" s="54"/>
      <c r="T374" s="54"/>
      <c r="U374" s="54"/>
      <c r="V374" s="54"/>
      <c r="W374" s="54"/>
      <c r="X374" s="54"/>
      <c r="Y374" s="54"/>
      <c r="Z374" s="54"/>
      <c r="AH374" s="54"/>
    </row>
    <row r="375" spans="19:34" ht="14" x14ac:dyDescent="0.2">
      <c r="S375" s="54"/>
      <c r="T375" s="54"/>
      <c r="U375" s="54"/>
      <c r="V375" s="54"/>
      <c r="W375" s="54"/>
      <c r="X375" s="54"/>
      <c r="Y375" s="54"/>
      <c r="Z375" s="54"/>
      <c r="AH375" s="54"/>
    </row>
    <row r="376" spans="19:34" ht="14" x14ac:dyDescent="0.2">
      <c r="S376" s="54"/>
      <c r="T376" s="54"/>
      <c r="U376" s="54"/>
      <c r="V376" s="54"/>
      <c r="W376" s="54"/>
      <c r="X376" s="54"/>
      <c r="Y376" s="54"/>
      <c r="Z376" s="54"/>
      <c r="AH376" s="54"/>
    </row>
    <row r="377" spans="19:34" ht="14" x14ac:dyDescent="0.2">
      <c r="S377" s="54"/>
      <c r="T377" s="54"/>
      <c r="U377" s="54"/>
      <c r="V377" s="54"/>
      <c r="W377" s="54"/>
      <c r="X377" s="54"/>
      <c r="Y377" s="54"/>
      <c r="Z377" s="54"/>
      <c r="AH377" s="54"/>
    </row>
    <row r="378" spans="19:34" ht="14" x14ac:dyDescent="0.2">
      <c r="S378" s="54"/>
      <c r="T378" s="54"/>
      <c r="U378" s="54"/>
      <c r="V378" s="54"/>
      <c r="W378" s="54"/>
      <c r="X378" s="54"/>
      <c r="Y378" s="54"/>
      <c r="Z378" s="54"/>
      <c r="AH378" s="54"/>
    </row>
    <row r="379" spans="19:34" ht="14" x14ac:dyDescent="0.2">
      <c r="S379" s="54"/>
      <c r="T379" s="54"/>
      <c r="U379" s="54"/>
      <c r="V379" s="54"/>
      <c r="W379" s="54"/>
      <c r="X379" s="54"/>
      <c r="Y379" s="54"/>
      <c r="Z379" s="54"/>
      <c r="AH379" s="54"/>
    </row>
    <row r="380" spans="19:34" ht="14" x14ac:dyDescent="0.2">
      <c r="S380" s="54"/>
      <c r="T380" s="54"/>
      <c r="U380" s="54"/>
      <c r="V380" s="54"/>
      <c r="W380" s="54"/>
      <c r="X380" s="54"/>
      <c r="Y380" s="54"/>
      <c r="Z380" s="54"/>
      <c r="AH380" s="54"/>
    </row>
    <row r="381" spans="19:34" ht="14" x14ac:dyDescent="0.2">
      <c r="S381" s="54"/>
      <c r="T381" s="54"/>
      <c r="U381" s="54"/>
      <c r="V381" s="54"/>
      <c r="W381" s="54"/>
      <c r="X381" s="54"/>
      <c r="Y381" s="54"/>
      <c r="Z381" s="54"/>
      <c r="AH381" s="54"/>
    </row>
    <row r="382" spans="19:34" ht="14" x14ac:dyDescent="0.2">
      <c r="S382" s="54"/>
      <c r="T382" s="54"/>
      <c r="U382" s="54"/>
      <c r="V382" s="54"/>
      <c r="W382" s="54"/>
      <c r="X382" s="54"/>
      <c r="Y382" s="54"/>
      <c r="Z382" s="54"/>
      <c r="AH382" s="54"/>
    </row>
    <row r="383" spans="19:34" ht="14" x14ac:dyDescent="0.2">
      <c r="S383" s="54"/>
      <c r="T383" s="54"/>
      <c r="U383" s="54"/>
      <c r="V383" s="54"/>
      <c r="W383" s="54"/>
      <c r="X383" s="54"/>
      <c r="Y383" s="54"/>
      <c r="Z383" s="54"/>
      <c r="AH383" s="54"/>
    </row>
    <row r="384" spans="19:34" ht="14" x14ac:dyDescent="0.2">
      <c r="S384" s="54"/>
      <c r="T384" s="54"/>
      <c r="U384" s="54"/>
      <c r="V384" s="54"/>
      <c r="W384" s="54"/>
      <c r="X384" s="54"/>
      <c r="Y384" s="54"/>
      <c r="Z384" s="54"/>
      <c r="AH384" s="54"/>
    </row>
    <row r="385" spans="19:34" ht="14" x14ac:dyDescent="0.2">
      <c r="S385" s="54"/>
      <c r="T385" s="54"/>
      <c r="U385" s="54"/>
      <c r="V385" s="54"/>
      <c r="W385" s="54"/>
      <c r="X385" s="54"/>
      <c r="Y385" s="54"/>
      <c r="Z385" s="54"/>
      <c r="AH385" s="54"/>
    </row>
    <row r="386" spans="19:34" ht="14" x14ac:dyDescent="0.2">
      <c r="S386" s="54"/>
      <c r="T386" s="54"/>
      <c r="U386" s="54"/>
      <c r="V386" s="54"/>
      <c r="W386" s="54"/>
      <c r="X386" s="54"/>
      <c r="Y386" s="54"/>
      <c r="Z386" s="54"/>
      <c r="AH386" s="54"/>
    </row>
    <row r="387" spans="19:34" ht="14" x14ac:dyDescent="0.2">
      <c r="S387" s="54"/>
      <c r="T387" s="54"/>
      <c r="U387" s="54"/>
      <c r="V387" s="54"/>
      <c r="W387" s="54"/>
      <c r="X387" s="54"/>
      <c r="Y387" s="54"/>
      <c r="Z387" s="54"/>
      <c r="AH387" s="54"/>
    </row>
    <row r="388" spans="19:34" ht="14" x14ac:dyDescent="0.2">
      <c r="S388" s="54"/>
      <c r="T388" s="54"/>
      <c r="U388" s="54"/>
      <c r="V388" s="54"/>
      <c r="W388" s="54"/>
      <c r="X388" s="54"/>
      <c r="Y388" s="54"/>
      <c r="Z388" s="54"/>
      <c r="AH388" s="54"/>
    </row>
    <row r="389" spans="19:34" ht="14" x14ac:dyDescent="0.2">
      <c r="S389" s="54"/>
      <c r="T389" s="54"/>
      <c r="U389" s="54"/>
      <c r="V389" s="54"/>
      <c r="W389" s="54"/>
      <c r="X389" s="54"/>
      <c r="Y389" s="54"/>
      <c r="Z389" s="54"/>
      <c r="AH389" s="54"/>
    </row>
    <row r="390" spans="19:34" ht="14" x14ac:dyDescent="0.2">
      <c r="S390" s="54"/>
      <c r="T390" s="54"/>
      <c r="U390" s="54"/>
      <c r="V390" s="54"/>
      <c r="W390" s="54"/>
      <c r="X390" s="54"/>
      <c r="Y390" s="54"/>
      <c r="Z390" s="54"/>
      <c r="AH390" s="54"/>
    </row>
    <row r="391" spans="19:34" ht="14" x14ac:dyDescent="0.2">
      <c r="S391" s="54"/>
      <c r="T391" s="54"/>
      <c r="U391" s="54"/>
      <c r="V391" s="54"/>
      <c r="W391" s="54"/>
      <c r="X391" s="54"/>
      <c r="Y391" s="54"/>
      <c r="Z391" s="54"/>
      <c r="AH391" s="54"/>
    </row>
    <row r="392" spans="19:34" ht="14" x14ac:dyDescent="0.2">
      <c r="S392" s="54"/>
      <c r="T392" s="54"/>
      <c r="U392" s="54"/>
      <c r="V392" s="54"/>
      <c r="W392" s="54"/>
      <c r="X392" s="54"/>
      <c r="Y392" s="54"/>
      <c r="Z392" s="54"/>
      <c r="AH392" s="54"/>
    </row>
    <row r="393" spans="19:34" ht="14" x14ac:dyDescent="0.2">
      <c r="S393" s="54"/>
      <c r="T393" s="54"/>
      <c r="U393" s="54"/>
      <c r="V393" s="54"/>
      <c r="W393" s="54"/>
      <c r="X393" s="54"/>
      <c r="Y393" s="54"/>
      <c r="Z393" s="54"/>
      <c r="AH393" s="54"/>
    </row>
    <row r="394" spans="19:34" ht="14" x14ac:dyDescent="0.2">
      <c r="S394" s="54"/>
      <c r="T394" s="54"/>
      <c r="U394" s="54"/>
      <c r="V394" s="54"/>
      <c r="W394" s="54"/>
      <c r="X394" s="54"/>
      <c r="Y394" s="54"/>
      <c r="Z394" s="54"/>
      <c r="AH394" s="54"/>
    </row>
    <row r="395" spans="19:34" ht="14" x14ac:dyDescent="0.2">
      <c r="S395" s="54"/>
      <c r="T395" s="54"/>
      <c r="U395" s="54"/>
      <c r="V395" s="54"/>
      <c r="W395" s="54"/>
      <c r="X395" s="54"/>
      <c r="Y395" s="54"/>
      <c r="Z395" s="54"/>
      <c r="AH395" s="54"/>
    </row>
    <row r="396" spans="19:34" ht="14" x14ac:dyDescent="0.2">
      <c r="S396" s="54"/>
      <c r="T396" s="54"/>
      <c r="U396" s="54"/>
      <c r="V396" s="54"/>
      <c r="W396" s="54"/>
      <c r="X396" s="54"/>
      <c r="Y396" s="54"/>
      <c r="Z396" s="54"/>
      <c r="AH396" s="54"/>
    </row>
    <row r="397" spans="19:34" ht="14" x14ac:dyDescent="0.2">
      <c r="S397" s="54"/>
      <c r="T397" s="54"/>
      <c r="U397" s="54"/>
      <c r="V397" s="54"/>
      <c r="W397" s="54"/>
      <c r="X397" s="54"/>
      <c r="Y397" s="54"/>
      <c r="Z397" s="54"/>
      <c r="AH397" s="54"/>
    </row>
    <row r="398" spans="19:34" ht="14" x14ac:dyDescent="0.2">
      <c r="S398" s="54"/>
      <c r="T398" s="54"/>
      <c r="U398" s="54"/>
      <c r="V398" s="54"/>
      <c r="W398" s="54"/>
      <c r="X398" s="54"/>
      <c r="Y398" s="54"/>
      <c r="Z398" s="54"/>
      <c r="AH398" s="54"/>
    </row>
    <row r="399" spans="19:34" ht="14" x14ac:dyDescent="0.2">
      <c r="S399" s="54"/>
      <c r="T399" s="54"/>
      <c r="U399" s="54"/>
      <c r="V399" s="54"/>
      <c r="W399" s="54"/>
      <c r="X399" s="54"/>
      <c r="Y399" s="54"/>
      <c r="Z399" s="54"/>
      <c r="AH399" s="54"/>
    </row>
    <row r="400" spans="19:34" ht="14" x14ac:dyDescent="0.2">
      <c r="S400" s="54"/>
      <c r="T400" s="54"/>
      <c r="U400" s="54"/>
      <c r="V400" s="54"/>
      <c r="W400" s="54"/>
      <c r="X400" s="54"/>
      <c r="Y400" s="54"/>
      <c r="Z400" s="54"/>
      <c r="AH400" s="54"/>
    </row>
    <row r="401" spans="19:34" ht="14" x14ac:dyDescent="0.2">
      <c r="S401" s="54"/>
      <c r="T401" s="54"/>
      <c r="U401" s="54"/>
      <c r="V401" s="54"/>
      <c r="W401" s="54"/>
      <c r="X401" s="54"/>
      <c r="Y401" s="54"/>
      <c r="Z401" s="54"/>
      <c r="AH401" s="54"/>
    </row>
    <row r="402" spans="19:34" ht="14" x14ac:dyDescent="0.2">
      <c r="S402" s="54"/>
      <c r="T402" s="54"/>
      <c r="U402" s="54"/>
      <c r="V402" s="54"/>
      <c r="W402" s="54"/>
      <c r="X402" s="54"/>
      <c r="Y402" s="54"/>
      <c r="Z402" s="54"/>
      <c r="AH402" s="54"/>
    </row>
    <row r="403" spans="19:34" ht="14" x14ac:dyDescent="0.2">
      <c r="S403" s="54"/>
      <c r="T403" s="54"/>
      <c r="U403" s="54"/>
      <c r="V403" s="54"/>
      <c r="W403" s="54"/>
      <c r="X403" s="54"/>
      <c r="Y403" s="54"/>
      <c r="Z403" s="54"/>
      <c r="AH403" s="54"/>
    </row>
    <row r="404" spans="19:34" ht="14" x14ac:dyDescent="0.2">
      <c r="S404" s="54"/>
      <c r="T404" s="54"/>
      <c r="U404" s="54"/>
      <c r="V404" s="54"/>
      <c r="W404" s="54"/>
      <c r="X404" s="54"/>
      <c r="Y404" s="54"/>
      <c r="Z404" s="54"/>
      <c r="AH404" s="54"/>
    </row>
    <row r="405" spans="19:34" ht="14" x14ac:dyDescent="0.2">
      <c r="S405" s="54"/>
      <c r="T405" s="54"/>
      <c r="U405" s="54"/>
      <c r="V405" s="54"/>
      <c r="W405" s="54"/>
      <c r="X405" s="54"/>
      <c r="Y405" s="54"/>
      <c r="Z405" s="54"/>
      <c r="AH405" s="54"/>
    </row>
    <row r="406" spans="19:34" ht="14" x14ac:dyDescent="0.2">
      <c r="S406" s="54"/>
      <c r="T406" s="54"/>
      <c r="U406" s="54"/>
      <c r="V406" s="54"/>
      <c r="W406" s="54"/>
      <c r="X406" s="54"/>
      <c r="Y406" s="54"/>
      <c r="Z406" s="54"/>
      <c r="AH406" s="54"/>
    </row>
    <row r="407" spans="19:34" ht="14" x14ac:dyDescent="0.2">
      <c r="S407" s="54"/>
      <c r="T407" s="54"/>
      <c r="U407" s="54"/>
      <c r="V407" s="54"/>
      <c r="W407" s="54"/>
      <c r="X407" s="54"/>
      <c r="Y407" s="54"/>
      <c r="Z407" s="54"/>
      <c r="AH407" s="54"/>
    </row>
    <row r="408" spans="19:34" ht="14" x14ac:dyDescent="0.2">
      <c r="S408" s="54"/>
      <c r="T408" s="54"/>
      <c r="U408" s="54"/>
      <c r="V408" s="54"/>
      <c r="W408" s="54"/>
      <c r="X408" s="54"/>
      <c r="Y408" s="54"/>
      <c r="Z408" s="54"/>
      <c r="AH408" s="54"/>
    </row>
    <row r="409" spans="19:34" ht="14" x14ac:dyDescent="0.2">
      <c r="S409" s="54"/>
      <c r="T409" s="54"/>
      <c r="U409" s="54"/>
      <c r="V409" s="54"/>
      <c r="W409" s="54"/>
      <c r="X409" s="54"/>
      <c r="Y409" s="54"/>
      <c r="Z409" s="54"/>
      <c r="AH409" s="54"/>
    </row>
    <row r="410" spans="19:34" ht="14" x14ac:dyDescent="0.2">
      <c r="S410" s="54"/>
      <c r="T410" s="54"/>
      <c r="U410" s="54"/>
      <c r="V410" s="54"/>
      <c r="W410" s="54"/>
      <c r="X410" s="54"/>
      <c r="Y410" s="54"/>
      <c r="Z410" s="54"/>
      <c r="AH410" s="54"/>
    </row>
    <row r="411" spans="19:34" ht="14" x14ac:dyDescent="0.2">
      <c r="S411" s="54"/>
      <c r="T411" s="54"/>
      <c r="U411" s="54"/>
      <c r="V411" s="54"/>
      <c r="W411" s="54"/>
      <c r="X411" s="54"/>
      <c r="Y411" s="54"/>
      <c r="Z411" s="54"/>
      <c r="AH411" s="54"/>
    </row>
    <row r="412" spans="19:34" ht="14" x14ac:dyDescent="0.2">
      <c r="S412" s="54"/>
      <c r="T412" s="54"/>
      <c r="U412" s="54"/>
      <c r="V412" s="54"/>
      <c r="W412" s="54"/>
      <c r="X412" s="54"/>
      <c r="Y412" s="54"/>
      <c r="Z412" s="54"/>
      <c r="AH412" s="54"/>
    </row>
    <row r="413" spans="19:34" ht="14" x14ac:dyDescent="0.2">
      <c r="S413" s="54"/>
      <c r="T413" s="54"/>
      <c r="U413" s="54"/>
      <c r="V413" s="54"/>
      <c r="W413" s="54"/>
      <c r="X413" s="54"/>
      <c r="Y413" s="54"/>
      <c r="Z413" s="54"/>
      <c r="AH413" s="54"/>
    </row>
    <row r="414" spans="19:34" ht="14" x14ac:dyDescent="0.2">
      <c r="S414" s="54"/>
      <c r="T414" s="54"/>
      <c r="U414" s="54"/>
      <c r="V414" s="54"/>
      <c r="W414" s="54"/>
      <c r="X414" s="54"/>
      <c r="Y414" s="54"/>
      <c r="Z414" s="54"/>
      <c r="AH414" s="54"/>
    </row>
    <row r="415" spans="19:34" ht="14" x14ac:dyDescent="0.2">
      <c r="S415" s="54"/>
      <c r="T415" s="54"/>
      <c r="U415" s="54"/>
      <c r="V415" s="54"/>
      <c r="W415" s="54"/>
      <c r="X415" s="54"/>
      <c r="Y415" s="54"/>
      <c r="Z415" s="54"/>
      <c r="AH415" s="54"/>
    </row>
    <row r="416" spans="19:34" ht="14" x14ac:dyDescent="0.2">
      <c r="S416" s="54"/>
      <c r="T416" s="54"/>
      <c r="U416" s="54"/>
      <c r="V416" s="54"/>
      <c r="W416" s="54"/>
      <c r="X416" s="54"/>
      <c r="Y416" s="54"/>
      <c r="Z416" s="54"/>
      <c r="AH416" s="54"/>
    </row>
    <row r="417" spans="19:34" ht="14" x14ac:dyDescent="0.2">
      <c r="S417" s="54"/>
      <c r="T417" s="54"/>
      <c r="U417" s="54"/>
      <c r="V417" s="54"/>
      <c r="W417" s="54"/>
      <c r="X417" s="54"/>
      <c r="Y417" s="54"/>
      <c r="Z417" s="54"/>
      <c r="AH417" s="54"/>
    </row>
    <row r="418" spans="19:34" ht="14" x14ac:dyDescent="0.2">
      <c r="S418" s="54"/>
      <c r="T418" s="54"/>
      <c r="U418" s="54"/>
      <c r="V418" s="54"/>
      <c r="W418" s="54"/>
      <c r="X418" s="54"/>
      <c r="Y418" s="54"/>
      <c r="Z418" s="54"/>
      <c r="AH418" s="54"/>
    </row>
    <row r="419" spans="19:34" ht="14" x14ac:dyDescent="0.2">
      <c r="S419" s="54"/>
      <c r="T419" s="54"/>
      <c r="U419" s="54"/>
      <c r="V419" s="54"/>
      <c r="W419" s="54"/>
      <c r="X419" s="54"/>
      <c r="Y419" s="54"/>
      <c r="Z419" s="54"/>
      <c r="AH419" s="54"/>
    </row>
    <row r="420" spans="19:34" ht="14" x14ac:dyDescent="0.2">
      <c r="S420" s="54"/>
      <c r="T420" s="54"/>
      <c r="U420" s="54"/>
      <c r="V420" s="54"/>
      <c r="W420" s="54"/>
      <c r="X420" s="54"/>
      <c r="Y420" s="54"/>
      <c r="Z420" s="54"/>
      <c r="AH420" s="54"/>
    </row>
    <row r="421" spans="19:34" ht="14" x14ac:dyDescent="0.2">
      <c r="S421" s="54"/>
      <c r="T421" s="54"/>
      <c r="U421" s="54"/>
      <c r="V421" s="54"/>
      <c r="W421" s="54"/>
      <c r="X421" s="54"/>
      <c r="Y421" s="54"/>
      <c r="Z421" s="54"/>
      <c r="AH421" s="54"/>
    </row>
    <row r="422" spans="19:34" ht="14" x14ac:dyDescent="0.2">
      <c r="S422" s="54"/>
      <c r="T422" s="54"/>
      <c r="U422" s="54"/>
      <c r="V422" s="54"/>
      <c r="W422" s="54"/>
      <c r="X422" s="54"/>
      <c r="Y422" s="54"/>
      <c r="Z422" s="54"/>
      <c r="AH422" s="54"/>
    </row>
    <row r="423" spans="19:34" ht="14" x14ac:dyDescent="0.2">
      <c r="S423" s="54"/>
      <c r="T423" s="54"/>
      <c r="U423" s="54"/>
      <c r="V423" s="54"/>
      <c r="W423" s="54"/>
      <c r="X423" s="54"/>
      <c r="Y423" s="54"/>
      <c r="Z423" s="54"/>
      <c r="AH423" s="54"/>
    </row>
    <row r="424" spans="19:34" ht="14" x14ac:dyDescent="0.2">
      <c r="S424" s="54"/>
      <c r="T424" s="54"/>
      <c r="U424" s="54"/>
      <c r="V424" s="54"/>
      <c r="W424" s="54"/>
      <c r="X424" s="54"/>
      <c r="Y424" s="54"/>
      <c r="Z424" s="54"/>
      <c r="AH424" s="54"/>
    </row>
    <row r="425" spans="19:34" ht="14" x14ac:dyDescent="0.2">
      <c r="S425" s="54"/>
      <c r="T425" s="54"/>
      <c r="U425" s="54"/>
      <c r="V425" s="54"/>
      <c r="W425" s="54"/>
      <c r="X425" s="54"/>
      <c r="Y425" s="54"/>
      <c r="Z425" s="54"/>
      <c r="AH425" s="54"/>
    </row>
    <row r="426" spans="19:34" ht="14" x14ac:dyDescent="0.2">
      <c r="S426" s="54"/>
      <c r="T426" s="54"/>
      <c r="U426" s="54"/>
      <c r="V426" s="54"/>
      <c r="W426" s="54"/>
      <c r="X426" s="54"/>
      <c r="Y426" s="54"/>
      <c r="Z426" s="54"/>
      <c r="AH426" s="54"/>
    </row>
    <row r="427" spans="19:34" ht="14" x14ac:dyDescent="0.2">
      <c r="S427" s="54"/>
      <c r="T427" s="54"/>
      <c r="U427" s="54"/>
      <c r="V427" s="54"/>
      <c r="W427" s="54"/>
      <c r="X427" s="54"/>
      <c r="Y427" s="54"/>
      <c r="Z427" s="54"/>
      <c r="AH427" s="54"/>
    </row>
    <row r="428" spans="19:34" ht="14" x14ac:dyDescent="0.2">
      <c r="S428" s="54"/>
      <c r="T428" s="54"/>
      <c r="U428" s="54"/>
      <c r="V428" s="54"/>
      <c r="W428" s="54"/>
      <c r="X428" s="54"/>
      <c r="Y428" s="54"/>
      <c r="Z428" s="54"/>
      <c r="AH428" s="54"/>
    </row>
    <row r="429" spans="19:34" ht="14" x14ac:dyDescent="0.2">
      <c r="S429" s="54"/>
      <c r="T429" s="54"/>
      <c r="U429" s="54"/>
      <c r="V429" s="54"/>
      <c r="W429" s="54"/>
      <c r="X429" s="54"/>
      <c r="Y429" s="54"/>
      <c r="Z429" s="54"/>
      <c r="AH429" s="54"/>
    </row>
    <row r="430" spans="19:34" ht="14" x14ac:dyDescent="0.2">
      <c r="S430" s="54"/>
      <c r="T430" s="54"/>
      <c r="U430" s="54"/>
      <c r="V430" s="54"/>
      <c r="W430" s="54"/>
      <c r="X430" s="54"/>
      <c r="Y430" s="54"/>
      <c r="Z430" s="54"/>
      <c r="AH430" s="54"/>
    </row>
    <row r="431" spans="19:34" ht="14" x14ac:dyDescent="0.2">
      <c r="S431" s="54"/>
      <c r="T431" s="54"/>
      <c r="U431" s="54"/>
      <c r="V431" s="54"/>
      <c r="W431" s="54"/>
      <c r="X431" s="54"/>
      <c r="Y431" s="54"/>
      <c r="Z431" s="54"/>
      <c r="AH431" s="54"/>
    </row>
    <row r="432" spans="19:34" ht="14" x14ac:dyDescent="0.2">
      <c r="S432" s="54"/>
      <c r="T432" s="54"/>
      <c r="U432" s="54"/>
      <c r="V432" s="54"/>
      <c r="W432" s="54"/>
      <c r="X432" s="54"/>
      <c r="Y432" s="54"/>
      <c r="Z432" s="54"/>
      <c r="AH432" s="54"/>
    </row>
    <row r="433" spans="19:34" ht="14" x14ac:dyDescent="0.2">
      <c r="S433" s="54"/>
      <c r="T433" s="54"/>
      <c r="U433" s="54"/>
      <c r="V433" s="54"/>
      <c r="W433" s="54"/>
      <c r="X433" s="54"/>
      <c r="Y433" s="54"/>
      <c r="Z433" s="54"/>
      <c r="AH433" s="54"/>
    </row>
    <row r="434" spans="19:34" ht="14" x14ac:dyDescent="0.2">
      <c r="S434" s="54"/>
      <c r="T434" s="54"/>
      <c r="U434" s="54"/>
      <c r="V434" s="54"/>
      <c r="W434" s="54"/>
      <c r="X434" s="54"/>
      <c r="Y434" s="54"/>
      <c r="Z434" s="54"/>
      <c r="AH434" s="54"/>
    </row>
    <row r="435" spans="19:34" ht="14" x14ac:dyDescent="0.2">
      <c r="S435" s="54"/>
      <c r="T435" s="54"/>
      <c r="U435" s="54"/>
      <c r="V435" s="54"/>
      <c r="W435" s="54"/>
      <c r="X435" s="54"/>
      <c r="Y435" s="54"/>
      <c r="Z435" s="54"/>
      <c r="AH435" s="54"/>
    </row>
    <row r="436" spans="19:34" ht="14" x14ac:dyDescent="0.2">
      <c r="S436" s="54"/>
      <c r="T436" s="54"/>
      <c r="U436" s="54"/>
      <c r="V436" s="54"/>
      <c r="W436" s="54"/>
      <c r="X436" s="54"/>
      <c r="Y436" s="54"/>
      <c r="Z436" s="54"/>
      <c r="AH436" s="54"/>
    </row>
    <row r="437" spans="19:34" ht="14" x14ac:dyDescent="0.2">
      <c r="S437" s="54"/>
      <c r="T437" s="54"/>
      <c r="U437" s="54"/>
      <c r="V437" s="54"/>
      <c r="W437" s="54"/>
      <c r="X437" s="54"/>
      <c r="Y437" s="54"/>
      <c r="Z437" s="54"/>
      <c r="AH437" s="54"/>
    </row>
    <row r="438" spans="19:34" ht="14" x14ac:dyDescent="0.2">
      <c r="S438" s="54"/>
      <c r="T438" s="54"/>
      <c r="U438" s="54"/>
      <c r="V438" s="54"/>
      <c r="W438" s="54"/>
      <c r="X438" s="54"/>
      <c r="Y438" s="54"/>
      <c r="Z438" s="54"/>
      <c r="AH438" s="54"/>
    </row>
    <row r="439" spans="19:34" ht="14" x14ac:dyDescent="0.2">
      <c r="S439" s="54"/>
      <c r="T439" s="54"/>
      <c r="U439" s="54"/>
      <c r="V439" s="54"/>
      <c r="W439" s="54"/>
      <c r="X439" s="54"/>
      <c r="Y439" s="54"/>
      <c r="Z439" s="54"/>
      <c r="AH439" s="54"/>
    </row>
    <row r="440" spans="19:34" ht="14" x14ac:dyDescent="0.2">
      <c r="S440" s="54"/>
      <c r="T440" s="54"/>
      <c r="U440" s="54"/>
      <c r="V440" s="54"/>
      <c r="W440" s="54"/>
      <c r="X440" s="54"/>
      <c r="Y440" s="54"/>
      <c r="Z440" s="54"/>
      <c r="AH440" s="54"/>
    </row>
    <row r="441" spans="19:34" ht="14" x14ac:dyDescent="0.2">
      <c r="S441" s="54"/>
      <c r="T441" s="54"/>
      <c r="U441" s="54"/>
      <c r="V441" s="54"/>
      <c r="W441" s="54"/>
      <c r="X441" s="54"/>
      <c r="Y441" s="54"/>
      <c r="Z441" s="54"/>
      <c r="AH441" s="54"/>
    </row>
    <row r="442" spans="19:34" ht="14" x14ac:dyDescent="0.2">
      <c r="S442" s="54"/>
      <c r="T442" s="54"/>
      <c r="U442" s="54"/>
      <c r="V442" s="54"/>
      <c r="W442" s="54"/>
      <c r="X442" s="54"/>
      <c r="Y442" s="54"/>
      <c r="Z442" s="54"/>
      <c r="AH442" s="54"/>
    </row>
    <row r="443" spans="19:34" ht="14" x14ac:dyDescent="0.2">
      <c r="S443" s="54"/>
      <c r="T443" s="54"/>
      <c r="U443" s="54"/>
      <c r="V443" s="54"/>
      <c r="W443" s="54"/>
      <c r="X443" s="54"/>
      <c r="Y443" s="54"/>
      <c r="Z443" s="54"/>
      <c r="AH443" s="54"/>
    </row>
    <row r="444" spans="19:34" ht="14" x14ac:dyDescent="0.2">
      <c r="S444" s="54"/>
      <c r="T444" s="54"/>
      <c r="U444" s="54"/>
      <c r="V444" s="54"/>
      <c r="W444" s="54"/>
      <c r="X444" s="54"/>
      <c r="Y444" s="54"/>
      <c r="Z444" s="54"/>
      <c r="AH444" s="54"/>
    </row>
    <row r="445" spans="19:34" ht="14" x14ac:dyDescent="0.2">
      <c r="S445" s="54"/>
      <c r="T445" s="54"/>
      <c r="U445" s="54"/>
      <c r="V445" s="54"/>
      <c r="W445" s="54"/>
      <c r="X445" s="54"/>
      <c r="Y445" s="54"/>
      <c r="Z445" s="54"/>
      <c r="AH445" s="54"/>
    </row>
    <row r="446" spans="19:34" ht="14" x14ac:dyDescent="0.2">
      <c r="S446" s="54"/>
      <c r="T446" s="54"/>
      <c r="U446" s="54"/>
      <c r="V446" s="54"/>
      <c r="W446" s="54"/>
      <c r="X446" s="54"/>
      <c r="Y446" s="54"/>
      <c r="Z446" s="54"/>
      <c r="AH446" s="54"/>
    </row>
    <row r="447" spans="19:34" ht="14" x14ac:dyDescent="0.2">
      <c r="S447" s="54"/>
      <c r="T447" s="54"/>
      <c r="U447" s="54"/>
      <c r="V447" s="54"/>
      <c r="W447" s="54"/>
      <c r="X447" s="54"/>
      <c r="Y447" s="54"/>
      <c r="Z447" s="54"/>
      <c r="AH447" s="54"/>
    </row>
    <row r="448" spans="19:34" ht="14" x14ac:dyDescent="0.2">
      <c r="S448" s="54"/>
      <c r="T448" s="54"/>
      <c r="U448" s="54"/>
      <c r="V448" s="54"/>
      <c r="W448" s="54"/>
      <c r="X448" s="54"/>
      <c r="Y448" s="54"/>
      <c r="Z448" s="54"/>
      <c r="AH448" s="54"/>
    </row>
    <row r="449" spans="19:34" ht="14" x14ac:dyDescent="0.2">
      <c r="S449" s="54"/>
      <c r="T449" s="54"/>
      <c r="U449" s="54"/>
      <c r="V449" s="54"/>
      <c r="W449" s="54"/>
      <c r="X449" s="54"/>
      <c r="Y449" s="54"/>
      <c r="Z449" s="54"/>
      <c r="AH449" s="54"/>
    </row>
    <row r="450" spans="19:34" ht="14" x14ac:dyDescent="0.2">
      <c r="S450" s="54"/>
      <c r="T450" s="54"/>
      <c r="U450" s="54"/>
      <c r="V450" s="54"/>
      <c r="W450" s="54"/>
      <c r="X450" s="54"/>
      <c r="Y450" s="54"/>
      <c r="Z450" s="54"/>
      <c r="AH450" s="54"/>
    </row>
    <row r="451" spans="19:34" ht="14" x14ac:dyDescent="0.2">
      <c r="S451" s="54"/>
      <c r="T451" s="54"/>
      <c r="U451" s="54"/>
      <c r="V451" s="54"/>
      <c r="W451" s="54"/>
      <c r="X451" s="54"/>
      <c r="Y451" s="54"/>
      <c r="Z451" s="54"/>
      <c r="AH451" s="54"/>
    </row>
    <row r="452" spans="19:34" ht="14" x14ac:dyDescent="0.2">
      <c r="S452" s="54"/>
      <c r="T452" s="54"/>
      <c r="U452" s="54"/>
      <c r="V452" s="54"/>
      <c r="W452" s="54"/>
      <c r="X452" s="54"/>
      <c r="Y452" s="54"/>
      <c r="Z452" s="54"/>
      <c r="AH452" s="54"/>
    </row>
    <row r="453" spans="19:34" ht="14" x14ac:dyDescent="0.2">
      <c r="S453" s="54"/>
      <c r="T453" s="54"/>
      <c r="U453" s="54"/>
      <c r="V453" s="54"/>
      <c r="W453" s="54"/>
      <c r="X453" s="54"/>
      <c r="Y453" s="54"/>
      <c r="Z453" s="54"/>
      <c r="AH453" s="54"/>
    </row>
    <row r="454" spans="19:34" ht="14" x14ac:dyDescent="0.2">
      <c r="S454" s="54"/>
      <c r="T454" s="54"/>
      <c r="U454" s="54"/>
      <c r="V454" s="54"/>
      <c r="W454" s="54"/>
      <c r="X454" s="54"/>
      <c r="Y454" s="54"/>
      <c r="Z454" s="54"/>
      <c r="AH454" s="54"/>
    </row>
    <row r="455" spans="19:34" ht="14" x14ac:dyDescent="0.2">
      <c r="S455" s="54"/>
      <c r="T455" s="54"/>
      <c r="U455" s="54"/>
      <c r="V455" s="54"/>
      <c r="W455" s="54"/>
      <c r="X455" s="54"/>
      <c r="Y455" s="54"/>
      <c r="Z455" s="54"/>
      <c r="AH455" s="54"/>
    </row>
    <row r="456" spans="19:34" ht="14" x14ac:dyDescent="0.2">
      <c r="S456" s="54"/>
      <c r="T456" s="54"/>
      <c r="U456" s="54"/>
      <c r="V456" s="54"/>
      <c r="W456" s="54"/>
      <c r="X456" s="54"/>
      <c r="Y456" s="54"/>
      <c r="Z456" s="54"/>
      <c r="AH456" s="54"/>
    </row>
    <row r="457" spans="19:34" ht="14" x14ac:dyDescent="0.2">
      <c r="S457" s="54"/>
      <c r="T457" s="54"/>
      <c r="U457" s="54"/>
      <c r="V457" s="54"/>
      <c r="W457" s="54"/>
      <c r="X457" s="54"/>
      <c r="Y457" s="54"/>
      <c r="Z457" s="54"/>
      <c r="AH457" s="54"/>
    </row>
    <row r="458" spans="19:34" ht="14" x14ac:dyDescent="0.2">
      <c r="S458" s="54"/>
      <c r="T458" s="54"/>
      <c r="U458" s="54"/>
      <c r="V458" s="54"/>
      <c r="W458" s="54"/>
      <c r="X458" s="54"/>
      <c r="Y458" s="54"/>
      <c r="Z458" s="54"/>
      <c r="AH458" s="54"/>
    </row>
    <row r="459" spans="19:34" ht="14" x14ac:dyDescent="0.2">
      <c r="S459" s="54"/>
      <c r="T459" s="54"/>
      <c r="U459" s="54"/>
      <c r="V459" s="54"/>
      <c r="W459" s="54"/>
      <c r="X459" s="54"/>
      <c r="Y459" s="54"/>
      <c r="Z459" s="54"/>
      <c r="AH459" s="54"/>
    </row>
    <row r="460" spans="19:34" ht="14" x14ac:dyDescent="0.2">
      <c r="S460" s="54"/>
      <c r="T460" s="54"/>
      <c r="U460" s="54"/>
      <c r="V460" s="54"/>
      <c r="W460" s="54"/>
      <c r="X460" s="54"/>
      <c r="Y460" s="54"/>
      <c r="Z460" s="54"/>
      <c r="AH460" s="54"/>
    </row>
    <row r="461" spans="19:34" ht="14" x14ac:dyDescent="0.2">
      <c r="S461" s="54"/>
      <c r="T461" s="54"/>
      <c r="U461" s="54"/>
      <c r="V461" s="54"/>
      <c r="W461" s="54"/>
      <c r="X461" s="54"/>
      <c r="Y461" s="54"/>
      <c r="Z461" s="54"/>
      <c r="AH461" s="54"/>
    </row>
    <row r="462" spans="19:34" ht="14" x14ac:dyDescent="0.2">
      <c r="S462" s="54"/>
      <c r="T462" s="54"/>
      <c r="U462" s="54"/>
      <c r="V462" s="54"/>
      <c r="W462" s="54"/>
      <c r="X462" s="54"/>
      <c r="Y462" s="54"/>
      <c r="Z462" s="54"/>
      <c r="AH462" s="54"/>
    </row>
    <row r="463" spans="19:34" ht="14" x14ac:dyDescent="0.2">
      <c r="S463" s="54"/>
      <c r="T463" s="54"/>
      <c r="U463" s="54"/>
      <c r="V463" s="54"/>
      <c r="W463" s="54"/>
      <c r="X463" s="54"/>
      <c r="Y463" s="54"/>
      <c r="Z463" s="54"/>
      <c r="AH463" s="54"/>
    </row>
    <row r="464" spans="19:34" ht="14" x14ac:dyDescent="0.2">
      <c r="S464" s="54"/>
      <c r="T464" s="54"/>
      <c r="U464" s="54"/>
      <c r="V464" s="54"/>
      <c r="W464" s="54"/>
      <c r="X464" s="54"/>
      <c r="Y464" s="54"/>
      <c r="Z464" s="54"/>
      <c r="AH464" s="54"/>
    </row>
    <row r="465" spans="19:34" ht="14" x14ac:dyDescent="0.2">
      <c r="S465" s="54"/>
      <c r="T465" s="54"/>
      <c r="U465" s="54"/>
      <c r="V465" s="54"/>
      <c r="W465" s="54"/>
      <c r="X465" s="54"/>
      <c r="Y465" s="54"/>
      <c r="Z465" s="54"/>
      <c r="AH465" s="54"/>
    </row>
    <row r="466" spans="19:34" ht="14" x14ac:dyDescent="0.2">
      <c r="S466" s="54"/>
      <c r="T466" s="54"/>
      <c r="U466" s="54"/>
      <c r="V466" s="54"/>
      <c r="W466" s="54"/>
      <c r="X466" s="54"/>
      <c r="Y466" s="54"/>
      <c r="Z466" s="54"/>
      <c r="AH466" s="54"/>
    </row>
    <row r="467" spans="19:34" ht="14" x14ac:dyDescent="0.2">
      <c r="S467" s="54"/>
      <c r="T467" s="54"/>
      <c r="U467" s="54"/>
      <c r="V467" s="54"/>
      <c r="W467" s="54"/>
      <c r="X467" s="54"/>
      <c r="Y467" s="54"/>
      <c r="Z467" s="54"/>
      <c r="AH467" s="54"/>
    </row>
    <row r="468" spans="19:34" ht="14" x14ac:dyDescent="0.2">
      <c r="S468" s="54"/>
      <c r="T468" s="54"/>
      <c r="U468" s="54"/>
      <c r="V468" s="54"/>
      <c r="W468" s="54"/>
      <c r="X468" s="54"/>
      <c r="Y468" s="54"/>
      <c r="Z468" s="54"/>
      <c r="AH468" s="54"/>
    </row>
    <row r="469" spans="19:34" ht="14" x14ac:dyDescent="0.2">
      <c r="S469" s="54"/>
      <c r="T469" s="54"/>
      <c r="U469" s="54"/>
      <c r="V469" s="54"/>
      <c r="W469" s="54"/>
      <c r="X469" s="54"/>
      <c r="Y469" s="54"/>
      <c r="Z469" s="54"/>
      <c r="AH469" s="54"/>
    </row>
    <row r="470" spans="19:34" ht="14" x14ac:dyDescent="0.2">
      <c r="S470" s="54"/>
      <c r="T470" s="54"/>
      <c r="U470" s="54"/>
      <c r="V470" s="54"/>
      <c r="W470" s="54"/>
      <c r="X470" s="54"/>
      <c r="Y470" s="54"/>
      <c r="Z470" s="54"/>
      <c r="AH470" s="54"/>
    </row>
    <row r="471" spans="19:34" ht="14" x14ac:dyDescent="0.2">
      <c r="S471" s="54"/>
      <c r="T471" s="54"/>
      <c r="U471" s="54"/>
      <c r="V471" s="54"/>
      <c r="W471" s="54"/>
      <c r="X471" s="54"/>
      <c r="Y471" s="54"/>
      <c r="Z471" s="54"/>
      <c r="AH471" s="54"/>
    </row>
    <row r="472" spans="19:34" ht="14" x14ac:dyDescent="0.2">
      <c r="S472" s="54"/>
      <c r="T472" s="54"/>
      <c r="U472" s="54"/>
      <c r="V472" s="54"/>
      <c r="W472" s="54"/>
      <c r="X472" s="54"/>
      <c r="Y472" s="54"/>
      <c r="Z472" s="54"/>
      <c r="AH472" s="54"/>
    </row>
    <row r="473" spans="19:34" ht="14" x14ac:dyDescent="0.2">
      <c r="S473" s="54"/>
      <c r="T473" s="54"/>
      <c r="U473" s="54"/>
      <c r="V473" s="54"/>
      <c r="W473" s="54"/>
      <c r="X473" s="54"/>
      <c r="Y473" s="54"/>
      <c r="Z473" s="54"/>
      <c r="AH473" s="54"/>
    </row>
    <row r="474" spans="19:34" ht="14" x14ac:dyDescent="0.2">
      <c r="S474" s="54"/>
      <c r="T474" s="54"/>
      <c r="U474" s="54"/>
      <c r="V474" s="54"/>
      <c r="W474" s="54"/>
      <c r="X474" s="54"/>
      <c r="Y474" s="54"/>
      <c r="Z474" s="54"/>
      <c r="AH474" s="54"/>
    </row>
    <row r="475" spans="19:34" ht="14" x14ac:dyDescent="0.2">
      <c r="S475" s="54"/>
      <c r="T475" s="54"/>
      <c r="U475" s="54"/>
      <c r="V475" s="54"/>
      <c r="W475" s="54"/>
      <c r="X475" s="54"/>
      <c r="Y475" s="54"/>
      <c r="Z475" s="54"/>
      <c r="AH475" s="54"/>
    </row>
    <row r="476" spans="19:34" ht="14" x14ac:dyDescent="0.2">
      <c r="S476" s="54"/>
      <c r="T476" s="54"/>
      <c r="U476" s="54"/>
      <c r="V476" s="54"/>
      <c r="W476" s="54"/>
      <c r="X476" s="54"/>
      <c r="Y476" s="54"/>
      <c r="Z476" s="54"/>
      <c r="AH476" s="54"/>
    </row>
    <row r="477" spans="19:34" ht="14" x14ac:dyDescent="0.2">
      <c r="S477" s="54"/>
      <c r="T477" s="54"/>
      <c r="U477" s="54"/>
      <c r="V477" s="54"/>
      <c r="W477" s="54"/>
      <c r="X477" s="54"/>
      <c r="Y477" s="54"/>
      <c r="Z477" s="54"/>
      <c r="AH477" s="54"/>
    </row>
    <row r="478" spans="19:34" ht="14" x14ac:dyDescent="0.2">
      <c r="S478" s="54"/>
      <c r="T478" s="54"/>
      <c r="U478" s="54"/>
      <c r="V478" s="54"/>
      <c r="W478" s="54"/>
      <c r="X478" s="54"/>
      <c r="Y478" s="54"/>
      <c r="Z478" s="54"/>
      <c r="AH478" s="54"/>
    </row>
    <row r="479" spans="19:34" ht="14" x14ac:dyDescent="0.2">
      <c r="S479" s="54"/>
      <c r="T479" s="54"/>
      <c r="U479" s="54"/>
      <c r="V479" s="54"/>
      <c r="W479" s="54"/>
      <c r="X479" s="54"/>
      <c r="Y479" s="54"/>
      <c r="Z479" s="54"/>
      <c r="AH479" s="54"/>
    </row>
    <row r="480" spans="19:34" ht="14" x14ac:dyDescent="0.2">
      <c r="S480" s="54"/>
      <c r="T480" s="54"/>
      <c r="U480" s="54"/>
      <c r="V480" s="54"/>
      <c r="W480" s="54"/>
      <c r="X480" s="54"/>
      <c r="Y480" s="54"/>
      <c r="Z480" s="54"/>
      <c r="AH480" s="54"/>
    </row>
    <row r="481" spans="19:34" ht="14" x14ac:dyDescent="0.2">
      <c r="S481" s="54"/>
      <c r="T481" s="54"/>
      <c r="U481" s="54"/>
      <c r="V481" s="54"/>
      <c r="W481" s="54"/>
      <c r="X481" s="54"/>
      <c r="Y481" s="54"/>
      <c r="Z481" s="54"/>
      <c r="AH481" s="54"/>
    </row>
    <row r="482" spans="19:34" ht="14" x14ac:dyDescent="0.2">
      <c r="S482" s="54"/>
      <c r="T482" s="54"/>
      <c r="U482" s="54"/>
      <c r="V482" s="54"/>
      <c r="W482" s="54"/>
      <c r="X482" s="54"/>
      <c r="Y482" s="54"/>
      <c r="Z482" s="54"/>
      <c r="AH482" s="54"/>
    </row>
    <row r="483" spans="19:34" ht="14" x14ac:dyDescent="0.2">
      <c r="S483" s="54"/>
      <c r="T483" s="54"/>
      <c r="U483" s="54"/>
      <c r="V483" s="54"/>
      <c r="W483" s="54"/>
      <c r="X483" s="54"/>
      <c r="Y483" s="54"/>
      <c r="Z483" s="54"/>
      <c r="AH483" s="54"/>
    </row>
    <row r="484" spans="19:34" ht="14" x14ac:dyDescent="0.2">
      <c r="S484" s="54"/>
      <c r="T484" s="54"/>
      <c r="U484" s="54"/>
      <c r="V484" s="54"/>
      <c r="W484" s="54"/>
      <c r="X484" s="54"/>
      <c r="Y484" s="54"/>
      <c r="Z484" s="54"/>
      <c r="AH484" s="54"/>
    </row>
    <row r="485" spans="19:34" ht="14" x14ac:dyDescent="0.2">
      <c r="S485" s="54"/>
      <c r="T485" s="54"/>
      <c r="U485" s="54"/>
      <c r="V485" s="54"/>
      <c r="W485" s="54"/>
      <c r="X485" s="54"/>
      <c r="Y485" s="54"/>
      <c r="Z485" s="54"/>
      <c r="AH485" s="54"/>
    </row>
    <row r="486" spans="19:34" ht="14" x14ac:dyDescent="0.2">
      <c r="S486" s="54"/>
      <c r="T486" s="54"/>
      <c r="U486" s="54"/>
      <c r="V486" s="54"/>
      <c r="W486" s="54"/>
      <c r="X486" s="54"/>
      <c r="Y486" s="54"/>
      <c r="Z486" s="54"/>
      <c r="AH486" s="54"/>
    </row>
    <row r="487" spans="19:34" ht="14" x14ac:dyDescent="0.2">
      <c r="S487" s="54"/>
      <c r="T487" s="54"/>
      <c r="U487" s="54"/>
      <c r="V487" s="54"/>
      <c r="W487" s="54"/>
      <c r="X487" s="54"/>
      <c r="Y487" s="54"/>
      <c r="Z487" s="54"/>
      <c r="AH487" s="54"/>
    </row>
    <row r="488" spans="19:34" ht="14" x14ac:dyDescent="0.2">
      <c r="S488" s="54"/>
      <c r="T488" s="54"/>
      <c r="U488" s="54"/>
      <c r="V488" s="54"/>
      <c r="W488" s="54"/>
      <c r="X488" s="54"/>
      <c r="Y488" s="54"/>
      <c r="Z488" s="54"/>
      <c r="AH488" s="54"/>
    </row>
    <row r="489" spans="19:34" ht="14" x14ac:dyDescent="0.2">
      <c r="S489" s="54"/>
      <c r="T489" s="54"/>
      <c r="U489" s="54"/>
      <c r="V489" s="54"/>
      <c r="W489" s="54"/>
      <c r="X489" s="54"/>
      <c r="Y489" s="54"/>
      <c r="Z489" s="54"/>
      <c r="AH489" s="54"/>
    </row>
    <row r="490" spans="19:34" ht="14" x14ac:dyDescent="0.2">
      <c r="S490" s="54"/>
      <c r="T490" s="54"/>
      <c r="U490" s="54"/>
      <c r="V490" s="54"/>
      <c r="W490" s="54"/>
      <c r="X490" s="54"/>
      <c r="Y490" s="54"/>
      <c r="Z490" s="54"/>
      <c r="AH490" s="54"/>
    </row>
    <row r="491" spans="19:34" ht="14" x14ac:dyDescent="0.2">
      <c r="S491" s="54"/>
      <c r="T491" s="54"/>
      <c r="U491" s="54"/>
      <c r="V491" s="54"/>
      <c r="W491" s="54"/>
      <c r="X491" s="54"/>
      <c r="Y491" s="54"/>
      <c r="Z491" s="54"/>
      <c r="AH491" s="54"/>
    </row>
    <row r="492" spans="19:34" ht="14" x14ac:dyDescent="0.2">
      <c r="S492" s="54"/>
      <c r="T492" s="54"/>
      <c r="U492" s="54"/>
      <c r="V492" s="54"/>
      <c r="W492" s="54"/>
      <c r="X492" s="54"/>
      <c r="Y492" s="54"/>
      <c r="Z492" s="54"/>
      <c r="AH492" s="54"/>
    </row>
    <row r="493" spans="19:34" ht="14" x14ac:dyDescent="0.2">
      <c r="S493" s="54"/>
      <c r="T493" s="54"/>
      <c r="U493" s="54"/>
      <c r="V493" s="54"/>
      <c r="W493" s="54"/>
      <c r="X493" s="54"/>
      <c r="Y493" s="54"/>
      <c r="Z493" s="54"/>
      <c r="AH493" s="54"/>
    </row>
    <row r="494" spans="19:34" ht="14" x14ac:dyDescent="0.2">
      <c r="S494" s="54"/>
      <c r="T494" s="54"/>
      <c r="U494" s="54"/>
      <c r="V494" s="54"/>
      <c r="W494" s="54"/>
      <c r="X494" s="54"/>
      <c r="Y494" s="54"/>
      <c r="Z494" s="54"/>
      <c r="AH494" s="54"/>
    </row>
    <row r="495" spans="19:34" ht="14" x14ac:dyDescent="0.2">
      <c r="S495" s="54"/>
      <c r="T495" s="54"/>
      <c r="U495" s="54"/>
      <c r="V495" s="54"/>
      <c r="W495" s="54"/>
      <c r="X495" s="54"/>
      <c r="Y495" s="54"/>
      <c r="Z495" s="54"/>
      <c r="AH495" s="54"/>
    </row>
    <row r="496" spans="19:34" ht="14" x14ac:dyDescent="0.2">
      <c r="S496" s="54"/>
      <c r="T496" s="54"/>
      <c r="U496" s="54"/>
      <c r="V496" s="54"/>
      <c r="W496" s="54"/>
      <c r="X496" s="54"/>
      <c r="Y496" s="54"/>
      <c r="Z496" s="54"/>
      <c r="AH496" s="54"/>
    </row>
    <row r="497" spans="19:34" ht="14" x14ac:dyDescent="0.2">
      <c r="S497" s="54"/>
      <c r="T497" s="54"/>
      <c r="U497" s="54"/>
      <c r="V497" s="54"/>
      <c r="W497" s="54"/>
      <c r="X497" s="54"/>
      <c r="Y497" s="54"/>
      <c r="Z497" s="54"/>
      <c r="AH497" s="54"/>
    </row>
    <row r="498" spans="19:34" ht="14" x14ac:dyDescent="0.2">
      <c r="S498" s="54"/>
      <c r="T498" s="54"/>
      <c r="U498" s="54"/>
      <c r="V498" s="54"/>
      <c r="W498" s="54"/>
      <c r="X498" s="54"/>
      <c r="Y498" s="54"/>
      <c r="Z498" s="54"/>
      <c r="AH498" s="54"/>
    </row>
    <row r="499" spans="19:34" ht="14" x14ac:dyDescent="0.2">
      <c r="S499" s="54"/>
      <c r="T499" s="54"/>
      <c r="U499" s="54"/>
      <c r="V499" s="54"/>
      <c r="W499" s="54"/>
      <c r="X499" s="54"/>
      <c r="Y499" s="54"/>
      <c r="Z499" s="54"/>
      <c r="AH499" s="54"/>
    </row>
    <row r="500" spans="19:34" ht="14" x14ac:dyDescent="0.2">
      <c r="S500" s="54"/>
      <c r="T500" s="54"/>
      <c r="U500" s="54"/>
      <c r="V500" s="54"/>
      <c r="W500" s="54"/>
      <c r="X500" s="54"/>
      <c r="Y500" s="54"/>
      <c r="Z500" s="54"/>
      <c r="AH500" s="54"/>
    </row>
    <row r="501" spans="19:34" ht="14" x14ac:dyDescent="0.2">
      <c r="S501" s="54"/>
      <c r="T501" s="54"/>
      <c r="U501" s="54"/>
      <c r="V501" s="54"/>
      <c r="W501" s="54"/>
      <c r="X501" s="54"/>
      <c r="Y501" s="54"/>
      <c r="Z501" s="54"/>
      <c r="AH501" s="54"/>
    </row>
    <row r="502" spans="19:34" ht="14" x14ac:dyDescent="0.2">
      <c r="S502" s="54"/>
      <c r="T502" s="54"/>
      <c r="U502" s="54"/>
      <c r="V502" s="54"/>
      <c r="W502" s="54"/>
      <c r="X502" s="54"/>
      <c r="Y502" s="54"/>
      <c r="Z502" s="54"/>
      <c r="AH502" s="54"/>
    </row>
    <row r="503" spans="19:34" ht="14" x14ac:dyDescent="0.2">
      <c r="S503" s="54"/>
      <c r="T503" s="54"/>
      <c r="U503" s="54"/>
      <c r="V503" s="54"/>
      <c r="W503" s="54"/>
      <c r="X503" s="54"/>
      <c r="Y503" s="54"/>
      <c r="Z503" s="54"/>
      <c r="AH503" s="54"/>
    </row>
    <row r="504" spans="19:34" ht="14" x14ac:dyDescent="0.2">
      <c r="S504" s="54"/>
      <c r="T504" s="54"/>
      <c r="U504" s="54"/>
      <c r="V504" s="54"/>
      <c r="W504" s="54"/>
      <c r="X504" s="54"/>
      <c r="Y504" s="54"/>
      <c r="Z504" s="54"/>
      <c r="AH504" s="54"/>
    </row>
    <row r="505" spans="19:34" ht="14" x14ac:dyDescent="0.2">
      <c r="S505" s="54"/>
      <c r="T505" s="54"/>
      <c r="U505" s="54"/>
      <c r="V505" s="54"/>
      <c r="W505" s="54"/>
      <c r="X505" s="54"/>
      <c r="Y505" s="54"/>
      <c r="Z505" s="54"/>
      <c r="AH505" s="54"/>
    </row>
    <row r="506" spans="19:34" ht="14" x14ac:dyDescent="0.2">
      <c r="S506" s="54"/>
      <c r="T506" s="54"/>
      <c r="U506" s="54"/>
      <c r="V506" s="54"/>
      <c r="W506" s="54"/>
      <c r="X506" s="54"/>
      <c r="Y506" s="54"/>
      <c r="Z506" s="54"/>
      <c r="AH506" s="54"/>
    </row>
    <row r="507" spans="19:34" ht="14" x14ac:dyDescent="0.2">
      <c r="S507" s="54"/>
      <c r="T507" s="54"/>
      <c r="U507" s="54"/>
      <c r="V507" s="54"/>
      <c r="W507" s="54"/>
      <c r="X507" s="54"/>
      <c r="Y507" s="54"/>
      <c r="Z507" s="54"/>
      <c r="AH507" s="54"/>
    </row>
    <row r="508" spans="19:34" ht="14" x14ac:dyDescent="0.2">
      <c r="S508" s="54"/>
      <c r="T508" s="54"/>
      <c r="U508" s="54"/>
      <c r="V508" s="54"/>
      <c r="W508" s="54"/>
      <c r="X508" s="54"/>
      <c r="Y508" s="54"/>
      <c r="Z508" s="54"/>
      <c r="AH508" s="54"/>
    </row>
    <row r="509" spans="19:34" ht="14" x14ac:dyDescent="0.2">
      <c r="S509" s="54"/>
      <c r="T509" s="54"/>
      <c r="U509" s="54"/>
      <c r="V509" s="54"/>
      <c r="W509" s="54"/>
      <c r="X509" s="54"/>
      <c r="Y509" s="54"/>
      <c r="Z509" s="54"/>
      <c r="AH509" s="54"/>
    </row>
    <row r="510" spans="19:34" ht="14" x14ac:dyDescent="0.2">
      <c r="S510" s="54"/>
      <c r="T510" s="54"/>
      <c r="U510" s="54"/>
      <c r="V510" s="54"/>
      <c r="W510" s="54"/>
      <c r="X510" s="54"/>
      <c r="Y510" s="54"/>
      <c r="Z510" s="54"/>
      <c r="AH510" s="54"/>
    </row>
    <row r="511" spans="19:34" ht="14" x14ac:dyDescent="0.2">
      <c r="S511" s="54"/>
      <c r="T511" s="54"/>
      <c r="U511" s="54"/>
      <c r="V511" s="54"/>
      <c r="W511" s="54"/>
      <c r="X511" s="54"/>
      <c r="Y511" s="54"/>
      <c r="Z511" s="54"/>
      <c r="AH511" s="54"/>
    </row>
    <row r="512" spans="19:34" ht="14" x14ac:dyDescent="0.2">
      <c r="S512" s="54"/>
      <c r="T512" s="54"/>
      <c r="U512" s="54"/>
      <c r="V512" s="54"/>
      <c r="W512" s="54"/>
      <c r="X512" s="54"/>
      <c r="Y512" s="54"/>
      <c r="Z512" s="54"/>
      <c r="AH512" s="54"/>
    </row>
    <row r="513" spans="19:34" ht="14" x14ac:dyDescent="0.2">
      <c r="S513" s="54"/>
      <c r="T513" s="54"/>
      <c r="U513" s="54"/>
      <c r="V513" s="54"/>
      <c r="W513" s="54"/>
      <c r="X513" s="54"/>
      <c r="Y513" s="54"/>
      <c r="Z513" s="54"/>
      <c r="AH513" s="54"/>
    </row>
    <row r="514" spans="19:34" ht="14" x14ac:dyDescent="0.2">
      <c r="S514" s="54"/>
      <c r="T514" s="54"/>
      <c r="U514" s="54"/>
      <c r="V514" s="54"/>
      <c r="W514" s="54"/>
      <c r="X514" s="54"/>
      <c r="Y514" s="54"/>
      <c r="Z514" s="54"/>
      <c r="AH514" s="54"/>
    </row>
    <row r="515" spans="19:34" ht="14" x14ac:dyDescent="0.2">
      <c r="S515" s="54"/>
      <c r="T515" s="54"/>
      <c r="U515" s="54"/>
      <c r="V515" s="54"/>
      <c r="W515" s="54"/>
      <c r="X515" s="54"/>
      <c r="Y515" s="54"/>
      <c r="Z515" s="54"/>
      <c r="AH515" s="54"/>
    </row>
    <row r="516" spans="19:34" ht="14" x14ac:dyDescent="0.2">
      <c r="S516" s="54"/>
      <c r="T516" s="54"/>
      <c r="U516" s="54"/>
      <c r="V516" s="54"/>
      <c r="W516" s="54"/>
      <c r="X516" s="54"/>
      <c r="Y516" s="54"/>
      <c r="Z516" s="54"/>
      <c r="AH516" s="54"/>
    </row>
    <row r="517" spans="19:34" ht="14" x14ac:dyDescent="0.2">
      <c r="S517" s="54"/>
      <c r="T517" s="54"/>
      <c r="U517" s="54"/>
      <c r="V517" s="54"/>
      <c r="W517" s="54"/>
      <c r="X517" s="54"/>
      <c r="Y517" s="54"/>
      <c r="Z517" s="54"/>
      <c r="AH517" s="54"/>
    </row>
    <row r="518" spans="19:34" ht="14" x14ac:dyDescent="0.2">
      <c r="S518" s="54"/>
      <c r="T518" s="54"/>
      <c r="U518" s="54"/>
      <c r="V518" s="54"/>
      <c r="W518" s="54"/>
      <c r="X518" s="54"/>
      <c r="Y518" s="54"/>
      <c r="Z518" s="54"/>
      <c r="AH518" s="54"/>
    </row>
    <row r="519" spans="19:34" ht="14" x14ac:dyDescent="0.2">
      <c r="S519" s="54"/>
      <c r="T519" s="54"/>
      <c r="U519" s="54"/>
      <c r="V519" s="54"/>
      <c r="W519" s="54"/>
      <c r="X519" s="54"/>
      <c r="Y519" s="54"/>
      <c r="Z519" s="54"/>
      <c r="AH519" s="54"/>
    </row>
    <row r="520" spans="19:34" ht="14" x14ac:dyDescent="0.2">
      <c r="S520" s="54"/>
      <c r="T520" s="54"/>
      <c r="U520" s="54"/>
      <c r="V520" s="54"/>
      <c r="W520" s="54"/>
      <c r="X520" s="54"/>
      <c r="Y520" s="54"/>
      <c r="Z520" s="54"/>
      <c r="AH520" s="54"/>
    </row>
    <row r="521" spans="19:34" ht="14" x14ac:dyDescent="0.2">
      <c r="S521" s="54"/>
      <c r="T521" s="54"/>
      <c r="U521" s="54"/>
      <c r="V521" s="54"/>
      <c r="W521" s="54"/>
      <c r="X521" s="54"/>
      <c r="Y521" s="54"/>
      <c r="Z521" s="54"/>
      <c r="AH521" s="54"/>
    </row>
    <row r="522" spans="19:34" ht="14" x14ac:dyDescent="0.2">
      <c r="S522" s="54"/>
      <c r="T522" s="54"/>
      <c r="U522" s="54"/>
      <c r="V522" s="54"/>
      <c r="W522" s="54"/>
      <c r="X522" s="54"/>
      <c r="Y522" s="54"/>
      <c r="Z522" s="54"/>
      <c r="AH522" s="54"/>
    </row>
    <row r="523" spans="19:34" ht="14" x14ac:dyDescent="0.2">
      <c r="S523" s="54"/>
      <c r="T523" s="54"/>
      <c r="U523" s="54"/>
      <c r="V523" s="54"/>
      <c r="W523" s="54"/>
      <c r="X523" s="54"/>
      <c r="Y523" s="54"/>
      <c r="Z523" s="54"/>
      <c r="AH523" s="54"/>
    </row>
    <row r="524" spans="19:34" ht="14" x14ac:dyDescent="0.2">
      <c r="S524" s="54"/>
      <c r="T524" s="54"/>
      <c r="U524" s="54"/>
      <c r="V524" s="54"/>
      <c r="W524" s="54"/>
      <c r="X524" s="54"/>
      <c r="Y524" s="54"/>
      <c r="Z524" s="54"/>
      <c r="AH524" s="54"/>
    </row>
    <row r="525" spans="19:34" ht="14" x14ac:dyDescent="0.2">
      <c r="S525" s="54"/>
      <c r="T525" s="54"/>
      <c r="U525" s="54"/>
      <c r="V525" s="54"/>
      <c r="W525" s="54"/>
      <c r="X525" s="54"/>
      <c r="Y525" s="54"/>
      <c r="Z525" s="54"/>
      <c r="AH525" s="54"/>
    </row>
    <row r="526" spans="19:34" ht="14" x14ac:dyDescent="0.2">
      <c r="S526" s="54"/>
      <c r="T526" s="54"/>
      <c r="U526" s="54"/>
      <c r="V526" s="54"/>
      <c r="W526" s="54"/>
      <c r="X526" s="54"/>
      <c r="Y526" s="54"/>
      <c r="Z526" s="54"/>
      <c r="AH526" s="54"/>
    </row>
    <row r="527" spans="19:34" ht="14" x14ac:dyDescent="0.2">
      <c r="S527" s="54"/>
      <c r="T527" s="54"/>
      <c r="U527" s="54"/>
      <c r="V527" s="54"/>
      <c r="W527" s="54"/>
      <c r="X527" s="54"/>
      <c r="Y527" s="54"/>
      <c r="Z527" s="54"/>
      <c r="AH527" s="54"/>
    </row>
    <row r="528" spans="19:34" ht="14" x14ac:dyDescent="0.2">
      <c r="S528" s="54"/>
      <c r="T528" s="54"/>
      <c r="U528" s="54"/>
      <c r="V528" s="54"/>
      <c r="W528" s="54"/>
      <c r="X528" s="54"/>
      <c r="Y528" s="54"/>
      <c r="Z528" s="54"/>
      <c r="AH528" s="54"/>
    </row>
    <row r="529" spans="19:34" ht="14" x14ac:dyDescent="0.2">
      <c r="S529" s="54"/>
      <c r="T529" s="54"/>
      <c r="U529" s="54"/>
      <c r="V529" s="54"/>
      <c r="W529" s="54"/>
      <c r="X529" s="54"/>
      <c r="Y529" s="54"/>
      <c r="Z529" s="54"/>
      <c r="AH529" s="54"/>
    </row>
    <row r="530" spans="19:34" ht="14" x14ac:dyDescent="0.2">
      <c r="S530" s="54"/>
      <c r="T530" s="54"/>
      <c r="U530" s="54"/>
      <c r="V530" s="54"/>
      <c r="W530" s="54"/>
      <c r="X530" s="54"/>
      <c r="Y530" s="54"/>
      <c r="Z530" s="54"/>
      <c r="AH530" s="54"/>
    </row>
    <row r="531" spans="19:34" ht="14" x14ac:dyDescent="0.2">
      <c r="S531" s="54"/>
      <c r="T531" s="54"/>
      <c r="U531" s="54"/>
      <c r="V531" s="54"/>
      <c r="W531" s="54"/>
      <c r="X531" s="54"/>
      <c r="Y531" s="54"/>
      <c r="Z531" s="54"/>
      <c r="AH531" s="54"/>
    </row>
    <row r="532" spans="19:34" ht="14" x14ac:dyDescent="0.2">
      <c r="S532" s="54"/>
      <c r="T532" s="54"/>
      <c r="U532" s="54"/>
      <c r="V532" s="54"/>
      <c r="W532" s="54"/>
      <c r="X532" s="54"/>
      <c r="Y532" s="54"/>
      <c r="Z532" s="54"/>
      <c r="AH532" s="54"/>
    </row>
    <row r="533" spans="19:34" ht="14" x14ac:dyDescent="0.2">
      <c r="S533" s="54"/>
      <c r="T533" s="54"/>
      <c r="U533" s="54"/>
      <c r="V533" s="54"/>
      <c r="W533" s="54"/>
      <c r="X533" s="54"/>
      <c r="Y533" s="54"/>
      <c r="Z533" s="54"/>
      <c r="AH533" s="54"/>
    </row>
    <row r="534" spans="19:34" ht="14" x14ac:dyDescent="0.2">
      <c r="S534" s="54"/>
      <c r="T534" s="54"/>
      <c r="U534" s="54"/>
      <c r="V534" s="54"/>
      <c r="W534" s="54"/>
      <c r="X534" s="54"/>
      <c r="Y534" s="54"/>
      <c r="Z534" s="54"/>
      <c r="AH534" s="54"/>
    </row>
    <row r="535" spans="19:34" ht="14" x14ac:dyDescent="0.2">
      <c r="S535" s="54"/>
      <c r="T535" s="54"/>
      <c r="U535" s="54"/>
      <c r="V535" s="54"/>
      <c r="W535" s="54"/>
      <c r="X535" s="54"/>
      <c r="Y535" s="54"/>
      <c r="Z535" s="54"/>
      <c r="AH535" s="54"/>
    </row>
    <row r="536" spans="19:34" ht="14" x14ac:dyDescent="0.2">
      <c r="S536" s="54"/>
      <c r="T536" s="54"/>
      <c r="U536" s="54"/>
      <c r="V536" s="54"/>
      <c r="W536" s="54"/>
      <c r="X536" s="54"/>
      <c r="Y536" s="54"/>
      <c r="Z536" s="54"/>
      <c r="AH536" s="54"/>
    </row>
    <row r="537" spans="19:34" ht="14" x14ac:dyDescent="0.2">
      <c r="S537" s="54"/>
      <c r="T537" s="54"/>
      <c r="U537" s="54"/>
      <c r="V537" s="54"/>
      <c r="W537" s="54"/>
      <c r="X537" s="54"/>
      <c r="Y537" s="54"/>
      <c r="Z537" s="54"/>
      <c r="AH537" s="54"/>
    </row>
    <row r="538" spans="19:34" ht="14" x14ac:dyDescent="0.2">
      <c r="S538" s="54"/>
      <c r="T538" s="54"/>
      <c r="U538" s="54"/>
      <c r="V538" s="54"/>
      <c r="W538" s="54"/>
      <c r="X538" s="54"/>
      <c r="Y538" s="54"/>
      <c r="Z538" s="54"/>
      <c r="AH538" s="54"/>
    </row>
    <row r="539" spans="19:34" ht="14" x14ac:dyDescent="0.2">
      <c r="S539" s="54"/>
      <c r="T539" s="54"/>
      <c r="U539" s="54"/>
      <c r="V539" s="54"/>
      <c r="W539" s="54"/>
      <c r="X539" s="54"/>
      <c r="Y539" s="54"/>
      <c r="Z539" s="54"/>
      <c r="AH539" s="54"/>
    </row>
    <row r="540" spans="19:34" ht="14" x14ac:dyDescent="0.2">
      <c r="S540" s="54"/>
      <c r="T540" s="54"/>
      <c r="U540" s="54"/>
      <c r="V540" s="54"/>
      <c r="W540" s="54"/>
      <c r="X540" s="54"/>
      <c r="Y540" s="54"/>
      <c r="Z540" s="54"/>
      <c r="AH540" s="54"/>
    </row>
    <row r="541" spans="19:34" ht="14" x14ac:dyDescent="0.2">
      <c r="S541" s="54"/>
      <c r="T541" s="54"/>
      <c r="U541" s="54"/>
      <c r="V541" s="54"/>
      <c r="W541" s="54"/>
      <c r="X541" s="54"/>
      <c r="Y541" s="54"/>
      <c r="Z541" s="54"/>
      <c r="AH541" s="54"/>
    </row>
    <row r="542" spans="19:34" ht="14" x14ac:dyDescent="0.2">
      <c r="S542" s="54"/>
      <c r="T542" s="54"/>
      <c r="U542" s="54"/>
      <c r="V542" s="54"/>
      <c r="W542" s="54"/>
      <c r="X542" s="54"/>
      <c r="Y542" s="54"/>
      <c r="Z542" s="54"/>
      <c r="AH542" s="54"/>
    </row>
    <row r="543" spans="19:34" ht="14" x14ac:dyDescent="0.2">
      <c r="S543" s="54"/>
      <c r="T543" s="54"/>
      <c r="U543" s="54"/>
      <c r="V543" s="54"/>
      <c r="W543" s="54"/>
      <c r="X543" s="54"/>
      <c r="Y543" s="54"/>
      <c r="Z543" s="54"/>
      <c r="AH543" s="54"/>
    </row>
    <row r="544" spans="19:34" ht="14" x14ac:dyDescent="0.2">
      <c r="S544" s="54"/>
      <c r="T544" s="54"/>
      <c r="U544" s="54"/>
      <c r="V544" s="54"/>
      <c r="W544" s="54"/>
      <c r="X544" s="54"/>
      <c r="Y544" s="54"/>
      <c r="Z544" s="54"/>
      <c r="AH544" s="54"/>
    </row>
    <row r="545" spans="19:34" ht="14" x14ac:dyDescent="0.2">
      <c r="S545" s="54"/>
      <c r="T545" s="54"/>
      <c r="U545" s="54"/>
      <c r="V545" s="54"/>
      <c r="W545" s="54"/>
      <c r="X545" s="54"/>
      <c r="Y545" s="54"/>
      <c r="Z545" s="54"/>
      <c r="AH545" s="54"/>
    </row>
    <row r="546" spans="19:34" ht="14" x14ac:dyDescent="0.2">
      <c r="S546" s="54"/>
      <c r="T546" s="54"/>
      <c r="U546" s="54"/>
      <c r="V546" s="54"/>
      <c r="W546" s="54"/>
      <c r="X546" s="54"/>
      <c r="Y546" s="54"/>
      <c r="Z546" s="54"/>
      <c r="AH546" s="54"/>
    </row>
    <row r="547" spans="19:34" ht="14" x14ac:dyDescent="0.2">
      <c r="S547" s="54"/>
      <c r="T547" s="54"/>
      <c r="U547" s="54"/>
      <c r="V547" s="54"/>
      <c r="W547" s="54"/>
      <c r="X547" s="54"/>
      <c r="Y547" s="54"/>
      <c r="Z547" s="54"/>
      <c r="AH547" s="54"/>
    </row>
    <row r="548" spans="19:34" ht="14" x14ac:dyDescent="0.2">
      <c r="S548" s="54"/>
      <c r="T548" s="54"/>
      <c r="U548" s="54"/>
      <c r="V548" s="54"/>
      <c r="W548" s="54"/>
      <c r="X548" s="54"/>
      <c r="Y548" s="54"/>
      <c r="Z548" s="54"/>
      <c r="AH548" s="54"/>
    </row>
    <row r="549" spans="19:34" ht="14" x14ac:dyDescent="0.2">
      <c r="S549" s="54"/>
      <c r="T549" s="54"/>
      <c r="U549" s="54"/>
      <c r="V549" s="54"/>
      <c r="W549" s="54"/>
      <c r="X549" s="54"/>
      <c r="Y549" s="54"/>
      <c r="Z549" s="54"/>
      <c r="AH549" s="54"/>
    </row>
    <row r="550" spans="19:34" ht="14" x14ac:dyDescent="0.2">
      <c r="S550" s="54"/>
      <c r="T550" s="54"/>
      <c r="U550" s="54"/>
      <c r="V550" s="54"/>
      <c r="W550" s="54"/>
      <c r="X550" s="54"/>
      <c r="Y550" s="54"/>
      <c r="Z550" s="54"/>
      <c r="AH550" s="54"/>
    </row>
    <row r="551" spans="19:34" ht="14" x14ac:dyDescent="0.2">
      <c r="S551" s="54"/>
      <c r="T551" s="54"/>
      <c r="U551" s="54"/>
      <c r="V551" s="54"/>
      <c r="W551" s="54"/>
      <c r="X551" s="54"/>
      <c r="Y551" s="54"/>
      <c r="Z551" s="54"/>
      <c r="AH551" s="54"/>
    </row>
    <row r="552" spans="19:34" ht="14" x14ac:dyDescent="0.2">
      <c r="S552" s="54"/>
      <c r="T552" s="54"/>
      <c r="U552" s="54"/>
      <c r="V552" s="54"/>
      <c r="W552" s="54"/>
      <c r="X552" s="54"/>
      <c r="Y552" s="54"/>
      <c r="Z552" s="54"/>
      <c r="AH552" s="54"/>
    </row>
    <row r="553" spans="19:34" ht="14" x14ac:dyDescent="0.2">
      <c r="S553" s="54"/>
      <c r="T553" s="54"/>
      <c r="U553" s="54"/>
      <c r="V553" s="54"/>
      <c r="W553" s="54"/>
      <c r="X553" s="54"/>
      <c r="Y553" s="54"/>
      <c r="Z553" s="54"/>
      <c r="AH553" s="54"/>
    </row>
    <row r="554" spans="19:34" ht="14" x14ac:dyDescent="0.2">
      <c r="S554" s="54"/>
      <c r="T554" s="54"/>
      <c r="U554" s="54"/>
      <c r="V554" s="54"/>
      <c r="W554" s="54"/>
      <c r="X554" s="54"/>
      <c r="Y554" s="54"/>
      <c r="Z554" s="54"/>
      <c r="AH554" s="54"/>
    </row>
    <row r="555" spans="19:34" ht="14" x14ac:dyDescent="0.2">
      <c r="S555" s="54"/>
      <c r="T555" s="54"/>
      <c r="U555" s="54"/>
      <c r="V555" s="54"/>
      <c r="W555" s="54"/>
      <c r="X555" s="54"/>
      <c r="Y555" s="54"/>
      <c r="Z555" s="54"/>
      <c r="AH555" s="54"/>
    </row>
    <row r="556" spans="19:34" ht="14" x14ac:dyDescent="0.2">
      <c r="S556" s="54"/>
      <c r="T556" s="54"/>
      <c r="U556" s="54"/>
      <c r="V556" s="54"/>
      <c r="W556" s="54"/>
      <c r="X556" s="54"/>
      <c r="Y556" s="54"/>
      <c r="Z556" s="54"/>
      <c r="AH556" s="54"/>
    </row>
    <row r="557" spans="19:34" ht="14" x14ac:dyDescent="0.2">
      <c r="S557" s="54"/>
      <c r="T557" s="54"/>
      <c r="U557" s="54"/>
      <c r="V557" s="54"/>
      <c r="W557" s="54"/>
      <c r="X557" s="54"/>
      <c r="Y557" s="54"/>
      <c r="Z557" s="54"/>
      <c r="AH557" s="54"/>
    </row>
    <row r="558" spans="19:34" ht="14" x14ac:dyDescent="0.2">
      <c r="S558" s="54"/>
      <c r="T558" s="54"/>
      <c r="U558" s="54"/>
      <c r="V558" s="54"/>
      <c r="W558" s="54"/>
      <c r="X558" s="54"/>
      <c r="Y558" s="54"/>
      <c r="Z558" s="54"/>
      <c r="AH558" s="54"/>
    </row>
    <row r="559" spans="19:34" ht="14" x14ac:dyDescent="0.2">
      <c r="S559" s="54"/>
      <c r="T559" s="54"/>
      <c r="U559" s="54"/>
      <c r="V559" s="54"/>
      <c r="W559" s="54"/>
      <c r="X559" s="54"/>
      <c r="Y559" s="54"/>
      <c r="Z559" s="54"/>
      <c r="AH559" s="54"/>
    </row>
    <row r="560" spans="19:34" ht="14" x14ac:dyDescent="0.2">
      <c r="S560" s="54"/>
      <c r="T560" s="54"/>
      <c r="U560" s="54"/>
      <c r="V560" s="54"/>
      <c r="W560" s="54"/>
      <c r="X560" s="54"/>
      <c r="Y560" s="54"/>
      <c r="Z560" s="54"/>
      <c r="AH560" s="54"/>
    </row>
    <row r="561" spans="19:34" ht="14" x14ac:dyDescent="0.2">
      <c r="S561" s="54"/>
      <c r="T561" s="54"/>
      <c r="U561" s="54"/>
      <c r="V561" s="54"/>
      <c r="W561" s="54"/>
      <c r="X561" s="54"/>
      <c r="Y561" s="54"/>
      <c r="Z561" s="54"/>
      <c r="AH561" s="54"/>
    </row>
    <row r="562" spans="19:34" ht="14" x14ac:dyDescent="0.2">
      <c r="S562" s="54"/>
      <c r="T562" s="54"/>
      <c r="U562" s="54"/>
      <c r="V562" s="54"/>
      <c r="W562" s="54"/>
      <c r="X562" s="54"/>
      <c r="Y562" s="54"/>
      <c r="Z562" s="54"/>
      <c r="AH562" s="54"/>
    </row>
    <row r="563" spans="19:34" ht="14" x14ac:dyDescent="0.2">
      <c r="S563" s="54"/>
      <c r="T563" s="54"/>
      <c r="U563" s="54"/>
      <c r="V563" s="54"/>
      <c r="W563" s="54"/>
      <c r="X563" s="54"/>
      <c r="Y563" s="54"/>
      <c r="Z563" s="54"/>
      <c r="AH563" s="54"/>
    </row>
    <row r="564" spans="19:34" ht="14" x14ac:dyDescent="0.2">
      <c r="S564" s="54"/>
      <c r="T564" s="54"/>
      <c r="U564" s="54"/>
      <c r="V564" s="54"/>
      <c r="W564" s="54"/>
      <c r="X564" s="54"/>
      <c r="Y564" s="54"/>
      <c r="Z564" s="54"/>
      <c r="AH564" s="54"/>
    </row>
    <row r="565" spans="19:34" ht="14" x14ac:dyDescent="0.2">
      <c r="S565" s="54"/>
      <c r="T565" s="54"/>
      <c r="U565" s="54"/>
      <c r="V565" s="54"/>
      <c r="W565" s="54"/>
      <c r="X565" s="54"/>
      <c r="Y565" s="54"/>
      <c r="Z565" s="54"/>
      <c r="AH565" s="54"/>
    </row>
    <row r="566" spans="19:34" ht="14" x14ac:dyDescent="0.2">
      <c r="S566" s="54"/>
      <c r="T566" s="54"/>
      <c r="U566" s="54"/>
      <c r="V566" s="54"/>
      <c r="W566" s="54"/>
      <c r="X566" s="54"/>
      <c r="Y566" s="54"/>
      <c r="Z566" s="54"/>
      <c r="AH566" s="54"/>
    </row>
    <row r="567" spans="19:34" ht="14" x14ac:dyDescent="0.2">
      <c r="S567" s="54"/>
      <c r="T567" s="54"/>
      <c r="U567" s="54"/>
      <c r="V567" s="54"/>
      <c r="W567" s="54"/>
      <c r="X567" s="54"/>
      <c r="Y567" s="54"/>
      <c r="Z567" s="54"/>
      <c r="AH567" s="54"/>
    </row>
    <row r="568" spans="19:34" ht="14" x14ac:dyDescent="0.2">
      <c r="S568" s="54"/>
      <c r="T568" s="54"/>
      <c r="U568" s="54"/>
      <c r="V568" s="54"/>
      <c r="W568" s="54"/>
      <c r="X568" s="54"/>
      <c r="Y568" s="54"/>
      <c r="Z568" s="54"/>
      <c r="AH568" s="54"/>
    </row>
    <row r="569" spans="19:34" ht="14" x14ac:dyDescent="0.2">
      <c r="S569" s="54"/>
      <c r="T569" s="54"/>
      <c r="U569" s="54"/>
      <c r="V569" s="54"/>
      <c r="W569" s="54"/>
      <c r="X569" s="54"/>
      <c r="Y569" s="54"/>
      <c r="Z569" s="54"/>
      <c r="AH569" s="54"/>
    </row>
    <row r="570" spans="19:34" ht="14" x14ac:dyDescent="0.2">
      <c r="S570" s="54"/>
      <c r="T570" s="54"/>
      <c r="U570" s="54"/>
      <c r="V570" s="54"/>
      <c r="W570" s="54"/>
      <c r="X570" s="54"/>
      <c r="Y570" s="54"/>
      <c r="Z570" s="54"/>
      <c r="AH570" s="54"/>
    </row>
    <row r="571" spans="19:34" ht="14" x14ac:dyDescent="0.2">
      <c r="S571" s="54"/>
      <c r="T571" s="54"/>
      <c r="U571" s="54"/>
      <c r="V571" s="54"/>
      <c r="W571" s="54"/>
      <c r="X571" s="54"/>
      <c r="Y571" s="54"/>
      <c r="Z571" s="54"/>
      <c r="AH571" s="54"/>
    </row>
    <row r="572" spans="19:34" ht="14" x14ac:dyDescent="0.2">
      <c r="S572" s="54"/>
      <c r="T572" s="54"/>
      <c r="U572" s="54"/>
      <c r="V572" s="54"/>
      <c r="W572" s="54"/>
      <c r="X572" s="54"/>
      <c r="Y572" s="54"/>
      <c r="Z572" s="54"/>
      <c r="AH572" s="54"/>
    </row>
    <row r="573" spans="19:34" ht="14" x14ac:dyDescent="0.2">
      <c r="S573" s="54"/>
      <c r="T573" s="54"/>
      <c r="U573" s="54"/>
      <c r="V573" s="54"/>
      <c r="W573" s="54"/>
      <c r="X573" s="54"/>
      <c r="Y573" s="54"/>
      <c r="Z573" s="54"/>
      <c r="AH573" s="54"/>
    </row>
    <row r="574" spans="19:34" ht="14" x14ac:dyDescent="0.2">
      <c r="S574" s="54"/>
      <c r="T574" s="54"/>
      <c r="U574" s="54"/>
      <c r="V574" s="54"/>
      <c r="W574" s="54"/>
      <c r="X574" s="54"/>
      <c r="Y574" s="54"/>
      <c r="Z574" s="54"/>
      <c r="AH574" s="54"/>
    </row>
    <row r="575" spans="19:34" ht="14" x14ac:dyDescent="0.2">
      <c r="S575" s="54"/>
      <c r="T575" s="54"/>
      <c r="U575" s="54"/>
      <c r="V575" s="54"/>
      <c r="W575" s="54"/>
      <c r="X575" s="54"/>
      <c r="Y575" s="54"/>
      <c r="Z575" s="54"/>
      <c r="AH575" s="54"/>
    </row>
    <row r="576" spans="19:34" ht="14" x14ac:dyDescent="0.2">
      <c r="S576" s="54"/>
      <c r="T576" s="54"/>
      <c r="U576" s="54"/>
      <c r="V576" s="54"/>
      <c r="W576" s="54"/>
      <c r="X576" s="54"/>
      <c r="Y576" s="54"/>
      <c r="Z576" s="54"/>
      <c r="AH576" s="54"/>
    </row>
    <row r="577" spans="19:34" ht="14" x14ac:dyDescent="0.2">
      <c r="S577" s="54"/>
      <c r="T577" s="54"/>
      <c r="U577" s="54"/>
      <c r="V577" s="54"/>
      <c r="W577" s="54"/>
      <c r="X577" s="54"/>
      <c r="Y577" s="54"/>
      <c r="Z577" s="54"/>
      <c r="AH577" s="54"/>
    </row>
    <row r="578" spans="19:34" ht="14" x14ac:dyDescent="0.2">
      <c r="S578" s="54"/>
      <c r="T578" s="54"/>
      <c r="U578" s="54"/>
      <c r="V578" s="54"/>
      <c r="W578" s="54"/>
      <c r="X578" s="54"/>
      <c r="Y578" s="54"/>
      <c r="Z578" s="54"/>
      <c r="AH578" s="54"/>
    </row>
    <row r="579" spans="19:34" ht="14" x14ac:dyDescent="0.2">
      <c r="S579" s="54"/>
      <c r="T579" s="54"/>
      <c r="U579" s="54"/>
      <c r="V579" s="54"/>
      <c r="W579" s="54"/>
      <c r="X579" s="54"/>
      <c r="Y579" s="54"/>
      <c r="Z579" s="54"/>
      <c r="AH579" s="54"/>
    </row>
    <row r="580" spans="19:34" ht="14" x14ac:dyDescent="0.2">
      <c r="S580" s="54"/>
      <c r="T580" s="54"/>
      <c r="U580" s="54"/>
      <c r="V580" s="54"/>
      <c r="W580" s="54"/>
      <c r="X580" s="54"/>
      <c r="Y580" s="54"/>
      <c r="Z580" s="54"/>
      <c r="AH580" s="54"/>
    </row>
    <row r="581" spans="19:34" ht="14" x14ac:dyDescent="0.2">
      <c r="S581" s="54"/>
      <c r="T581" s="54"/>
      <c r="U581" s="54"/>
      <c r="V581" s="54"/>
      <c r="W581" s="54"/>
      <c r="X581" s="54"/>
      <c r="Y581" s="54"/>
      <c r="Z581" s="54"/>
      <c r="AH581" s="54"/>
    </row>
    <row r="582" spans="19:34" ht="14" x14ac:dyDescent="0.2">
      <c r="S582" s="54"/>
      <c r="T582" s="54"/>
      <c r="U582" s="54"/>
      <c r="V582" s="54"/>
      <c r="W582" s="54"/>
      <c r="X582" s="54"/>
      <c r="Y582" s="54"/>
      <c r="Z582" s="54"/>
      <c r="AH582" s="54"/>
    </row>
    <row r="583" spans="19:34" ht="14" x14ac:dyDescent="0.2">
      <c r="S583" s="54"/>
      <c r="T583" s="54"/>
      <c r="U583" s="54"/>
      <c r="V583" s="54"/>
      <c r="W583" s="54"/>
      <c r="X583" s="54"/>
      <c r="Y583" s="54"/>
      <c r="Z583" s="54"/>
      <c r="AH583" s="54"/>
    </row>
    <row r="584" spans="19:34" ht="14" x14ac:dyDescent="0.2">
      <c r="S584" s="54"/>
      <c r="T584" s="54"/>
      <c r="U584" s="54"/>
      <c r="V584" s="54"/>
      <c r="W584" s="54"/>
      <c r="X584" s="54"/>
      <c r="Y584" s="54"/>
      <c r="Z584" s="54"/>
      <c r="AH584" s="54"/>
    </row>
    <row r="585" spans="19:34" ht="14" x14ac:dyDescent="0.2">
      <c r="S585" s="54"/>
      <c r="T585" s="54"/>
      <c r="U585" s="54"/>
      <c r="V585" s="54"/>
      <c r="W585" s="54"/>
      <c r="X585" s="54"/>
      <c r="Y585" s="54"/>
      <c r="Z585" s="54"/>
      <c r="AH585" s="54"/>
    </row>
    <row r="586" spans="19:34" ht="14" x14ac:dyDescent="0.2">
      <c r="S586" s="54"/>
      <c r="T586" s="54"/>
      <c r="U586" s="54"/>
      <c r="V586" s="54"/>
      <c r="W586" s="54"/>
      <c r="X586" s="54"/>
      <c r="Y586" s="54"/>
      <c r="Z586" s="54"/>
      <c r="AH586" s="54"/>
    </row>
    <row r="587" spans="19:34" ht="14" x14ac:dyDescent="0.2">
      <c r="S587" s="54"/>
      <c r="T587" s="54"/>
      <c r="U587" s="54"/>
      <c r="V587" s="54"/>
      <c r="W587" s="54"/>
      <c r="X587" s="54"/>
      <c r="Y587" s="54"/>
      <c r="Z587" s="54"/>
      <c r="AH587" s="54"/>
    </row>
    <row r="588" spans="19:34" ht="14" x14ac:dyDescent="0.2">
      <c r="S588" s="54"/>
      <c r="T588" s="54"/>
      <c r="U588" s="54"/>
      <c r="V588" s="54"/>
      <c r="W588" s="54"/>
      <c r="X588" s="54"/>
      <c r="Y588" s="54"/>
      <c r="Z588" s="54"/>
      <c r="AH588" s="54"/>
    </row>
    <row r="589" spans="19:34" ht="14" x14ac:dyDescent="0.2">
      <c r="S589" s="54"/>
      <c r="T589" s="54"/>
      <c r="U589" s="54"/>
      <c r="V589" s="54"/>
      <c r="W589" s="54"/>
      <c r="X589" s="54"/>
      <c r="Y589" s="54"/>
      <c r="Z589" s="54"/>
      <c r="AH589" s="54"/>
    </row>
    <row r="590" spans="19:34" ht="14" x14ac:dyDescent="0.2">
      <c r="S590" s="54"/>
      <c r="T590" s="54"/>
      <c r="U590" s="54"/>
      <c r="V590" s="54"/>
      <c r="W590" s="54"/>
      <c r="X590" s="54"/>
      <c r="Y590" s="54"/>
      <c r="Z590" s="54"/>
      <c r="AH590" s="54"/>
    </row>
    <row r="591" spans="19:34" ht="14" x14ac:dyDescent="0.2">
      <c r="S591" s="54"/>
      <c r="T591" s="54"/>
      <c r="U591" s="54"/>
      <c r="V591" s="54"/>
      <c r="W591" s="54"/>
      <c r="X591" s="54"/>
      <c r="Y591" s="54"/>
      <c r="Z591" s="54"/>
      <c r="AH591" s="54"/>
    </row>
    <row r="592" spans="19:34" ht="14" x14ac:dyDescent="0.2">
      <c r="S592" s="54"/>
      <c r="T592" s="54"/>
      <c r="U592" s="54"/>
      <c r="V592" s="54"/>
      <c r="W592" s="54"/>
      <c r="X592" s="54"/>
      <c r="Y592" s="54"/>
      <c r="Z592" s="54"/>
      <c r="AH592" s="54"/>
    </row>
    <row r="593" spans="19:34" ht="14" x14ac:dyDescent="0.2">
      <c r="S593" s="54"/>
      <c r="T593" s="54"/>
      <c r="U593" s="54"/>
      <c r="V593" s="54"/>
      <c r="W593" s="54"/>
      <c r="X593" s="54"/>
      <c r="Y593" s="54"/>
      <c r="Z593" s="54"/>
      <c r="AH593" s="54"/>
    </row>
    <row r="594" spans="19:34" ht="14" x14ac:dyDescent="0.2">
      <c r="S594" s="54"/>
      <c r="T594" s="54"/>
      <c r="U594" s="54"/>
      <c r="V594" s="54"/>
      <c r="W594" s="54"/>
      <c r="X594" s="54"/>
      <c r="Y594" s="54"/>
      <c r="Z594" s="54"/>
      <c r="AH594" s="54"/>
    </row>
    <row r="595" spans="19:34" ht="14" x14ac:dyDescent="0.2">
      <c r="S595" s="54"/>
      <c r="T595" s="54"/>
      <c r="U595" s="54"/>
      <c r="V595" s="54"/>
      <c r="W595" s="54"/>
      <c r="X595" s="54"/>
      <c r="Y595" s="54"/>
      <c r="Z595" s="54"/>
      <c r="AH595" s="54"/>
    </row>
    <row r="596" spans="19:34" ht="14" x14ac:dyDescent="0.2">
      <c r="S596" s="54"/>
      <c r="T596" s="54"/>
      <c r="U596" s="54"/>
      <c r="V596" s="54"/>
      <c r="W596" s="54"/>
      <c r="X596" s="54"/>
      <c r="Y596" s="54"/>
      <c r="Z596" s="54"/>
      <c r="AH596" s="54"/>
    </row>
    <row r="597" spans="19:34" ht="14" x14ac:dyDescent="0.2">
      <c r="S597" s="54"/>
      <c r="T597" s="54"/>
      <c r="U597" s="54"/>
      <c r="V597" s="54"/>
      <c r="W597" s="54"/>
      <c r="X597" s="54"/>
      <c r="Y597" s="54"/>
      <c r="Z597" s="54"/>
      <c r="AH597" s="54"/>
    </row>
    <row r="598" spans="19:34" ht="14" x14ac:dyDescent="0.2">
      <c r="S598" s="54"/>
      <c r="T598" s="54"/>
      <c r="U598" s="54"/>
      <c r="V598" s="54"/>
      <c r="W598" s="54"/>
      <c r="X598" s="54"/>
      <c r="Y598" s="54"/>
      <c r="Z598" s="54"/>
      <c r="AH598" s="54"/>
    </row>
    <row r="599" spans="19:34" ht="14" x14ac:dyDescent="0.2">
      <c r="S599" s="54"/>
      <c r="T599" s="54"/>
      <c r="U599" s="54"/>
      <c r="V599" s="54"/>
      <c r="W599" s="54"/>
      <c r="X599" s="54"/>
      <c r="Y599" s="54"/>
      <c r="Z599" s="54"/>
      <c r="AH599" s="54"/>
    </row>
    <row r="600" spans="19:34" ht="14" x14ac:dyDescent="0.2">
      <c r="S600" s="54"/>
      <c r="T600" s="54"/>
      <c r="U600" s="54"/>
      <c r="V600" s="54"/>
      <c r="W600" s="54"/>
      <c r="X600" s="54"/>
      <c r="Y600" s="54"/>
      <c r="Z600" s="54"/>
      <c r="AH600" s="54"/>
    </row>
    <row r="601" spans="19:34" ht="14" x14ac:dyDescent="0.2">
      <c r="S601" s="54"/>
      <c r="T601" s="54"/>
      <c r="U601" s="54"/>
      <c r="V601" s="54"/>
      <c r="W601" s="54"/>
      <c r="X601" s="54"/>
      <c r="Y601" s="54"/>
      <c r="Z601" s="54"/>
      <c r="AH601" s="54"/>
    </row>
    <row r="602" spans="19:34" ht="14" x14ac:dyDescent="0.2">
      <c r="S602" s="54"/>
      <c r="T602" s="54"/>
      <c r="U602" s="54"/>
      <c r="V602" s="54"/>
      <c r="W602" s="54"/>
      <c r="X602" s="54"/>
      <c r="Y602" s="54"/>
      <c r="Z602" s="54"/>
      <c r="AH602" s="54"/>
    </row>
    <row r="603" spans="19:34" ht="14" x14ac:dyDescent="0.2">
      <c r="S603" s="54"/>
      <c r="T603" s="54"/>
      <c r="U603" s="54"/>
      <c r="V603" s="54"/>
      <c r="W603" s="54"/>
      <c r="X603" s="54"/>
      <c r="Y603" s="54"/>
      <c r="Z603" s="54"/>
      <c r="AH603" s="54"/>
    </row>
    <row r="604" spans="19:34" ht="14" x14ac:dyDescent="0.2">
      <c r="S604" s="54"/>
      <c r="T604" s="54"/>
      <c r="U604" s="54"/>
      <c r="V604" s="54"/>
      <c r="W604" s="54"/>
      <c r="X604" s="54"/>
      <c r="Y604" s="54"/>
      <c r="Z604" s="54"/>
      <c r="AH604" s="54"/>
    </row>
    <row r="605" spans="19:34" ht="14" x14ac:dyDescent="0.2">
      <c r="S605" s="54"/>
      <c r="T605" s="54"/>
      <c r="U605" s="54"/>
      <c r="V605" s="54"/>
      <c r="W605" s="54"/>
      <c r="X605" s="54"/>
      <c r="Y605" s="54"/>
      <c r="Z605" s="54"/>
      <c r="AH605" s="54"/>
    </row>
    <row r="606" spans="19:34" ht="14" x14ac:dyDescent="0.2">
      <c r="S606" s="54"/>
      <c r="T606" s="54"/>
      <c r="U606" s="54"/>
      <c r="V606" s="54"/>
      <c r="W606" s="54"/>
      <c r="X606" s="54"/>
      <c r="Y606" s="54"/>
      <c r="Z606" s="54"/>
      <c r="AH606" s="54"/>
    </row>
    <row r="607" spans="19:34" ht="14" x14ac:dyDescent="0.2">
      <c r="S607" s="54"/>
      <c r="T607" s="54"/>
      <c r="U607" s="54"/>
      <c r="V607" s="54"/>
      <c r="W607" s="54"/>
      <c r="X607" s="54"/>
      <c r="Y607" s="54"/>
      <c r="Z607" s="54"/>
      <c r="AH607" s="54"/>
    </row>
    <row r="608" spans="19:34" ht="14" x14ac:dyDescent="0.2">
      <c r="S608" s="54"/>
      <c r="T608" s="54"/>
      <c r="U608" s="54"/>
      <c r="V608" s="54"/>
      <c r="W608" s="54"/>
      <c r="X608" s="54"/>
      <c r="Y608" s="54"/>
      <c r="Z608" s="54"/>
      <c r="AH608" s="54"/>
    </row>
    <row r="609" spans="19:34" ht="14" x14ac:dyDescent="0.2">
      <c r="S609" s="54"/>
      <c r="T609" s="54"/>
      <c r="U609" s="54"/>
      <c r="V609" s="54"/>
      <c r="W609" s="54"/>
      <c r="X609" s="54"/>
      <c r="Y609" s="54"/>
      <c r="Z609" s="54"/>
      <c r="AH609" s="54"/>
    </row>
    <row r="610" spans="19:34" ht="14" x14ac:dyDescent="0.2">
      <c r="S610" s="54"/>
      <c r="T610" s="54"/>
      <c r="U610" s="54"/>
      <c r="V610" s="54"/>
      <c r="W610" s="54"/>
      <c r="X610" s="54"/>
      <c r="Y610" s="54"/>
      <c r="Z610" s="54"/>
      <c r="AH610" s="54"/>
    </row>
    <row r="611" spans="19:34" ht="14" x14ac:dyDescent="0.2">
      <c r="S611" s="54"/>
      <c r="T611" s="54"/>
      <c r="U611" s="54"/>
      <c r="V611" s="54"/>
      <c r="W611" s="54"/>
      <c r="X611" s="54"/>
      <c r="Y611" s="54"/>
      <c r="Z611" s="54"/>
      <c r="AH611" s="54"/>
    </row>
    <row r="612" spans="19:34" ht="14" x14ac:dyDescent="0.2">
      <c r="S612" s="54"/>
      <c r="T612" s="54"/>
      <c r="U612" s="54"/>
      <c r="V612" s="54"/>
      <c r="W612" s="54"/>
      <c r="X612" s="54"/>
      <c r="Y612" s="54"/>
      <c r="Z612" s="54"/>
      <c r="AH612" s="54"/>
    </row>
    <row r="613" spans="19:34" ht="14" x14ac:dyDescent="0.2">
      <c r="S613" s="54"/>
      <c r="T613" s="54"/>
      <c r="U613" s="54"/>
      <c r="V613" s="54"/>
      <c r="W613" s="54"/>
      <c r="X613" s="54"/>
      <c r="Y613" s="54"/>
      <c r="Z613" s="54"/>
      <c r="AH613" s="54"/>
    </row>
    <row r="614" spans="19:34" ht="14" x14ac:dyDescent="0.2">
      <c r="S614" s="54"/>
      <c r="T614" s="54"/>
      <c r="U614" s="54"/>
      <c r="V614" s="54"/>
      <c r="W614" s="54"/>
      <c r="X614" s="54"/>
      <c r="Y614" s="54"/>
      <c r="Z614" s="54"/>
      <c r="AH614" s="54"/>
    </row>
    <row r="615" spans="19:34" ht="14" x14ac:dyDescent="0.2">
      <c r="S615" s="54"/>
      <c r="T615" s="54"/>
      <c r="U615" s="54"/>
      <c r="V615" s="54"/>
      <c r="W615" s="54"/>
      <c r="X615" s="54"/>
      <c r="Y615" s="54"/>
      <c r="Z615" s="54"/>
      <c r="AH615" s="54"/>
    </row>
    <row r="616" spans="19:34" ht="14" x14ac:dyDescent="0.2">
      <c r="S616" s="54"/>
      <c r="T616" s="54"/>
      <c r="U616" s="54"/>
      <c r="V616" s="54"/>
      <c r="W616" s="54"/>
      <c r="X616" s="54"/>
      <c r="Y616" s="54"/>
      <c r="Z616" s="54"/>
      <c r="AH616" s="54"/>
    </row>
    <row r="617" spans="19:34" ht="14" x14ac:dyDescent="0.2">
      <c r="S617" s="54"/>
      <c r="T617" s="54"/>
      <c r="U617" s="54"/>
      <c r="V617" s="54"/>
      <c r="W617" s="54"/>
      <c r="X617" s="54"/>
      <c r="Y617" s="54"/>
      <c r="Z617" s="54"/>
      <c r="AH617" s="54"/>
    </row>
    <row r="618" spans="19:34" ht="14" x14ac:dyDescent="0.2">
      <c r="S618" s="54"/>
      <c r="T618" s="54"/>
      <c r="U618" s="54"/>
      <c r="V618" s="54"/>
      <c r="W618" s="54"/>
      <c r="X618" s="54"/>
      <c r="Y618" s="54"/>
      <c r="Z618" s="54"/>
      <c r="AH618" s="54"/>
    </row>
    <row r="619" spans="19:34" ht="14" x14ac:dyDescent="0.2">
      <c r="S619" s="54"/>
      <c r="T619" s="54"/>
      <c r="U619" s="54"/>
      <c r="V619" s="54"/>
      <c r="W619" s="54"/>
      <c r="X619" s="54"/>
      <c r="Y619" s="54"/>
      <c r="Z619" s="54"/>
      <c r="AH619" s="54"/>
    </row>
    <row r="620" spans="19:34" ht="14" x14ac:dyDescent="0.2">
      <c r="S620" s="54"/>
      <c r="T620" s="54"/>
      <c r="U620" s="54"/>
      <c r="V620" s="54"/>
      <c r="W620" s="54"/>
      <c r="X620" s="54"/>
      <c r="Y620" s="54"/>
      <c r="Z620" s="54"/>
      <c r="AH620" s="54"/>
    </row>
    <row r="621" spans="19:34" ht="14" x14ac:dyDescent="0.2">
      <c r="S621" s="54"/>
      <c r="T621" s="54"/>
      <c r="U621" s="54"/>
      <c r="V621" s="54"/>
      <c r="W621" s="54"/>
      <c r="X621" s="54"/>
      <c r="Y621" s="54"/>
      <c r="Z621" s="54"/>
      <c r="AH621" s="54"/>
    </row>
    <row r="622" spans="19:34" ht="14" x14ac:dyDescent="0.2">
      <c r="S622" s="54"/>
      <c r="T622" s="54"/>
      <c r="U622" s="54"/>
      <c r="V622" s="54"/>
      <c r="W622" s="54"/>
      <c r="X622" s="54"/>
      <c r="Y622" s="54"/>
      <c r="Z622" s="54"/>
      <c r="AH622" s="54"/>
    </row>
    <row r="623" spans="19:34" ht="14" x14ac:dyDescent="0.2">
      <c r="S623" s="54"/>
      <c r="T623" s="54"/>
      <c r="U623" s="54"/>
      <c r="V623" s="54"/>
      <c r="W623" s="54"/>
      <c r="X623" s="54"/>
      <c r="Y623" s="54"/>
      <c r="Z623" s="54"/>
      <c r="AH623" s="54"/>
    </row>
    <row r="624" spans="19:34" ht="14" x14ac:dyDescent="0.2">
      <c r="S624" s="54"/>
      <c r="T624" s="54"/>
      <c r="U624" s="54"/>
      <c r="V624" s="54"/>
      <c r="W624" s="54"/>
      <c r="X624" s="54"/>
      <c r="Y624" s="54"/>
      <c r="Z624" s="54"/>
      <c r="AH624" s="54"/>
    </row>
    <row r="625" spans="19:34" ht="14" x14ac:dyDescent="0.2">
      <c r="S625" s="54"/>
      <c r="T625" s="54"/>
      <c r="U625" s="54"/>
      <c r="V625" s="54"/>
      <c r="W625" s="54"/>
      <c r="X625" s="54"/>
      <c r="Y625" s="54"/>
      <c r="Z625" s="54"/>
      <c r="AH625" s="54"/>
    </row>
    <row r="626" spans="19:34" ht="14" x14ac:dyDescent="0.2">
      <c r="S626" s="54"/>
      <c r="T626" s="54"/>
      <c r="U626" s="54"/>
      <c r="V626" s="54"/>
      <c r="W626" s="54"/>
      <c r="X626" s="54"/>
      <c r="Y626" s="54"/>
      <c r="Z626" s="54"/>
      <c r="AH626" s="54"/>
    </row>
    <row r="627" spans="19:34" ht="14" x14ac:dyDescent="0.2">
      <c r="S627" s="54"/>
      <c r="T627" s="54"/>
      <c r="U627" s="54"/>
      <c r="V627" s="54"/>
      <c r="W627" s="54"/>
      <c r="X627" s="54"/>
      <c r="Y627" s="54"/>
      <c r="Z627" s="54"/>
      <c r="AH627" s="54"/>
    </row>
    <row r="628" spans="19:34" ht="14" x14ac:dyDescent="0.2">
      <c r="S628" s="54"/>
      <c r="T628" s="54"/>
      <c r="U628" s="54"/>
      <c r="V628" s="54"/>
      <c r="W628" s="54"/>
      <c r="X628" s="54"/>
      <c r="Y628" s="54"/>
      <c r="Z628" s="54"/>
      <c r="AH628" s="54"/>
    </row>
    <row r="629" spans="19:34" ht="14" x14ac:dyDescent="0.2">
      <c r="S629" s="54"/>
      <c r="T629" s="54"/>
      <c r="U629" s="54"/>
      <c r="V629" s="54"/>
      <c r="W629" s="54"/>
      <c r="X629" s="54"/>
      <c r="Y629" s="54"/>
      <c r="Z629" s="54"/>
      <c r="AH629" s="54"/>
    </row>
    <row r="630" spans="19:34" ht="14" x14ac:dyDescent="0.2">
      <c r="S630" s="54"/>
      <c r="T630" s="54"/>
      <c r="U630" s="54"/>
      <c r="V630" s="54"/>
      <c r="W630" s="54"/>
      <c r="X630" s="54"/>
      <c r="Y630" s="54"/>
      <c r="Z630" s="54"/>
      <c r="AH630" s="54"/>
    </row>
    <row r="631" spans="19:34" ht="14" x14ac:dyDescent="0.2">
      <c r="S631" s="54"/>
      <c r="T631" s="54"/>
      <c r="U631" s="54"/>
      <c r="V631" s="54"/>
      <c r="W631" s="54"/>
      <c r="X631" s="54"/>
      <c r="Y631" s="54"/>
      <c r="Z631" s="54"/>
      <c r="AH631" s="54"/>
    </row>
    <row r="632" spans="19:34" ht="14" x14ac:dyDescent="0.2">
      <c r="S632" s="54"/>
      <c r="T632" s="54"/>
      <c r="U632" s="54"/>
      <c r="V632" s="54"/>
      <c r="W632" s="54"/>
      <c r="X632" s="54"/>
      <c r="Y632" s="54"/>
      <c r="Z632" s="54"/>
      <c r="AH632" s="54"/>
    </row>
    <row r="633" spans="19:34" ht="14" x14ac:dyDescent="0.2">
      <c r="S633" s="54"/>
      <c r="T633" s="54"/>
      <c r="U633" s="54"/>
      <c r="V633" s="54"/>
      <c r="W633" s="54"/>
      <c r="X633" s="54"/>
      <c r="Y633" s="54"/>
      <c r="Z633" s="54"/>
      <c r="AH633" s="54"/>
    </row>
    <row r="634" spans="19:34" ht="14" x14ac:dyDescent="0.2">
      <c r="S634" s="54"/>
      <c r="T634" s="54"/>
      <c r="U634" s="54"/>
      <c r="V634" s="54"/>
      <c r="W634" s="54"/>
      <c r="X634" s="54"/>
      <c r="Y634" s="54"/>
      <c r="Z634" s="54"/>
      <c r="AH634" s="54"/>
    </row>
    <row r="635" spans="19:34" ht="14" x14ac:dyDescent="0.2">
      <c r="S635" s="54"/>
      <c r="T635" s="54"/>
      <c r="U635" s="54"/>
      <c r="V635" s="54"/>
      <c r="W635" s="54"/>
      <c r="X635" s="54"/>
      <c r="Y635" s="54"/>
      <c r="Z635" s="54"/>
      <c r="AH635" s="54"/>
    </row>
    <row r="636" spans="19:34" ht="14" x14ac:dyDescent="0.2">
      <c r="S636" s="54"/>
      <c r="T636" s="54"/>
      <c r="U636" s="54"/>
      <c r="V636" s="54"/>
      <c r="W636" s="54"/>
      <c r="X636" s="54"/>
      <c r="Y636" s="54"/>
      <c r="Z636" s="54"/>
      <c r="AH636" s="54"/>
    </row>
    <row r="637" spans="19:34" ht="14" x14ac:dyDescent="0.2">
      <c r="S637" s="54"/>
      <c r="T637" s="54"/>
      <c r="U637" s="54"/>
      <c r="V637" s="54"/>
      <c r="W637" s="54"/>
      <c r="X637" s="54"/>
      <c r="Y637" s="54"/>
      <c r="Z637" s="54"/>
      <c r="AH637" s="54"/>
    </row>
    <row r="638" spans="19:34" ht="14" x14ac:dyDescent="0.2">
      <c r="S638" s="54"/>
      <c r="T638" s="54"/>
      <c r="U638" s="54"/>
      <c r="V638" s="54"/>
      <c r="W638" s="54"/>
      <c r="X638" s="54"/>
      <c r="Y638" s="54"/>
      <c r="Z638" s="54"/>
      <c r="AH638" s="54"/>
    </row>
    <row r="639" spans="19:34" ht="14" x14ac:dyDescent="0.2">
      <c r="S639" s="54"/>
      <c r="T639" s="54"/>
      <c r="U639" s="54"/>
      <c r="V639" s="54"/>
      <c r="W639" s="54"/>
      <c r="X639" s="54"/>
      <c r="Y639" s="54"/>
      <c r="Z639" s="54"/>
      <c r="AH639" s="54"/>
    </row>
    <row r="640" spans="19:34" ht="14" x14ac:dyDescent="0.2">
      <c r="S640" s="54"/>
      <c r="T640" s="54"/>
      <c r="U640" s="54"/>
      <c r="V640" s="54"/>
      <c r="W640" s="54"/>
      <c r="X640" s="54"/>
      <c r="Y640" s="54"/>
      <c r="Z640" s="54"/>
      <c r="AH640" s="54"/>
    </row>
    <row r="641" spans="19:34" ht="14" x14ac:dyDescent="0.2">
      <c r="S641" s="54"/>
      <c r="T641" s="54"/>
      <c r="U641" s="54"/>
      <c r="V641" s="54"/>
      <c r="W641" s="54"/>
      <c r="X641" s="54"/>
      <c r="Y641" s="54"/>
      <c r="Z641" s="54"/>
      <c r="AH641" s="54"/>
    </row>
    <row r="642" spans="19:34" ht="14" x14ac:dyDescent="0.2">
      <c r="S642" s="54"/>
      <c r="T642" s="54"/>
      <c r="U642" s="54"/>
      <c r="V642" s="54"/>
      <c r="W642" s="54"/>
      <c r="X642" s="54"/>
      <c r="Y642" s="54"/>
      <c r="Z642" s="54"/>
      <c r="AH642" s="54"/>
    </row>
    <row r="643" spans="19:34" ht="14" x14ac:dyDescent="0.2">
      <c r="S643" s="54"/>
      <c r="T643" s="54"/>
      <c r="U643" s="54"/>
      <c r="V643" s="54"/>
      <c r="W643" s="54"/>
      <c r="X643" s="54"/>
      <c r="Y643" s="54"/>
      <c r="Z643" s="54"/>
      <c r="AH643" s="54"/>
    </row>
    <row r="644" spans="19:34" ht="14" x14ac:dyDescent="0.2">
      <c r="S644" s="54"/>
      <c r="T644" s="54"/>
      <c r="U644" s="54"/>
      <c r="V644" s="54"/>
      <c r="W644" s="54"/>
      <c r="X644" s="54"/>
      <c r="Y644" s="54"/>
      <c r="Z644" s="54"/>
      <c r="AH644" s="54"/>
    </row>
    <row r="645" spans="19:34" ht="14" x14ac:dyDescent="0.2">
      <c r="S645" s="54"/>
      <c r="T645" s="54"/>
      <c r="U645" s="54"/>
      <c r="V645" s="54"/>
      <c r="W645" s="54"/>
      <c r="X645" s="54"/>
      <c r="Y645" s="54"/>
      <c r="Z645" s="54"/>
      <c r="AH645" s="54"/>
    </row>
    <row r="646" spans="19:34" ht="14" x14ac:dyDescent="0.2">
      <c r="S646" s="54"/>
      <c r="T646" s="54"/>
      <c r="U646" s="54"/>
      <c r="V646" s="54"/>
      <c r="W646" s="54"/>
      <c r="X646" s="54"/>
      <c r="Y646" s="54"/>
      <c r="Z646" s="54"/>
      <c r="AH646" s="54"/>
    </row>
    <row r="647" spans="19:34" ht="14" x14ac:dyDescent="0.2">
      <c r="S647" s="54"/>
      <c r="T647" s="54"/>
      <c r="U647" s="54"/>
      <c r="V647" s="54"/>
      <c r="W647" s="54"/>
      <c r="X647" s="54"/>
      <c r="Y647" s="54"/>
      <c r="Z647" s="54"/>
      <c r="AH647" s="54"/>
    </row>
    <row r="648" spans="19:34" ht="14" x14ac:dyDescent="0.2">
      <c r="S648" s="54"/>
      <c r="T648" s="54"/>
      <c r="U648" s="54"/>
      <c r="V648" s="54"/>
      <c r="W648" s="54"/>
      <c r="X648" s="54"/>
      <c r="Y648" s="54"/>
      <c r="Z648" s="54"/>
      <c r="AH648" s="54"/>
    </row>
    <row r="649" spans="19:34" ht="14" x14ac:dyDescent="0.2">
      <c r="S649" s="54"/>
      <c r="T649" s="54"/>
      <c r="U649" s="54"/>
      <c r="V649" s="54"/>
      <c r="W649" s="54"/>
      <c r="X649" s="54"/>
      <c r="Y649" s="54"/>
      <c r="Z649" s="54"/>
      <c r="AH649" s="54"/>
    </row>
    <row r="650" spans="19:34" ht="14" x14ac:dyDescent="0.2">
      <c r="S650" s="54"/>
      <c r="T650" s="54"/>
      <c r="U650" s="54"/>
      <c r="V650" s="54"/>
      <c r="W650" s="54"/>
      <c r="X650" s="54"/>
      <c r="Y650" s="54"/>
      <c r="Z650" s="54"/>
      <c r="AH650" s="54"/>
    </row>
    <row r="651" spans="19:34" ht="14" x14ac:dyDescent="0.2">
      <c r="S651" s="54"/>
      <c r="T651" s="54"/>
      <c r="U651" s="54"/>
      <c r="V651" s="54"/>
      <c r="W651" s="54"/>
      <c r="X651" s="54"/>
      <c r="Y651" s="54"/>
      <c r="Z651" s="54"/>
      <c r="AH651" s="54"/>
    </row>
    <row r="652" spans="19:34" ht="14" x14ac:dyDescent="0.2">
      <c r="S652" s="54"/>
      <c r="T652" s="54"/>
      <c r="U652" s="54"/>
      <c r="V652" s="54"/>
      <c r="W652" s="54"/>
      <c r="X652" s="54"/>
      <c r="Y652" s="54"/>
      <c r="Z652" s="54"/>
      <c r="AH652" s="54"/>
    </row>
    <row r="653" spans="19:34" ht="14" x14ac:dyDescent="0.2">
      <c r="S653" s="54"/>
      <c r="T653" s="54"/>
      <c r="U653" s="54"/>
      <c r="V653" s="54"/>
      <c r="W653" s="54"/>
      <c r="X653" s="54"/>
      <c r="Y653" s="54"/>
      <c r="Z653" s="54"/>
      <c r="AH653" s="54"/>
    </row>
    <row r="654" spans="19:34" ht="14" x14ac:dyDescent="0.2">
      <c r="S654" s="54"/>
      <c r="T654" s="54"/>
      <c r="U654" s="54"/>
      <c r="V654" s="54"/>
      <c r="W654" s="54"/>
      <c r="X654" s="54"/>
      <c r="Y654" s="54"/>
      <c r="Z654" s="54"/>
      <c r="AH654" s="54"/>
    </row>
    <row r="655" spans="19:34" ht="14" x14ac:dyDescent="0.2">
      <c r="S655" s="54"/>
      <c r="T655" s="54"/>
      <c r="U655" s="54"/>
      <c r="V655" s="54"/>
      <c r="W655" s="54"/>
      <c r="X655" s="54"/>
      <c r="Y655" s="54"/>
      <c r="Z655" s="54"/>
      <c r="AH655" s="54"/>
    </row>
    <row r="656" spans="19:34" ht="14" x14ac:dyDescent="0.2">
      <c r="S656" s="54"/>
      <c r="T656" s="54"/>
      <c r="U656" s="54"/>
      <c r="V656" s="54"/>
      <c r="W656" s="54"/>
      <c r="X656" s="54"/>
      <c r="Y656" s="54"/>
      <c r="Z656" s="54"/>
      <c r="AH656" s="54"/>
    </row>
    <row r="657" spans="19:34" ht="14" x14ac:dyDescent="0.2">
      <c r="S657" s="54"/>
      <c r="T657" s="54"/>
      <c r="U657" s="54"/>
      <c r="V657" s="54"/>
      <c r="W657" s="54"/>
      <c r="X657" s="54"/>
      <c r="Y657" s="54"/>
      <c r="Z657" s="54"/>
      <c r="AH657" s="54"/>
    </row>
    <row r="658" spans="19:34" ht="14" x14ac:dyDescent="0.2">
      <c r="S658" s="54"/>
      <c r="T658" s="54"/>
      <c r="U658" s="54"/>
      <c r="V658" s="54"/>
      <c r="W658" s="54"/>
      <c r="X658" s="54"/>
      <c r="Y658" s="54"/>
      <c r="Z658" s="54"/>
      <c r="AH658" s="54"/>
    </row>
    <row r="659" spans="19:34" ht="14" x14ac:dyDescent="0.2">
      <c r="S659" s="54"/>
      <c r="T659" s="54"/>
      <c r="U659" s="54"/>
      <c r="V659" s="54"/>
      <c r="W659" s="54"/>
      <c r="X659" s="54"/>
      <c r="Y659" s="54"/>
      <c r="Z659" s="54"/>
      <c r="AH659" s="54"/>
    </row>
    <row r="660" spans="19:34" ht="14" x14ac:dyDescent="0.2">
      <c r="S660" s="54"/>
      <c r="T660" s="54"/>
      <c r="U660" s="54"/>
      <c r="V660" s="54"/>
      <c r="W660" s="54"/>
      <c r="X660" s="54"/>
      <c r="Y660" s="54"/>
      <c r="Z660" s="54"/>
      <c r="AH660" s="54"/>
    </row>
    <row r="661" spans="19:34" ht="14" x14ac:dyDescent="0.2">
      <c r="S661" s="54"/>
      <c r="T661" s="54"/>
      <c r="U661" s="54"/>
      <c r="V661" s="54"/>
      <c r="W661" s="54"/>
      <c r="X661" s="54"/>
      <c r="Y661" s="54"/>
      <c r="Z661" s="54"/>
      <c r="AH661" s="54"/>
    </row>
    <row r="662" spans="19:34" ht="14" x14ac:dyDescent="0.2">
      <c r="S662" s="54"/>
      <c r="T662" s="54"/>
      <c r="U662" s="54"/>
      <c r="V662" s="54"/>
      <c r="W662" s="54"/>
      <c r="X662" s="54"/>
      <c r="Y662" s="54"/>
      <c r="Z662" s="54"/>
      <c r="AH662" s="54"/>
    </row>
    <row r="663" spans="19:34" ht="14" x14ac:dyDescent="0.2">
      <c r="S663" s="54"/>
      <c r="T663" s="54"/>
      <c r="U663" s="54"/>
      <c r="V663" s="54"/>
      <c r="W663" s="54"/>
      <c r="X663" s="54"/>
      <c r="Y663" s="54"/>
      <c r="Z663" s="54"/>
      <c r="AH663" s="54"/>
    </row>
    <row r="664" spans="19:34" ht="14" x14ac:dyDescent="0.2">
      <c r="S664" s="54"/>
      <c r="T664" s="54"/>
      <c r="U664" s="54"/>
      <c r="V664" s="54"/>
      <c r="W664" s="54"/>
      <c r="X664" s="54"/>
      <c r="Y664" s="54"/>
      <c r="Z664" s="54"/>
      <c r="AH664" s="54"/>
    </row>
    <row r="665" spans="19:34" ht="14" x14ac:dyDescent="0.2">
      <c r="S665" s="54"/>
      <c r="T665" s="54"/>
      <c r="U665" s="54"/>
      <c r="V665" s="54"/>
      <c r="W665" s="54"/>
      <c r="X665" s="54"/>
      <c r="Y665" s="54"/>
      <c r="Z665" s="54"/>
      <c r="AH665" s="54"/>
    </row>
    <row r="666" spans="19:34" ht="14" x14ac:dyDescent="0.2">
      <c r="S666" s="54"/>
      <c r="T666" s="54"/>
      <c r="U666" s="54"/>
      <c r="V666" s="54"/>
      <c r="W666" s="54"/>
      <c r="X666" s="54"/>
      <c r="Y666" s="54"/>
      <c r="Z666" s="54"/>
      <c r="AH666" s="54"/>
    </row>
    <row r="667" spans="19:34" ht="14" x14ac:dyDescent="0.2">
      <c r="S667" s="54"/>
      <c r="T667" s="54"/>
      <c r="U667" s="54"/>
      <c r="V667" s="54"/>
      <c r="W667" s="54"/>
      <c r="X667" s="54"/>
      <c r="Y667" s="54"/>
      <c r="Z667" s="54"/>
      <c r="AH667" s="54"/>
    </row>
    <row r="668" spans="19:34" ht="14" x14ac:dyDescent="0.2">
      <c r="S668" s="54"/>
      <c r="T668" s="54"/>
      <c r="U668" s="54"/>
      <c r="V668" s="54"/>
      <c r="W668" s="54"/>
      <c r="X668" s="54"/>
      <c r="Y668" s="54"/>
      <c r="Z668" s="54"/>
      <c r="AH668" s="54"/>
    </row>
    <row r="669" spans="19:34" ht="14" x14ac:dyDescent="0.2">
      <c r="S669" s="54"/>
      <c r="T669" s="54"/>
      <c r="U669" s="54"/>
      <c r="V669" s="54"/>
      <c r="W669" s="54"/>
      <c r="X669" s="54"/>
      <c r="Y669" s="54"/>
      <c r="Z669" s="54"/>
      <c r="AH669" s="54"/>
    </row>
    <row r="670" spans="19:34" ht="14" x14ac:dyDescent="0.2">
      <c r="S670" s="54"/>
      <c r="T670" s="54"/>
      <c r="U670" s="54"/>
      <c r="V670" s="54"/>
      <c r="W670" s="54"/>
      <c r="X670" s="54"/>
      <c r="Y670" s="54"/>
      <c r="Z670" s="54"/>
      <c r="AH670" s="54"/>
    </row>
    <row r="671" spans="19:34" ht="14" x14ac:dyDescent="0.2">
      <c r="S671" s="54"/>
      <c r="T671" s="54"/>
      <c r="U671" s="54"/>
      <c r="V671" s="54"/>
      <c r="W671" s="54"/>
      <c r="X671" s="54"/>
      <c r="Y671" s="54"/>
      <c r="Z671" s="54"/>
      <c r="AH671" s="54"/>
    </row>
    <row r="672" spans="19:34" ht="14" x14ac:dyDescent="0.2">
      <c r="S672" s="54"/>
      <c r="T672" s="54"/>
      <c r="U672" s="54"/>
      <c r="V672" s="54"/>
      <c r="W672" s="54"/>
      <c r="X672" s="54"/>
      <c r="Y672" s="54"/>
      <c r="Z672" s="54"/>
      <c r="AH672" s="54"/>
    </row>
    <row r="673" spans="19:34" ht="14" x14ac:dyDescent="0.2">
      <c r="S673" s="54"/>
      <c r="T673" s="54"/>
      <c r="U673" s="54"/>
      <c r="V673" s="54"/>
      <c r="W673" s="54"/>
      <c r="X673" s="54"/>
      <c r="Y673" s="54"/>
      <c r="Z673" s="54"/>
      <c r="AH673" s="54"/>
    </row>
    <row r="674" spans="19:34" ht="14" x14ac:dyDescent="0.2">
      <c r="S674" s="54"/>
      <c r="T674" s="54"/>
      <c r="U674" s="54"/>
      <c r="V674" s="54"/>
      <c r="W674" s="54"/>
      <c r="X674" s="54"/>
      <c r="Y674" s="54"/>
      <c r="Z674" s="54"/>
      <c r="AH674" s="54"/>
    </row>
    <row r="675" spans="19:34" ht="14" x14ac:dyDescent="0.2">
      <c r="S675" s="54"/>
      <c r="T675" s="54"/>
      <c r="U675" s="54"/>
      <c r="V675" s="54"/>
      <c r="W675" s="54"/>
      <c r="X675" s="54"/>
      <c r="Y675" s="54"/>
      <c r="Z675" s="54"/>
      <c r="AH675" s="54"/>
    </row>
    <row r="676" spans="19:34" ht="14" x14ac:dyDescent="0.2">
      <c r="S676" s="54"/>
      <c r="T676" s="54"/>
      <c r="U676" s="54"/>
      <c r="V676" s="54"/>
      <c r="W676" s="54"/>
      <c r="X676" s="54"/>
      <c r="Y676" s="54"/>
      <c r="Z676" s="54"/>
      <c r="AH676" s="54"/>
    </row>
    <row r="677" spans="19:34" ht="14" x14ac:dyDescent="0.2">
      <c r="S677" s="54"/>
      <c r="T677" s="54"/>
      <c r="U677" s="54"/>
      <c r="V677" s="54"/>
      <c r="W677" s="54"/>
      <c r="X677" s="54"/>
      <c r="Y677" s="54"/>
      <c r="Z677" s="54"/>
      <c r="AH677" s="54"/>
    </row>
    <row r="678" spans="19:34" ht="14" x14ac:dyDescent="0.2">
      <c r="S678" s="54"/>
      <c r="T678" s="54"/>
      <c r="U678" s="54"/>
      <c r="V678" s="54"/>
      <c r="W678" s="54"/>
      <c r="X678" s="54"/>
      <c r="Y678" s="54"/>
      <c r="Z678" s="54"/>
      <c r="AH678" s="54"/>
    </row>
    <row r="679" spans="19:34" ht="14" x14ac:dyDescent="0.2">
      <c r="S679" s="54"/>
      <c r="T679" s="54"/>
      <c r="U679" s="54"/>
      <c r="V679" s="54"/>
      <c r="W679" s="54"/>
      <c r="X679" s="54"/>
      <c r="Y679" s="54"/>
      <c r="Z679" s="54"/>
      <c r="AH679" s="54"/>
    </row>
    <row r="680" spans="19:34" ht="14" x14ac:dyDescent="0.2">
      <c r="S680" s="54"/>
      <c r="T680" s="54"/>
      <c r="U680" s="54"/>
      <c r="V680" s="54"/>
      <c r="W680" s="54"/>
      <c r="X680" s="54"/>
      <c r="Y680" s="54"/>
      <c r="Z680" s="54"/>
      <c r="AH680" s="54"/>
    </row>
    <row r="681" spans="19:34" ht="14" x14ac:dyDescent="0.2">
      <c r="S681" s="54"/>
      <c r="T681" s="54"/>
      <c r="U681" s="54"/>
      <c r="V681" s="54"/>
      <c r="W681" s="54"/>
      <c r="X681" s="54"/>
      <c r="Y681" s="54"/>
      <c r="Z681" s="54"/>
      <c r="AH681" s="54"/>
    </row>
    <row r="682" spans="19:34" ht="14" x14ac:dyDescent="0.2">
      <c r="S682" s="54"/>
      <c r="T682" s="54"/>
      <c r="U682" s="54"/>
      <c r="V682" s="54"/>
      <c r="W682" s="54"/>
      <c r="X682" s="54"/>
      <c r="Y682" s="54"/>
      <c r="Z682" s="54"/>
      <c r="AH682" s="54"/>
    </row>
    <row r="683" spans="19:34" ht="14" x14ac:dyDescent="0.2">
      <c r="S683" s="54"/>
      <c r="T683" s="54"/>
      <c r="U683" s="54"/>
      <c r="V683" s="54"/>
      <c r="W683" s="54"/>
      <c r="X683" s="54"/>
      <c r="Y683" s="54"/>
      <c r="Z683" s="54"/>
      <c r="AH683" s="54"/>
    </row>
    <row r="684" spans="19:34" ht="14" x14ac:dyDescent="0.2">
      <c r="S684" s="54"/>
      <c r="T684" s="54"/>
      <c r="U684" s="54"/>
      <c r="V684" s="54"/>
      <c r="W684" s="54"/>
      <c r="X684" s="54"/>
      <c r="Y684" s="54"/>
      <c r="Z684" s="54"/>
      <c r="AH684" s="54"/>
    </row>
    <row r="685" spans="19:34" ht="14" x14ac:dyDescent="0.2">
      <c r="S685" s="54"/>
      <c r="T685" s="54"/>
      <c r="U685" s="54"/>
      <c r="V685" s="54"/>
      <c r="W685" s="54"/>
      <c r="X685" s="54"/>
      <c r="Y685" s="54"/>
      <c r="Z685" s="54"/>
      <c r="AH685" s="54"/>
    </row>
    <row r="686" spans="19:34" ht="14" x14ac:dyDescent="0.2">
      <c r="S686" s="54"/>
      <c r="T686" s="54"/>
      <c r="U686" s="54"/>
      <c r="V686" s="54"/>
      <c r="W686" s="54"/>
      <c r="X686" s="54"/>
      <c r="Y686" s="54"/>
      <c r="Z686" s="54"/>
      <c r="AH686" s="54"/>
    </row>
    <row r="687" spans="19:34" ht="14" x14ac:dyDescent="0.2">
      <c r="S687" s="54"/>
      <c r="T687" s="54"/>
      <c r="U687" s="54"/>
      <c r="V687" s="54"/>
      <c r="W687" s="54"/>
      <c r="X687" s="54"/>
      <c r="Y687" s="54"/>
      <c r="Z687" s="54"/>
      <c r="AH687" s="54"/>
    </row>
    <row r="688" spans="19:34" ht="14" x14ac:dyDescent="0.2">
      <c r="S688" s="54"/>
      <c r="T688" s="54"/>
      <c r="U688" s="54"/>
      <c r="V688" s="54"/>
      <c r="W688" s="54"/>
      <c r="X688" s="54"/>
      <c r="Y688" s="54"/>
      <c r="Z688" s="54"/>
      <c r="AH688" s="54"/>
    </row>
    <row r="689" spans="19:34" ht="14" x14ac:dyDescent="0.2">
      <c r="S689" s="54"/>
      <c r="T689" s="54"/>
      <c r="U689" s="54"/>
      <c r="V689" s="54"/>
      <c r="W689" s="54"/>
      <c r="X689" s="54"/>
      <c r="Y689" s="54"/>
      <c r="Z689" s="54"/>
      <c r="AH689" s="54"/>
    </row>
    <row r="690" spans="19:34" ht="14" x14ac:dyDescent="0.2">
      <c r="S690" s="54"/>
      <c r="T690" s="54"/>
      <c r="U690" s="54"/>
      <c r="V690" s="54"/>
      <c r="W690" s="54"/>
      <c r="X690" s="54"/>
      <c r="Y690" s="54"/>
      <c r="Z690" s="54"/>
      <c r="AH690" s="54"/>
    </row>
    <row r="691" spans="19:34" ht="14" x14ac:dyDescent="0.2">
      <c r="S691" s="54"/>
      <c r="T691" s="54"/>
      <c r="U691" s="54"/>
      <c r="V691" s="54"/>
      <c r="W691" s="54"/>
      <c r="X691" s="54"/>
      <c r="Y691" s="54"/>
      <c r="Z691" s="54"/>
      <c r="AH691" s="54"/>
    </row>
    <row r="692" spans="19:34" ht="14" x14ac:dyDescent="0.2">
      <c r="S692" s="54"/>
      <c r="T692" s="54"/>
      <c r="U692" s="54"/>
      <c r="V692" s="54"/>
      <c r="W692" s="54"/>
      <c r="X692" s="54"/>
      <c r="Y692" s="54"/>
      <c r="Z692" s="54"/>
      <c r="AH692" s="54"/>
    </row>
    <row r="693" spans="19:34" ht="14" x14ac:dyDescent="0.2">
      <c r="S693" s="54"/>
      <c r="T693" s="54"/>
      <c r="U693" s="54"/>
      <c r="V693" s="54"/>
      <c r="W693" s="54"/>
      <c r="X693" s="54"/>
      <c r="Y693" s="54"/>
      <c r="Z693" s="54"/>
      <c r="AH693" s="54"/>
    </row>
    <row r="694" spans="19:34" ht="14" x14ac:dyDescent="0.2">
      <c r="S694" s="54"/>
      <c r="T694" s="54"/>
      <c r="U694" s="54"/>
      <c r="V694" s="54"/>
      <c r="W694" s="54"/>
      <c r="X694" s="54"/>
      <c r="Y694" s="54"/>
      <c r="Z694" s="54"/>
      <c r="AH694" s="54"/>
    </row>
    <row r="695" spans="19:34" ht="14" x14ac:dyDescent="0.2">
      <c r="S695" s="54"/>
      <c r="T695" s="54"/>
      <c r="U695" s="54"/>
      <c r="V695" s="54"/>
      <c r="W695" s="54"/>
      <c r="X695" s="54"/>
      <c r="Y695" s="54"/>
      <c r="Z695" s="54"/>
      <c r="AH695" s="54"/>
    </row>
    <row r="696" spans="19:34" ht="14" x14ac:dyDescent="0.2">
      <c r="S696" s="54"/>
      <c r="T696" s="54"/>
      <c r="U696" s="54"/>
      <c r="V696" s="54"/>
      <c r="W696" s="54"/>
      <c r="X696" s="54"/>
      <c r="Y696" s="54"/>
      <c r="Z696" s="54"/>
      <c r="AH696" s="54"/>
    </row>
    <row r="697" spans="19:34" ht="14" x14ac:dyDescent="0.2">
      <c r="S697" s="54"/>
      <c r="T697" s="54"/>
      <c r="U697" s="54"/>
      <c r="V697" s="54"/>
      <c r="W697" s="54"/>
      <c r="X697" s="54"/>
      <c r="Y697" s="54"/>
      <c r="Z697" s="54"/>
      <c r="AH697" s="54"/>
    </row>
    <row r="698" spans="19:34" ht="14" x14ac:dyDescent="0.2">
      <c r="S698" s="54"/>
      <c r="T698" s="54"/>
      <c r="U698" s="54"/>
      <c r="V698" s="54"/>
      <c r="W698" s="54"/>
      <c r="X698" s="54"/>
      <c r="Y698" s="54"/>
      <c r="Z698" s="54"/>
      <c r="AH698" s="54"/>
    </row>
    <row r="699" spans="19:34" ht="14" x14ac:dyDescent="0.2">
      <c r="S699" s="54"/>
      <c r="T699" s="54"/>
      <c r="U699" s="54"/>
      <c r="V699" s="54"/>
      <c r="W699" s="54"/>
      <c r="X699" s="54"/>
      <c r="Y699" s="54"/>
      <c r="Z699" s="54"/>
      <c r="AH699" s="54"/>
    </row>
    <row r="700" spans="19:34" ht="14" x14ac:dyDescent="0.2">
      <c r="S700" s="54"/>
      <c r="T700" s="54"/>
      <c r="U700" s="54"/>
      <c r="V700" s="54"/>
      <c r="W700" s="54"/>
      <c r="X700" s="54"/>
      <c r="Y700" s="54"/>
      <c r="Z700" s="54"/>
      <c r="AH700" s="54"/>
    </row>
    <row r="701" spans="19:34" ht="14" x14ac:dyDescent="0.2">
      <c r="S701" s="54"/>
      <c r="T701" s="54"/>
      <c r="U701" s="54"/>
      <c r="V701" s="54"/>
      <c r="W701" s="54"/>
      <c r="X701" s="54"/>
      <c r="Y701" s="54"/>
      <c r="Z701" s="54"/>
      <c r="AH701" s="54"/>
    </row>
    <row r="702" spans="19:34" ht="14" x14ac:dyDescent="0.2">
      <c r="S702" s="54"/>
      <c r="T702" s="54"/>
      <c r="U702" s="54"/>
      <c r="V702" s="54"/>
      <c r="W702" s="54"/>
      <c r="X702" s="54"/>
      <c r="Y702" s="54"/>
      <c r="Z702" s="54"/>
      <c r="AH702" s="54"/>
    </row>
    <row r="703" spans="19:34" ht="14" x14ac:dyDescent="0.2">
      <c r="S703" s="54"/>
      <c r="T703" s="54"/>
      <c r="U703" s="54"/>
      <c r="V703" s="54"/>
      <c r="W703" s="54"/>
      <c r="X703" s="54"/>
      <c r="Y703" s="54"/>
      <c r="Z703" s="54"/>
      <c r="AH703" s="54"/>
    </row>
    <row r="704" spans="19:34" ht="14" x14ac:dyDescent="0.2">
      <c r="S704" s="54"/>
      <c r="T704" s="54"/>
      <c r="U704" s="54"/>
      <c r="V704" s="54"/>
      <c r="W704" s="54"/>
      <c r="X704" s="54"/>
      <c r="Y704" s="54"/>
      <c r="Z704" s="54"/>
      <c r="AH704" s="54"/>
    </row>
    <row r="705" spans="19:34" ht="14" x14ac:dyDescent="0.2">
      <c r="S705" s="54"/>
      <c r="T705" s="54"/>
      <c r="U705" s="54"/>
      <c r="V705" s="54"/>
      <c r="W705" s="54"/>
      <c r="X705" s="54"/>
      <c r="Y705" s="54"/>
      <c r="Z705" s="54"/>
      <c r="AH705" s="54"/>
    </row>
    <row r="706" spans="19:34" ht="14" x14ac:dyDescent="0.2">
      <c r="S706" s="54"/>
      <c r="T706" s="54"/>
      <c r="U706" s="54"/>
      <c r="V706" s="54"/>
      <c r="W706" s="54"/>
      <c r="X706" s="54"/>
      <c r="Y706" s="54"/>
      <c r="Z706" s="54"/>
      <c r="AH706" s="54"/>
    </row>
    <row r="707" spans="19:34" ht="14" x14ac:dyDescent="0.2">
      <c r="S707" s="54"/>
      <c r="T707" s="54"/>
      <c r="U707" s="54"/>
      <c r="V707" s="54"/>
      <c r="W707" s="54"/>
      <c r="X707" s="54"/>
      <c r="Y707" s="54"/>
      <c r="Z707" s="54"/>
      <c r="AH707" s="54"/>
    </row>
    <row r="708" spans="19:34" ht="14" x14ac:dyDescent="0.2">
      <c r="S708" s="54"/>
      <c r="T708" s="54"/>
      <c r="U708" s="54"/>
      <c r="V708" s="54"/>
      <c r="W708" s="54"/>
      <c r="X708" s="54"/>
      <c r="Y708" s="54"/>
      <c r="Z708" s="54"/>
      <c r="AH708" s="54"/>
    </row>
    <row r="709" spans="19:34" ht="14" x14ac:dyDescent="0.2">
      <c r="S709" s="54"/>
      <c r="T709" s="54"/>
      <c r="U709" s="54"/>
      <c r="V709" s="54"/>
      <c r="W709" s="54"/>
      <c r="X709" s="54"/>
      <c r="Y709" s="54"/>
      <c r="Z709" s="54"/>
      <c r="AH709" s="54"/>
    </row>
    <row r="710" spans="19:34" ht="14" x14ac:dyDescent="0.2">
      <c r="S710" s="54"/>
      <c r="T710" s="54"/>
      <c r="U710" s="54"/>
      <c r="V710" s="54"/>
      <c r="W710" s="54"/>
      <c r="X710" s="54"/>
      <c r="Y710" s="54"/>
      <c r="Z710" s="54"/>
      <c r="AH710" s="54"/>
    </row>
    <row r="711" spans="19:34" ht="14" x14ac:dyDescent="0.2">
      <c r="S711" s="54"/>
      <c r="T711" s="54"/>
      <c r="U711" s="54"/>
      <c r="V711" s="54"/>
      <c r="W711" s="54"/>
      <c r="X711" s="54"/>
      <c r="Y711" s="54"/>
      <c r="Z711" s="54"/>
      <c r="AH711" s="54"/>
    </row>
    <row r="712" spans="19:34" ht="14" x14ac:dyDescent="0.2">
      <c r="S712" s="54"/>
      <c r="T712" s="54"/>
      <c r="U712" s="54"/>
      <c r="V712" s="54"/>
      <c r="W712" s="54"/>
      <c r="X712" s="54"/>
      <c r="Y712" s="54"/>
      <c r="Z712" s="54"/>
      <c r="AH712" s="54"/>
    </row>
    <row r="713" spans="19:34" ht="14" x14ac:dyDescent="0.2">
      <c r="S713" s="54"/>
      <c r="T713" s="54"/>
      <c r="U713" s="54"/>
      <c r="V713" s="54"/>
      <c r="W713" s="54"/>
      <c r="X713" s="54"/>
      <c r="Y713" s="54"/>
      <c r="Z713" s="54"/>
      <c r="AH713" s="54"/>
    </row>
    <row r="714" spans="19:34" ht="14" x14ac:dyDescent="0.2">
      <c r="S714" s="54"/>
      <c r="T714" s="54"/>
      <c r="U714" s="54"/>
      <c r="V714" s="54"/>
      <c r="W714" s="54"/>
      <c r="X714" s="54"/>
      <c r="Y714" s="54"/>
      <c r="Z714" s="54"/>
      <c r="AH714" s="54"/>
    </row>
    <row r="715" spans="19:34" ht="14" x14ac:dyDescent="0.2">
      <c r="S715" s="54"/>
      <c r="T715" s="54"/>
      <c r="U715" s="54"/>
      <c r="V715" s="54"/>
      <c r="W715" s="54"/>
      <c r="X715" s="54"/>
      <c r="Y715" s="54"/>
      <c r="Z715" s="54"/>
      <c r="AH715" s="54"/>
    </row>
    <row r="716" spans="19:34" ht="14" x14ac:dyDescent="0.2">
      <c r="S716" s="54"/>
      <c r="T716" s="54"/>
      <c r="U716" s="54"/>
      <c r="V716" s="54"/>
      <c r="W716" s="54"/>
      <c r="X716" s="54"/>
      <c r="Y716" s="54"/>
      <c r="Z716" s="54"/>
      <c r="AH716" s="54"/>
    </row>
    <row r="717" spans="19:34" ht="14" x14ac:dyDescent="0.2">
      <c r="S717" s="54"/>
      <c r="T717" s="54"/>
      <c r="U717" s="54"/>
      <c r="V717" s="54"/>
      <c r="W717" s="54"/>
      <c r="X717" s="54"/>
      <c r="Y717" s="54"/>
      <c r="Z717" s="54"/>
      <c r="AH717" s="54"/>
    </row>
    <row r="718" spans="19:34" ht="14" x14ac:dyDescent="0.2">
      <c r="S718" s="54"/>
      <c r="T718" s="54"/>
      <c r="U718" s="54"/>
      <c r="V718" s="54"/>
      <c r="W718" s="54"/>
      <c r="X718" s="54"/>
      <c r="Y718" s="54"/>
      <c r="Z718" s="54"/>
      <c r="AH718" s="54"/>
    </row>
    <row r="719" spans="19:34" ht="14" x14ac:dyDescent="0.2">
      <c r="S719" s="54"/>
      <c r="T719" s="54"/>
      <c r="U719" s="54"/>
      <c r="V719" s="54"/>
      <c r="W719" s="54"/>
      <c r="X719" s="54"/>
      <c r="Y719" s="54"/>
      <c r="Z719" s="54"/>
      <c r="AH719" s="54"/>
    </row>
    <row r="720" spans="19:34" ht="14" x14ac:dyDescent="0.2">
      <c r="S720" s="54"/>
      <c r="T720" s="54"/>
      <c r="U720" s="54"/>
      <c r="V720" s="54"/>
      <c r="W720" s="54"/>
      <c r="X720" s="54"/>
      <c r="Y720" s="54"/>
      <c r="Z720" s="54"/>
      <c r="AH720" s="54"/>
    </row>
    <row r="721" spans="19:34" ht="14" x14ac:dyDescent="0.2">
      <c r="S721" s="54"/>
      <c r="T721" s="54"/>
      <c r="U721" s="54"/>
      <c r="V721" s="54"/>
      <c r="W721" s="54"/>
      <c r="X721" s="54"/>
      <c r="Y721" s="54"/>
      <c r="Z721" s="54"/>
      <c r="AH721" s="54"/>
    </row>
    <row r="722" spans="19:34" ht="14" x14ac:dyDescent="0.2">
      <c r="S722" s="54"/>
      <c r="T722" s="54"/>
      <c r="U722" s="54"/>
      <c r="V722" s="54"/>
      <c r="W722" s="54"/>
      <c r="X722" s="54"/>
      <c r="Y722" s="54"/>
      <c r="Z722" s="54"/>
      <c r="AH722" s="54"/>
    </row>
    <row r="723" spans="19:34" ht="14" x14ac:dyDescent="0.2">
      <c r="S723" s="54"/>
      <c r="T723" s="54"/>
      <c r="U723" s="54"/>
      <c r="V723" s="54"/>
      <c r="W723" s="54"/>
      <c r="X723" s="54"/>
      <c r="Y723" s="54"/>
      <c r="Z723" s="54"/>
      <c r="AH723" s="54"/>
    </row>
    <row r="724" spans="19:34" ht="14" x14ac:dyDescent="0.2">
      <c r="S724" s="54"/>
      <c r="T724" s="54"/>
      <c r="U724" s="54"/>
      <c r="V724" s="54"/>
      <c r="W724" s="54"/>
      <c r="X724" s="54"/>
      <c r="Y724" s="54"/>
      <c r="Z724" s="54"/>
      <c r="AH724" s="54"/>
    </row>
    <row r="725" spans="19:34" ht="14" x14ac:dyDescent="0.2">
      <c r="S725" s="54"/>
      <c r="T725" s="54"/>
      <c r="U725" s="54"/>
      <c r="V725" s="54"/>
      <c r="W725" s="54"/>
      <c r="X725" s="54"/>
      <c r="Y725" s="54"/>
      <c r="Z725" s="54"/>
      <c r="AH725" s="54"/>
    </row>
    <row r="726" spans="19:34" ht="14" x14ac:dyDescent="0.2">
      <c r="S726" s="54"/>
      <c r="T726" s="54"/>
      <c r="U726" s="54"/>
      <c r="V726" s="54"/>
      <c r="W726" s="54"/>
      <c r="X726" s="54"/>
      <c r="Y726" s="54"/>
      <c r="Z726" s="54"/>
      <c r="AH726" s="54"/>
    </row>
    <row r="727" spans="19:34" ht="14" x14ac:dyDescent="0.2">
      <c r="S727" s="54"/>
      <c r="T727" s="54"/>
      <c r="U727" s="54"/>
      <c r="V727" s="54"/>
      <c r="W727" s="54"/>
      <c r="X727" s="54"/>
      <c r="Y727" s="54"/>
      <c r="Z727" s="54"/>
      <c r="AH727" s="54"/>
    </row>
    <row r="728" spans="19:34" ht="14" x14ac:dyDescent="0.2">
      <c r="S728" s="54"/>
      <c r="T728" s="54"/>
      <c r="U728" s="54"/>
      <c r="V728" s="54"/>
      <c r="W728" s="54"/>
      <c r="X728" s="54"/>
      <c r="Y728" s="54"/>
      <c r="Z728" s="54"/>
      <c r="AH728" s="54"/>
    </row>
    <row r="729" spans="19:34" ht="14" x14ac:dyDescent="0.2">
      <c r="S729" s="54"/>
      <c r="T729" s="54"/>
      <c r="U729" s="54"/>
      <c r="V729" s="54"/>
      <c r="W729" s="54"/>
      <c r="X729" s="54"/>
      <c r="Y729" s="54"/>
      <c r="Z729" s="54"/>
      <c r="AH729" s="54"/>
    </row>
    <row r="730" spans="19:34" ht="14" x14ac:dyDescent="0.2">
      <c r="S730" s="54"/>
      <c r="T730" s="54"/>
      <c r="U730" s="54"/>
      <c r="V730" s="54"/>
      <c r="W730" s="54"/>
      <c r="X730" s="54"/>
      <c r="Y730" s="54"/>
      <c r="Z730" s="54"/>
      <c r="AH730" s="54"/>
    </row>
    <row r="731" spans="19:34" ht="14" x14ac:dyDescent="0.2">
      <c r="S731" s="54"/>
      <c r="T731" s="54"/>
      <c r="U731" s="54"/>
      <c r="V731" s="54"/>
      <c r="W731" s="54"/>
      <c r="X731" s="54"/>
      <c r="Y731" s="54"/>
      <c r="Z731" s="54"/>
      <c r="AH731" s="54"/>
    </row>
    <row r="732" spans="19:34" ht="14" x14ac:dyDescent="0.2">
      <c r="S732" s="54"/>
      <c r="T732" s="54"/>
      <c r="U732" s="54"/>
      <c r="V732" s="54"/>
      <c r="W732" s="54"/>
      <c r="X732" s="54"/>
      <c r="Y732" s="54"/>
      <c r="Z732" s="54"/>
      <c r="AH732" s="54"/>
    </row>
    <row r="733" spans="19:34" ht="14" x14ac:dyDescent="0.2">
      <c r="S733" s="54"/>
      <c r="T733" s="54"/>
      <c r="U733" s="54"/>
      <c r="V733" s="54"/>
      <c r="W733" s="54"/>
      <c r="X733" s="54"/>
      <c r="Y733" s="54"/>
      <c r="Z733" s="54"/>
      <c r="AH733" s="54"/>
    </row>
    <row r="734" spans="19:34" ht="14" x14ac:dyDescent="0.2">
      <c r="S734" s="54"/>
      <c r="T734" s="54"/>
      <c r="U734" s="54"/>
      <c r="V734" s="54"/>
      <c r="W734" s="54"/>
      <c r="X734" s="54"/>
      <c r="Y734" s="54"/>
      <c r="Z734" s="54"/>
      <c r="AH734" s="54"/>
    </row>
    <row r="735" spans="19:34" ht="14" x14ac:dyDescent="0.2">
      <c r="S735" s="54"/>
      <c r="T735" s="54"/>
      <c r="U735" s="54"/>
      <c r="V735" s="54"/>
      <c r="W735" s="54"/>
      <c r="X735" s="54"/>
      <c r="Y735" s="54"/>
      <c r="Z735" s="54"/>
      <c r="AH735" s="54"/>
    </row>
    <row r="736" spans="19:34" ht="14" x14ac:dyDescent="0.2">
      <c r="S736" s="54"/>
      <c r="T736" s="54"/>
      <c r="U736" s="54"/>
      <c r="V736" s="54"/>
      <c r="W736" s="54"/>
      <c r="X736" s="54"/>
      <c r="Y736" s="54"/>
      <c r="Z736" s="54"/>
      <c r="AH736" s="54"/>
    </row>
    <row r="737" spans="19:34" ht="14" x14ac:dyDescent="0.2">
      <c r="S737" s="54"/>
      <c r="T737" s="54"/>
      <c r="U737" s="54"/>
      <c r="V737" s="54"/>
      <c r="W737" s="54"/>
      <c r="X737" s="54"/>
      <c r="Y737" s="54"/>
      <c r="Z737" s="54"/>
      <c r="AH737" s="54"/>
    </row>
    <row r="738" spans="19:34" ht="14" x14ac:dyDescent="0.2">
      <c r="S738" s="54"/>
      <c r="T738" s="54"/>
      <c r="U738" s="54"/>
      <c r="V738" s="54"/>
      <c r="W738" s="54"/>
      <c r="X738" s="54"/>
      <c r="Y738" s="54"/>
      <c r="Z738" s="54"/>
      <c r="AH738" s="54"/>
    </row>
    <row r="739" spans="19:34" ht="14" x14ac:dyDescent="0.2">
      <c r="S739" s="54"/>
      <c r="T739" s="54"/>
      <c r="U739" s="54"/>
      <c r="V739" s="54"/>
      <c r="W739" s="54"/>
      <c r="X739" s="54"/>
      <c r="Y739" s="54"/>
      <c r="Z739" s="54"/>
      <c r="AH739" s="54"/>
    </row>
    <row r="740" spans="19:34" ht="14" x14ac:dyDescent="0.2">
      <c r="S740" s="54"/>
      <c r="T740" s="54"/>
      <c r="U740" s="54"/>
      <c r="V740" s="54"/>
      <c r="W740" s="54"/>
      <c r="X740" s="54"/>
      <c r="Y740" s="54"/>
      <c r="Z740" s="54"/>
      <c r="AH740" s="54"/>
    </row>
    <row r="741" spans="19:34" ht="14" x14ac:dyDescent="0.2">
      <c r="S741" s="54"/>
      <c r="T741" s="54"/>
      <c r="U741" s="54"/>
      <c r="V741" s="54"/>
      <c r="W741" s="54"/>
      <c r="X741" s="54"/>
      <c r="Y741" s="54"/>
      <c r="Z741" s="54"/>
      <c r="AH741" s="54"/>
    </row>
    <row r="742" spans="19:34" ht="14" x14ac:dyDescent="0.2">
      <c r="S742" s="54"/>
      <c r="T742" s="54"/>
      <c r="U742" s="54"/>
      <c r="V742" s="54"/>
      <c r="W742" s="54"/>
      <c r="X742" s="54"/>
      <c r="Y742" s="54"/>
      <c r="Z742" s="54"/>
      <c r="AH742" s="54"/>
    </row>
    <row r="743" spans="19:34" ht="14" x14ac:dyDescent="0.2">
      <c r="S743" s="54"/>
      <c r="T743" s="54"/>
      <c r="U743" s="54"/>
      <c r="V743" s="54"/>
      <c r="W743" s="54"/>
      <c r="X743" s="54"/>
      <c r="Y743" s="54"/>
      <c r="Z743" s="54"/>
      <c r="AH743" s="54"/>
    </row>
    <row r="744" spans="19:34" ht="14" x14ac:dyDescent="0.2">
      <c r="S744" s="54"/>
      <c r="T744" s="54"/>
      <c r="U744" s="54"/>
      <c r="V744" s="54"/>
      <c r="W744" s="54"/>
      <c r="X744" s="54"/>
      <c r="Y744" s="54"/>
      <c r="Z744" s="54"/>
      <c r="AH744" s="54"/>
    </row>
    <row r="745" spans="19:34" ht="14" x14ac:dyDescent="0.2">
      <c r="S745" s="54"/>
      <c r="T745" s="54"/>
      <c r="U745" s="54"/>
      <c r="V745" s="54"/>
      <c r="W745" s="54"/>
      <c r="X745" s="54"/>
      <c r="Y745" s="54"/>
      <c r="Z745" s="54"/>
      <c r="AH745" s="54"/>
    </row>
    <row r="746" spans="19:34" ht="14" x14ac:dyDescent="0.2">
      <c r="S746" s="54"/>
      <c r="T746" s="54"/>
      <c r="U746" s="54"/>
      <c r="V746" s="54"/>
      <c r="W746" s="54"/>
      <c r="X746" s="54"/>
      <c r="Y746" s="54"/>
      <c r="Z746" s="54"/>
      <c r="AH746" s="54"/>
    </row>
    <row r="747" spans="19:34" ht="14" x14ac:dyDescent="0.2">
      <c r="S747" s="54"/>
      <c r="T747" s="54"/>
      <c r="U747" s="54"/>
      <c r="V747" s="54"/>
      <c r="W747" s="54"/>
      <c r="X747" s="54"/>
      <c r="Y747" s="54"/>
      <c r="Z747" s="54"/>
      <c r="AH747" s="54"/>
    </row>
    <row r="748" spans="19:34" ht="14" x14ac:dyDescent="0.2">
      <c r="S748" s="54"/>
      <c r="T748" s="54"/>
      <c r="U748" s="54"/>
      <c r="V748" s="54"/>
      <c r="W748" s="54"/>
      <c r="X748" s="54"/>
      <c r="Y748" s="54"/>
      <c r="Z748" s="54"/>
      <c r="AH748" s="54"/>
    </row>
    <row r="749" spans="19:34" ht="14" x14ac:dyDescent="0.2">
      <c r="S749" s="54"/>
      <c r="T749" s="54"/>
      <c r="U749" s="54"/>
      <c r="V749" s="54"/>
      <c r="W749" s="54"/>
      <c r="X749" s="54"/>
      <c r="Y749" s="54"/>
      <c r="Z749" s="54"/>
      <c r="AH749" s="54"/>
    </row>
    <row r="750" spans="19:34" ht="14" x14ac:dyDescent="0.2">
      <c r="S750" s="54"/>
      <c r="T750" s="54"/>
      <c r="U750" s="54"/>
      <c r="V750" s="54"/>
      <c r="W750" s="54"/>
      <c r="X750" s="54"/>
      <c r="Y750" s="54"/>
      <c r="Z750" s="54"/>
      <c r="AH750" s="54"/>
    </row>
    <row r="751" spans="19:34" ht="14" x14ac:dyDescent="0.2">
      <c r="S751" s="54"/>
      <c r="T751" s="54"/>
      <c r="U751" s="54"/>
      <c r="V751" s="54"/>
      <c r="W751" s="54"/>
      <c r="X751" s="54"/>
      <c r="Y751" s="54"/>
      <c r="Z751" s="54"/>
      <c r="AH751" s="54"/>
    </row>
    <row r="752" spans="19:34" ht="14" x14ac:dyDescent="0.2">
      <c r="S752" s="54"/>
      <c r="T752" s="54"/>
      <c r="U752" s="54"/>
      <c r="V752" s="54"/>
      <c r="W752" s="54"/>
      <c r="X752" s="54"/>
      <c r="Y752" s="54"/>
      <c r="Z752" s="54"/>
      <c r="AH752" s="54"/>
    </row>
    <row r="753" spans="19:34" ht="14" x14ac:dyDescent="0.2">
      <c r="S753" s="54"/>
      <c r="T753" s="54"/>
      <c r="U753" s="54"/>
      <c r="V753" s="54"/>
      <c r="W753" s="54"/>
      <c r="X753" s="54"/>
      <c r="Y753" s="54"/>
      <c r="Z753" s="54"/>
      <c r="AH753" s="54"/>
    </row>
    <row r="754" spans="19:34" ht="14" x14ac:dyDescent="0.2">
      <c r="S754" s="54"/>
      <c r="T754" s="54"/>
      <c r="U754" s="54"/>
      <c r="V754" s="54"/>
      <c r="W754" s="54"/>
      <c r="X754" s="54"/>
      <c r="Y754" s="54"/>
      <c r="Z754" s="54"/>
      <c r="AH754" s="54"/>
    </row>
    <row r="755" spans="19:34" ht="14" x14ac:dyDescent="0.2">
      <c r="S755" s="54"/>
      <c r="T755" s="54"/>
      <c r="U755" s="54"/>
      <c r="V755" s="54"/>
      <c r="W755" s="54"/>
      <c r="X755" s="54"/>
      <c r="Y755" s="54"/>
      <c r="Z755" s="54"/>
      <c r="AH755" s="54"/>
    </row>
    <row r="756" spans="19:34" ht="14" x14ac:dyDescent="0.2">
      <c r="S756" s="54"/>
      <c r="T756" s="54"/>
      <c r="U756" s="54"/>
      <c r="V756" s="54"/>
      <c r="W756" s="54"/>
      <c r="X756" s="54"/>
      <c r="Y756" s="54"/>
      <c r="Z756" s="54"/>
      <c r="AH756" s="54"/>
    </row>
    <row r="757" spans="19:34" ht="14" x14ac:dyDescent="0.2">
      <c r="S757" s="54"/>
      <c r="T757" s="54"/>
      <c r="U757" s="54"/>
      <c r="V757" s="54"/>
      <c r="W757" s="54"/>
      <c r="X757" s="54"/>
      <c r="Y757" s="54"/>
      <c r="Z757" s="54"/>
      <c r="AH757" s="54"/>
    </row>
    <row r="758" spans="19:34" ht="14" x14ac:dyDescent="0.2">
      <c r="S758" s="54"/>
      <c r="T758" s="54"/>
      <c r="U758" s="54"/>
      <c r="V758" s="54"/>
      <c r="W758" s="54"/>
      <c r="X758" s="54"/>
      <c r="Y758" s="54"/>
      <c r="Z758" s="54"/>
      <c r="AH758" s="54"/>
    </row>
    <row r="759" spans="19:34" ht="14" x14ac:dyDescent="0.2">
      <c r="S759" s="54"/>
      <c r="T759" s="54"/>
      <c r="U759" s="54"/>
      <c r="V759" s="54"/>
      <c r="W759" s="54"/>
      <c r="X759" s="54"/>
      <c r="Y759" s="54"/>
      <c r="Z759" s="54"/>
      <c r="AH759" s="54"/>
    </row>
    <row r="760" spans="19:34" ht="14" x14ac:dyDescent="0.2">
      <c r="S760" s="54"/>
      <c r="T760" s="54"/>
      <c r="U760" s="54"/>
      <c r="V760" s="54"/>
      <c r="W760" s="54"/>
      <c r="X760" s="54"/>
      <c r="Y760" s="54"/>
      <c r="Z760" s="54"/>
      <c r="AH760" s="54"/>
    </row>
    <row r="761" spans="19:34" ht="14" x14ac:dyDescent="0.2">
      <c r="S761" s="54"/>
      <c r="T761" s="54"/>
      <c r="U761" s="54"/>
      <c r="V761" s="54"/>
      <c r="W761" s="54"/>
      <c r="X761" s="54"/>
      <c r="Y761" s="54"/>
      <c r="Z761" s="54"/>
      <c r="AH761" s="54"/>
    </row>
    <row r="762" spans="19:34" ht="14" x14ac:dyDescent="0.2">
      <c r="S762" s="54"/>
      <c r="T762" s="54"/>
      <c r="U762" s="54"/>
      <c r="V762" s="54"/>
      <c r="W762" s="54"/>
      <c r="X762" s="54"/>
      <c r="Y762" s="54"/>
      <c r="Z762" s="54"/>
      <c r="AH762" s="54"/>
    </row>
    <row r="763" spans="19:34" ht="14" x14ac:dyDescent="0.2">
      <c r="S763" s="54"/>
      <c r="T763" s="54"/>
      <c r="U763" s="54"/>
      <c r="V763" s="54"/>
      <c r="W763" s="54"/>
      <c r="X763" s="54"/>
      <c r="Y763" s="54"/>
      <c r="Z763" s="54"/>
      <c r="AH763" s="54"/>
    </row>
    <row r="764" spans="19:34" ht="14" x14ac:dyDescent="0.2">
      <c r="S764" s="54"/>
      <c r="T764" s="54"/>
      <c r="U764" s="54"/>
      <c r="V764" s="54"/>
      <c r="W764" s="54"/>
      <c r="X764" s="54"/>
      <c r="Y764" s="54"/>
      <c r="Z764" s="54"/>
      <c r="AH764" s="54"/>
    </row>
    <row r="765" spans="19:34" ht="14" x14ac:dyDescent="0.2">
      <c r="S765" s="54"/>
      <c r="T765" s="54"/>
      <c r="U765" s="54"/>
      <c r="V765" s="54"/>
      <c r="W765" s="54"/>
      <c r="X765" s="54"/>
      <c r="Y765" s="54"/>
      <c r="Z765" s="54"/>
      <c r="AH765" s="54"/>
    </row>
    <row r="766" spans="19:34" ht="14" x14ac:dyDescent="0.2">
      <c r="S766" s="54"/>
      <c r="T766" s="54"/>
      <c r="U766" s="54"/>
      <c r="V766" s="54"/>
      <c r="W766" s="54"/>
      <c r="X766" s="54"/>
      <c r="Y766" s="54"/>
      <c r="Z766" s="54"/>
      <c r="AH766" s="54"/>
    </row>
    <row r="767" spans="19:34" ht="14" x14ac:dyDescent="0.2">
      <c r="S767" s="54"/>
      <c r="T767" s="54"/>
      <c r="U767" s="54"/>
      <c r="V767" s="54"/>
      <c r="W767" s="54"/>
      <c r="X767" s="54"/>
      <c r="Y767" s="54"/>
      <c r="Z767" s="54"/>
      <c r="AH767" s="54"/>
    </row>
    <row r="768" spans="19:34" ht="14" x14ac:dyDescent="0.2">
      <c r="S768" s="54"/>
      <c r="T768" s="54"/>
      <c r="U768" s="54"/>
      <c r="V768" s="54"/>
      <c r="W768" s="54"/>
      <c r="X768" s="54"/>
      <c r="Y768" s="54"/>
      <c r="Z768" s="54"/>
      <c r="AH768" s="54"/>
    </row>
    <row r="769" spans="19:34" ht="14" x14ac:dyDescent="0.2">
      <c r="S769" s="54"/>
      <c r="T769" s="54"/>
      <c r="U769" s="54"/>
      <c r="V769" s="54"/>
      <c r="W769" s="54"/>
      <c r="X769" s="54"/>
      <c r="Y769" s="54"/>
      <c r="Z769" s="54"/>
      <c r="AH769" s="54"/>
    </row>
    <row r="770" spans="19:34" ht="14" x14ac:dyDescent="0.2">
      <c r="S770" s="54"/>
      <c r="T770" s="54"/>
      <c r="U770" s="54"/>
      <c r="V770" s="54"/>
      <c r="W770" s="54"/>
      <c r="X770" s="54"/>
      <c r="Y770" s="54"/>
      <c r="Z770" s="54"/>
      <c r="AH770" s="54"/>
    </row>
    <row r="771" spans="19:34" ht="14" x14ac:dyDescent="0.2">
      <c r="S771" s="54"/>
      <c r="T771" s="54"/>
      <c r="U771" s="54"/>
      <c r="V771" s="54"/>
      <c r="W771" s="54"/>
      <c r="X771" s="54"/>
      <c r="Y771" s="54"/>
      <c r="Z771" s="54"/>
      <c r="AH771" s="54"/>
    </row>
    <row r="772" spans="19:34" ht="14" x14ac:dyDescent="0.2">
      <c r="S772" s="54"/>
      <c r="T772" s="54"/>
      <c r="U772" s="54"/>
      <c r="V772" s="54"/>
      <c r="W772" s="54"/>
      <c r="X772" s="54"/>
      <c r="Y772" s="54"/>
      <c r="Z772" s="54"/>
      <c r="AH772" s="54"/>
    </row>
    <row r="773" spans="19:34" ht="14" x14ac:dyDescent="0.2">
      <c r="S773" s="54"/>
      <c r="T773" s="54"/>
      <c r="U773" s="54"/>
      <c r="V773" s="54"/>
      <c r="W773" s="54"/>
      <c r="X773" s="54"/>
      <c r="Y773" s="54"/>
      <c r="Z773" s="54"/>
      <c r="AH773" s="54"/>
    </row>
    <row r="774" spans="19:34" ht="14" x14ac:dyDescent="0.2">
      <c r="S774" s="54"/>
      <c r="T774" s="54"/>
      <c r="U774" s="54"/>
      <c r="V774" s="54"/>
      <c r="W774" s="54"/>
      <c r="X774" s="54"/>
      <c r="Y774" s="54"/>
      <c r="Z774" s="54"/>
      <c r="AH774" s="54"/>
    </row>
    <row r="775" spans="19:34" ht="14" x14ac:dyDescent="0.2">
      <c r="S775" s="54"/>
      <c r="T775" s="54"/>
      <c r="U775" s="54"/>
      <c r="V775" s="54"/>
      <c r="W775" s="54"/>
      <c r="X775" s="54"/>
      <c r="Y775" s="54"/>
      <c r="Z775" s="54"/>
      <c r="AH775" s="54"/>
    </row>
    <row r="776" spans="19:34" ht="14" x14ac:dyDescent="0.2">
      <c r="S776" s="54"/>
      <c r="T776" s="54"/>
      <c r="U776" s="54"/>
      <c r="V776" s="54"/>
      <c r="W776" s="54"/>
      <c r="X776" s="54"/>
      <c r="Y776" s="54"/>
      <c r="Z776" s="54"/>
      <c r="AH776" s="54"/>
    </row>
    <row r="777" spans="19:34" ht="14" x14ac:dyDescent="0.2">
      <c r="S777" s="54"/>
      <c r="T777" s="54"/>
      <c r="U777" s="54"/>
      <c r="V777" s="54"/>
      <c r="W777" s="54"/>
      <c r="X777" s="54"/>
      <c r="Y777" s="54"/>
      <c r="Z777" s="54"/>
      <c r="AH777" s="54"/>
    </row>
    <row r="778" spans="19:34" ht="14" x14ac:dyDescent="0.2">
      <c r="S778" s="54"/>
      <c r="T778" s="54"/>
      <c r="U778" s="54"/>
      <c r="V778" s="54"/>
      <c r="W778" s="54"/>
      <c r="X778" s="54"/>
      <c r="Y778" s="54"/>
      <c r="Z778" s="54"/>
      <c r="AH778" s="54"/>
    </row>
    <row r="779" spans="19:34" ht="14" x14ac:dyDescent="0.2">
      <c r="S779" s="54"/>
      <c r="T779" s="54"/>
      <c r="U779" s="54"/>
      <c r="V779" s="54"/>
      <c r="W779" s="54"/>
      <c r="X779" s="54"/>
      <c r="Y779" s="54"/>
      <c r="Z779" s="54"/>
      <c r="AH779" s="54"/>
    </row>
    <row r="780" spans="19:34" ht="14" x14ac:dyDescent="0.2">
      <c r="S780" s="54"/>
      <c r="T780" s="54"/>
      <c r="U780" s="54"/>
      <c r="V780" s="54"/>
      <c r="W780" s="54"/>
      <c r="X780" s="54"/>
      <c r="Y780" s="54"/>
      <c r="Z780" s="54"/>
      <c r="AH780" s="54"/>
    </row>
    <row r="781" spans="19:34" ht="14" x14ac:dyDescent="0.2">
      <c r="S781" s="54"/>
      <c r="T781" s="54"/>
      <c r="U781" s="54"/>
      <c r="V781" s="54"/>
      <c r="W781" s="54"/>
      <c r="X781" s="54"/>
      <c r="Y781" s="54"/>
      <c r="Z781" s="54"/>
      <c r="AH781" s="54"/>
    </row>
    <row r="782" spans="19:34" ht="14" x14ac:dyDescent="0.2">
      <c r="S782" s="54"/>
      <c r="T782" s="54"/>
      <c r="U782" s="54"/>
      <c r="V782" s="54"/>
      <c r="W782" s="54"/>
      <c r="X782" s="54"/>
      <c r="Y782" s="54"/>
      <c r="Z782" s="54"/>
      <c r="AH782" s="54"/>
    </row>
    <row r="783" spans="19:34" ht="14" x14ac:dyDescent="0.2">
      <c r="S783" s="54"/>
      <c r="T783" s="54"/>
      <c r="U783" s="54"/>
      <c r="V783" s="54"/>
      <c r="W783" s="54"/>
      <c r="X783" s="54"/>
      <c r="Y783" s="54"/>
      <c r="Z783" s="54"/>
      <c r="AH783" s="54"/>
    </row>
    <row r="784" spans="19:34" ht="14" x14ac:dyDescent="0.2">
      <c r="S784" s="54"/>
      <c r="T784" s="54"/>
      <c r="U784" s="54"/>
      <c r="V784" s="54"/>
      <c r="W784" s="54"/>
      <c r="X784" s="54"/>
      <c r="Y784" s="54"/>
      <c r="Z784" s="54"/>
      <c r="AH784" s="54"/>
    </row>
    <row r="785" spans="19:34" ht="14" x14ac:dyDescent="0.2">
      <c r="S785" s="54"/>
      <c r="T785" s="54"/>
      <c r="U785" s="54"/>
      <c r="V785" s="54"/>
      <c r="W785" s="54"/>
      <c r="X785" s="54"/>
      <c r="Y785" s="54"/>
      <c r="Z785" s="54"/>
      <c r="AH785" s="54"/>
    </row>
    <row r="786" spans="19:34" ht="14" x14ac:dyDescent="0.2">
      <c r="S786" s="54"/>
      <c r="T786" s="54"/>
      <c r="U786" s="54"/>
      <c r="V786" s="54"/>
      <c r="W786" s="54"/>
      <c r="X786" s="54"/>
      <c r="Y786" s="54"/>
      <c r="Z786" s="54"/>
      <c r="AH786" s="54"/>
    </row>
    <row r="787" spans="19:34" ht="14" x14ac:dyDescent="0.2">
      <c r="S787" s="54"/>
      <c r="T787" s="54"/>
      <c r="U787" s="54"/>
      <c r="V787" s="54"/>
      <c r="W787" s="54"/>
      <c r="X787" s="54"/>
      <c r="Y787" s="54"/>
      <c r="Z787" s="54"/>
      <c r="AH787" s="54"/>
    </row>
    <row r="788" spans="19:34" ht="14" x14ac:dyDescent="0.2">
      <c r="S788" s="54"/>
      <c r="T788" s="54"/>
      <c r="U788" s="54"/>
      <c r="V788" s="54"/>
      <c r="W788" s="54"/>
      <c r="X788" s="54"/>
      <c r="Y788" s="54"/>
      <c r="Z788" s="54"/>
      <c r="AH788" s="54"/>
    </row>
    <row r="789" spans="19:34" ht="14" x14ac:dyDescent="0.2">
      <c r="S789" s="54"/>
      <c r="T789" s="54"/>
      <c r="U789" s="54"/>
      <c r="V789" s="54"/>
      <c r="W789" s="54"/>
      <c r="X789" s="54"/>
      <c r="Y789" s="54"/>
      <c r="Z789" s="54"/>
      <c r="AH789" s="54"/>
    </row>
    <row r="790" spans="19:34" ht="14" x14ac:dyDescent="0.2">
      <c r="S790" s="54"/>
      <c r="T790" s="54"/>
      <c r="U790" s="54"/>
      <c r="V790" s="54"/>
      <c r="W790" s="54"/>
      <c r="X790" s="54"/>
      <c r="Y790" s="54"/>
      <c r="Z790" s="54"/>
      <c r="AH790" s="54"/>
    </row>
    <row r="791" spans="19:34" ht="14" x14ac:dyDescent="0.2">
      <c r="S791" s="54"/>
      <c r="T791" s="54"/>
      <c r="U791" s="54"/>
      <c r="V791" s="54"/>
      <c r="W791" s="54"/>
      <c r="X791" s="54"/>
      <c r="Y791" s="54"/>
      <c r="Z791" s="54"/>
      <c r="AH791" s="54"/>
    </row>
    <row r="792" spans="19:34" ht="14" x14ac:dyDescent="0.2">
      <c r="S792" s="54"/>
      <c r="T792" s="54"/>
      <c r="U792" s="54"/>
      <c r="V792" s="54"/>
      <c r="W792" s="54"/>
      <c r="X792" s="54"/>
      <c r="Y792" s="54"/>
      <c r="Z792" s="54"/>
      <c r="AH792" s="54"/>
    </row>
    <row r="793" spans="19:34" ht="14" x14ac:dyDescent="0.2">
      <c r="S793" s="54"/>
      <c r="T793" s="54"/>
      <c r="U793" s="54"/>
      <c r="V793" s="54"/>
      <c r="W793" s="54"/>
      <c r="X793" s="54"/>
      <c r="Y793" s="54"/>
      <c r="Z793" s="54"/>
      <c r="AH793" s="54"/>
    </row>
    <row r="794" spans="19:34" ht="14" x14ac:dyDescent="0.2">
      <c r="S794" s="54"/>
      <c r="T794" s="54"/>
      <c r="U794" s="54"/>
      <c r="V794" s="54"/>
      <c r="W794" s="54"/>
      <c r="X794" s="54"/>
      <c r="Y794" s="54"/>
      <c r="Z794" s="54"/>
      <c r="AH794" s="54"/>
    </row>
    <row r="795" spans="19:34" ht="14" x14ac:dyDescent="0.2">
      <c r="S795" s="54"/>
      <c r="T795" s="54"/>
      <c r="U795" s="54"/>
      <c r="V795" s="54"/>
      <c r="W795" s="54"/>
      <c r="X795" s="54"/>
      <c r="Y795" s="54"/>
      <c r="Z795" s="54"/>
      <c r="AH795" s="54"/>
    </row>
    <row r="796" spans="19:34" ht="14" x14ac:dyDescent="0.2">
      <c r="S796" s="54"/>
      <c r="T796" s="54"/>
      <c r="U796" s="54"/>
      <c r="V796" s="54"/>
      <c r="W796" s="54"/>
      <c r="X796" s="54"/>
      <c r="Y796" s="54"/>
      <c r="Z796" s="54"/>
      <c r="AH796" s="54"/>
    </row>
    <row r="797" spans="19:34" ht="14" x14ac:dyDescent="0.2">
      <c r="S797" s="54"/>
      <c r="T797" s="54"/>
      <c r="U797" s="54"/>
      <c r="V797" s="54"/>
      <c r="W797" s="54"/>
      <c r="X797" s="54"/>
      <c r="Y797" s="54"/>
      <c r="Z797" s="54"/>
      <c r="AH797" s="54"/>
    </row>
    <row r="798" spans="19:34" ht="14" x14ac:dyDescent="0.2">
      <c r="S798" s="54"/>
      <c r="T798" s="54"/>
      <c r="U798" s="54"/>
      <c r="V798" s="54"/>
      <c r="W798" s="54"/>
      <c r="X798" s="54"/>
      <c r="Y798" s="54"/>
      <c r="Z798" s="54"/>
      <c r="AH798" s="54"/>
    </row>
    <row r="799" spans="19:34" ht="14" x14ac:dyDescent="0.2">
      <c r="S799" s="54"/>
      <c r="T799" s="54"/>
      <c r="U799" s="54"/>
      <c r="V799" s="54"/>
      <c r="W799" s="54"/>
      <c r="X799" s="54"/>
      <c r="Y799" s="54"/>
      <c r="Z799" s="54"/>
      <c r="AH799" s="54"/>
    </row>
    <row r="800" spans="19:34" ht="14" x14ac:dyDescent="0.2">
      <c r="S800" s="54"/>
      <c r="T800" s="54"/>
      <c r="U800" s="54"/>
      <c r="V800" s="54"/>
      <c r="W800" s="54"/>
      <c r="X800" s="54"/>
      <c r="Y800" s="54"/>
      <c r="Z800" s="54"/>
      <c r="AH800" s="54"/>
    </row>
    <row r="801" spans="19:34" ht="14" x14ac:dyDescent="0.2">
      <c r="S801" s="54"/>
      <c r="T801" s="54"/>
      <c r="U801" s="54"/>
      <c r="V801" s="54"/>
      <c r="W801" s="54"/>
      <c r="X801" s="54"/>
      <c r="Y801" s="54"/>
      <c r="Z801" s="54"/>
      <c r="AH801" s="54"/>
    </row>
    <row r="802" spans="19:34" ht="14" x14ac:dyDescent="0.2">
      <c r="S802" s="54"/>
      <c r="T802" s="54"/>
      <c r="U802" s="54"/>
      <c r="V802" s="54"/>
      <c r="W802" s="54"/>
      <c r="X802" s="54"/>
      <c r="Y802" s="54"/>
      <c r="Z802" s="54"/>
      <c r="AH802" s="54"/>
    </row>
    <row r="803" spans="19:34" ht="14" x14ac:dyDescent="0.2">
      <c r="S803" s="54"/>
      <c r="T803" s="54"/>
      <c r="U803" s="54"/>
      <c r="V803" s="54"/>
      <c r="W803" s="54"/>
      <c r="X803" s="54"/>
      <c r="Y803" s="54"/>
      <c r="Z803" s="54"/>
      <c r="AH803" s="54"/>
    </row>
    <row r="804" spans="19:34" ht="14" x14ac:dyDescent="0.2">
      <c r="S804" s="54"/>
      <c r="T804" s="54"/>
      <c r="U804" s="54"/>
      <c r="V804" s="54"/>
      <c r="W804" s="54"/>
      <c r="X804" s="54"/>
      <c r="Y804" s="54"/>
      <c r="Z804" s="54"/>
      <c r="AH804" s="54"/>
    </row>
    <row r="805" spans="19:34" ht="14" x14ac:dyDescent="0.2">
      <c r="S805" s="54"/>
      <c r="T805" s="54"/>
      <c r="U805" s="54"/>
      <c r="V805" s="54"/>
      <c r="W805" s="54"/>
      <c r="X805" s="54"/>
      <c r="Y805" s="54"/>
      <c r="Z805" s="54"/>
      <c r="AH805" s="54"/>
    </row>
    <row r="806" spans="19:34" ht="14" x14ac:dyDescent="0.2">
      <c r="S806" s="54"/>
      <c r="T806" s="54"/>
      <c r="U806" s="54"/>
      <c r="V806" s="54"/>
      <c r="W806" s="54"/>
      <c r="X806" s="54"/>
      <c r="Y806" s="54"/>
      <c r="Z806" s="54"/>
      <c r="AH806" s="54"/>
    </row>
    <row r="807" spans="19:34" ht="14" x14ac:dyDescent="0.2">
      <c r="S807" s="54"/>
      <c r="T807" s="54"/>
      <c r="U807" s="54"/>
      <c r="V807" s="54"/>
      <c r="W807" s="54"/>
      <c r="X807" s="54"/>
      <c r="Y807" s="54"/>
      <c r="Z807" s="54"/>
      <c r="AH807" s="54"/>
    </row>
    <row r="808" spans="19:34" ht="14" x14ac:dyDescent="0.2">
      <c r="S808" s="54"/>
      <c r="T808" s="54"/>
      <c r="U808" s="54"/>
      <c r="V808" s="54"/>
      <c r="W808" s="54"/>
      <c r="X808" s="54"/>
      <c r="Y808" s="54"/>
      <c r="Z808" s="54"/>
      <c r="AH808" s="54"/>
    </row>
    <row r="809" spans="19:34" ht="14" x14ac:dyDescent="0.2">
      <c r="S809" s="54"/>
      <c r="T809" s="54"/>
      <c r="U809" s="54"/>
      <c r="V809" s="54"/>
      <c r="W809" s="54"/>
      <c r="X809" s="54"/>
      <c r="Y809" s="54"/>
      <c r="Z809" s="54"/>
      <c r="AH809" s="54"/>
    </row>
    <row r="810" spans="19:34" ht="14" x14ac:dyDescent="0.2">
      <c r="S810" s="54"/>
      <c r="T810" s="54"/>
      <c r="U810" s="54"/>
      <c r="V810" s="54"/>
      <c r="W810" s="54"/>
      <c r="X810" s="54"/>
      <c r="Y810" s="54"/>
      <c r="Z810" s="54"/>
      <c r="AH810" s="54"/>
    </row>
    <row r="811" spans="19:34" ht="14" x14ac:dyDescent="0.2">
      <c r="S811" s="54"/>
      <c r="T811" s="54"/>
      <c r="U811" s="54"/>
      <c r="V811" s="54"/>
      <c r="W811" s="54"/>
      <c r="X811" s="54"/>
      <c r="Y811" s="54"/>
      <c r="Z811" s="54"/>
      <c r="AH811" s="54"/>
    </row>
    <row r="812" spans="19:34" ht="14" x14ac:dyDescent="0.2">
      <c r="S812" s="54"/>
      <c r="T812" s="54"/>
      <c r="U812" s="54"/>
      <c r="V812" s="54"/>
      <c r="W812" s="54"/>
      <c r="X812" s="54"/>
      <c r="Y812" s="54"/>
      <c r="Z812" s="54"/>
      <c r="AH812" s="54"/>
    </row>
    <row r="813" spans="19:34" ht="14" x14ac:dyDescent="0.2">
      <c r="S813" s="54"/>
      <c r="T813" s="54"/>
      <c r="U813" s="54"/>
      <c r="V813" s="54"/>
      <c r="W813" s="54"/>
      <c r="X813" s="54"/>
      <c r="Y813" s="54"/>
      <c r="Z813" s="54"/>
      <c r="AH813" s="54"/>
    </row>
    <row r="814" spans="19:34" ht="14" x14ac:dyDescent="0.2">
      <c r="S814" s="54"/>
      <c r="T814" s="54"/>
      <c r="U814" s="54"/>
      <c r="V814" s="54"/>
      <c r="W814" s="54"/>
      <c r="X814" s="54"/>
      <c r="Y814" s="54"/>
      <c r="Z814" s="54"/>
      <c r="AH814" s="54"/>
    </row>
    <row r="815" spans="19:34" ht="14" x14ac:dyDescent="0.2">
      <c r="S815" s="54"/>
      <c r="T815" s="54"/>
      <c r="U815" s="54"/>
      <c r="V815" s="54"/>
      <c r="W815" s="54"/>
      <c r="X815" s="54"/>
      <c r="Y815" s="54"/>
      <c r="Z815" s="54"/>
      <c r="AH815" s="54"/>
    </row>
    <row r="816" spans="19:34" ht="14" x14ac:dyDescent="0.2">
      <c r="S816" s="54"/>
      <c r="T816" s="54"/>
      <c r="U816" s="54"/>
      <c r="V816" s="54"/>
      <c r="W816" s="54"/>
      <c r="X816" s="54"/>
      <c r="Y816" s="54"/>
      <c r="Z816" s="54"/>
      <c r="AH816" s="54"/>
    </row>
    <row r="817" spans="19:34" ht="14" x14ac:dyDescent="0.2">
      <c r="S817" s="54"/>
      <c r="T817" s="54"/>
      <c r="U817" s="54"/>
      <c r="V817" s="54"/>
      <c r="W817" s="54"/>
      <c r="X817" s="54"/>
      <c r="Y817" s="54"/>
      <c r="Z817" s="54"/>
      <c r="AH817" s="54"/>
    </row>
    <row r="818" spans="19:34" ht="14" x14ac:dyDescent="0.2">
      <c r="S818" s="54"/>
      <c r="T818" s="54"/>
      <c r="U818" s="54"/>
      <c r="V818" s="54"/>
      <c r="W818" s="54"/>
      <c r="X818" s="54"/>
      <c r="Y818" s="54"/>
      <c r="Z818" s="54"/>
      <c r="AH818" s="54"/>
    </row>
    <row r="819" spans="19:34" ht="14" x14ac:dyDescent="0.2">
      <c r="S819" s="54"/>
      <c r="T819" s="54"/>
      <c r="U819" s="54"/>
      <c r="V819" s="54"/>
      <c r="W819" s="54"/>
      <c r="X819" s="54"/>
      <c r="Y819" s="54"/>
      <c r="Z819" s="54"/>
      <c r="AH819" s="54"/>
    </row>
    <row r="820" spans="19:34" ht="14" x14ac:dyDescent="0.2">
      <c r="S820" s="54"/>
      <c r="T820" s="54"/>
      <c r="U820" s="54"/>
      <c r="V820" s="54"/>
      <c r="W820" s="54"/>
      <c r="X820" s="54"/>
      <c r="Y820" s="54"/>
      <c r="Z820" s="54"/>
      <c r="AH820" s="54"/>
    </row>
    <row r="821" spans="19:34" ht="14" x14ac:dyDescent="0.2">
      <c r="S821" s="54"/>
      <c r="T821" s="54"/>
      <c r="U821" s="54"/>
      <c r="V821" s="54"/>
      <c r="W821" s="54"/>
      <c r="X821" s="54"/>
      <c r="Y821" s="54"/>
      <c r="Z821" s="54"/>
      <c r="AH821" s="54"/>
    </row>
    <row r="822" spans="19:34" ht="14" x14ac:dyDescent="0.2">
      <c r="S822" s="54"/>
      <c r="T822" s="54"/>
      <c r="U822" s="54"/>
      <c r="V822" s="54"/>
      <c r="W822" s="54"/>
      <c r="X822" s="54"/>
      <c r="Y822" s="54"/>
      <c r="Z822" s="54"/>
      <c r="AH822" s="54"/>
    </row>
    <row r="823" spans="19:34" ht="14" x14ac:dyDescent="0.2">
      <c r="S823" s="54"/>
      <c r="T823" s="54"/>
      <c r="U823" s="54"/>
      <c r="V823" s="54"/>
      <c r="W823" s="54"/>
      <c r="X823" s="54"/>
      <c r="Y823" s="54"/>
      <c r="Z823" s="54"/>
      <c r="AH823" s="54"/>
    </row>
    <row r="824" spans="19:34" ht="14" x14ac:dyDescent="0.2">
      <c r="S824" s="54"/>
      <c r="T824" s="54"/>
      <c r="U824" s="54"/>
      <c r="V824" s="54"/>
      <c r="W824" s="54"/>
      <c r="X824" s="54"/>
      <c r="Y824" s="54"/>
      <c r="Z824" s="54"/>
      <c r="AH824" s="54"/>
    </row>
    <row r="825" spans="19:34" ht="14" x14ac:dyDescent="0.2">
      <c r="S825" s="54"/>
      <c r="T825" s="54"/>
      <c r="U825" s="54"/>
      <c r="V825" s="54"/>
      <c r="W825" s="54"/>
      <c r="X825" s="54"/>
      <c r="Y825" s="54"/>
      <c r="Z825" s="54"/>
      <c r="AH825" s="54"/>
    </row>
    <row r="826" spans="19:34" ht="14" x14ac:dyDescent="0.2">
      <c r="S826" s="54"/>
      <c r="T826" s="54"/>
      <c r="U826" s="54"/>
      <c r="V826" s="54"/>
      <c r="W826" s="54"/>
      <c r="X826" s="54"/>
      <c r="Y826" s="54"/>
      <c r="Z826" s="54"/>
      <c r="AH826" s="54"/>
    </row>
    <row r="827" spans="19:34" ht="14" x14ac:dyDescent="0.2">
      <c r="S827" s="54"/>
      <c r="T827" s="54"/>
      <c r="U827" s="54"/>
      <c r="V827" s="54"/>
      <c r="W827" s="54"/>
      <c r="X827" s="54"/>
      <c r="Y827" s="54"/>
      <c r="Z827" s="54"/>
      <c r="AH827" s="54"/>
    </row>
    <row r="828" spans="19:34" ht="14" x14ac:dyDescent="0.2">
      <c r="S828" s="54"/>
      <c r="T828" s="54"/>
      <c r="U828" s="54"/>
      <c r="V828" s="54"/>
      <c r="W828" s="54"/>
      <c r="X828" s="54"/>
      <c r="Y828" s="54"/>
      <c r="Z828" s="54"/>
      <c r="AH828" s="54"/>
    </row>
    <row r="829" spans="19:34" ht="14" x14ac:dyDescent="0.2">
      <c r="S829" s="54"/>
      <c r="T829" s="54"/>
      <c r="U829" s="54"/>
      <c r="V829" s="54"/>
      <c r="W829" s="54"/>
      <c r="X829" s="54"/>
      <c r="Y829" s="54"/>
      <c r="Z829" s="54"/>
      <c r="AH829" s="54"/>
    </row>
    <row r="830" spans="19:34" ht="14" x14ac:dyDescent="0.2">
      <c r="S830" s="54"/>
      <c r="T830" s="54"/>
      <c r="U830" s="54"/>
      <c r="V830" s="54"/>
      <c r="W830" s="54"/>
      <c r="X830" s="54"/>
      <c r="Y830" s="54"/>
      <c r="Z830" s="54"/>
      <c r="AH830" s="54"/>
    </row>
    <row r="831" spans="19:34" ht="14" x14ac:dyDescent="0.2">
      <c r="S831" s="54"/>
      <c r="T831" s="54"/>
      <c r="U831" s="54"/>
      <c r="V831" s="54"/>
      <c r="W831" s="54"/>
      <c r="X831" s="54"/>
      <c r="Y831" s="54"/>
      <c r="Z831" s="54"/>
      <c r="AH831" s="54"/>
    </row>
    <row r="832" spans="19:34" ht="14" x14ac:dyDescent="0.2">
      <c r="S832" s="54"/>
      <c r="T832" s="54"/>
      <c r="U832" s="54"/>
      <c r="V832" s="54"/>
      <c r="W832" s="54"/>
      <c r="X832" s="54"/>
      <c r="Y832" s="54"/>
      <c r="Z832" s="54"/>
      <c r="AH832" s="54"/>
    </row>
    <row r="833" spans="19:34" ht="14" x14ac:dyDescent="0.2">
      <c r="S833" s="54"/>
      <c r="T833" s="54"/>
      <c r="U833" s="54"/>
      <c r="V833" s="54"/>
      <c r="W833" s="54"/>
      <c r="X833" s="54"/>
      <c r="Y833" s="54"/>
      <c r="Z833" s="54"/>
      <c r="AH833" s="54"/>
    </row>
    <row r="834" spans="19:34" ht="14" x14ac:dyDescent="0.2">
      <c r="S834" s="54"/>
      <c r="T834" s="54"/>
      <c r="U834" s="54"/>
      <c r="V834" s="54"/>
      <c r="W834" s="54"/>
      <c r="X834" s="54"/>
      <c r="Y834" s="54"/>
      <c r="Z834" s="54"/>
      <c r="AH834" s="54"/>
    </row>
    <row r="835" spans="19:34" ht="14" x14ac:dyDescent="0.2">
      <c r="S835" s="54"/>
      <c r="T835" s="54"/>
      <c r="U835" s="54"/>
      <c r="V835" s="54"/>
      <c r="W835" s="54"/>
      <c r="X835" s="54"/>
      <c r="Y835" s="54"/>
      <c r="Z835" s="54"/>
      <c r="AH835" s="54"/>
    </row>
    <row r="836" spans="19:34" ht="14" x14ac:dyDescent="0.2">
      <c r="S836" s="54"/>
      <c r="T836" s="54"/>
      <c r="U836" s="54"/>
      <c r="V836" s="54"/>
      <c r="W836" s="54"/>
      <c r="X836" s="54"/>
      <c r="Y836" s="54"/>
      <c r="Z836" s="54"/>
      <c r="AH836" s="54"/>
    </row>
    <row r="837" spans="19:34" ht="14" x14ac:dyDescent="0.2">
      <c r="S837" s="54"/>
      <c r="T837" s="54"/>
      <c r="U837" s="54"/>
      <c r="V837" s="54"/>
      <c r="W837" s="54"/>
      <c r="X837" s="54"/>
      <c r="Y837" s="54"/>
      <c r="Z837" s="54"/>
      <c r="AH837" s="54"/>
    </row>
    <row r="838" spans="19:34" ht="14" x14ac:dyDescent="0.2">
      <c r="S838" s="54"/>
      <c r="T838" s="54"/>
      <c r="U838" s="54"/>
      <c r="V838" s="54"/>
      <c r="W838" s="54"/>
      <c r="X838" s="54"/>
      <c r="Y838" s="54"/>
      <c r="Z838" s="54"/>
      <c r="AH838" s="54"/>
    </row>
    <row r="839" spans="19:34" ht="14" x14ac:dyDescent="0.2">
      <c r="S839" s="54"/>
      <c r="T839" s="54"/>
      <c r="U839" s="54"/>
      <c r="V839" s="54"/>
      <c r="W839" s="54"/>
      <c r="X839" s="54"/>
      <c r="Y839" s="54"/>
      <c r="Z839" s="54"/>
      <c r="AH839" s="54"/>
    </row>
    <row r="840" spans="19:34" ht="14" x14ac:dyDescent="0.2">
      <c r="S840" s="54"/>
      <c r="T840" s="54"/>
      <c r="U840" s="54"/>
      <c r="V840" s="54"/>
      <c r="W840" s="54"/>
      <c r="X840" s="54"/>
      <c r="Y840" s="54"/>
      <c r="Z840" s="54"/>
      <c r="AH840" s="54"/>
    </row>
    <row r="841" spans="19:34" ht="14" x14ac:dyDescent="0.2">
      <c r="S841" s="54"/>
      <c r="T841" s="54"/>
      <c r="U841" s="54"/>
      <c r="V841" s="54"/>
      <c r="W841" s="54"/>
      <c r="X841" s="54"/>
      <c r="Y841" s="54"/>
      <c r="Z841" s="54"/>
      <c r="AH841" s="54"/>
    </row>
    <row r="842" spans="19:34" ht="14" x14ac:dyDescent="0.2">
      <c r="S842" s="54"/>
      <c r="T842" s="54"/>
      <c r="U842" s="54"/>
      <c r="V842" s="54"/>
      <c r="W842" s="54"/>
      <c r="X842" s="54"/>
      <c r="Y842" s="54"/>
      <c r="Z842" s="54"/>
      <c r="AH842" s="54"/>
    </row>
    <row r="843" spans="19:34" ht="14" x14ac:dyDescent="0.2">
      <c r="S843" s="54"/>
      <c r="T843" s="54"/>
      <c r="U843" s="54"/>
      <c r="V843" s="54"/>
      <c r="W843" s="54"/>
      <c r="X843" s="54"/>
      <c r="Y843" s="54"/>
      <c r="Z843" s="54"/>
      <c r="AH843" s="54"/>
    </row>
    <row r="844" spans="19:34" ht="14" x14ac:dyDescent="0.2">
      <c r="S844" s="54"/>
      <c r="T844" s="54"/>
      <c r="U844" s="54"/>
      <c r="V844" s="54"/>
      <c r="W844" s="54"/>
      <c r="X844" s="54"/>
      <c r="Y844" s="54"/>
      <c r="Z844" s="54"/>
      <c r="AH844" s="54"/>
    </row>
    <row r="845" spans="19:34" ht="14" x14ac:dyDescent="0.2">
      <c r="S845" s="54"/>
      <c r="T845" s="54"/>
      <c r="U845" s="54"/>
      <c r="V845" s="54"/>
      <c r="W845" s="54"/>
      <c r="X845" s="54"/>
      <c r="Y845" s="54"/>
      <c r="Z845" s="54"/>
      <c r="AH845" s="54"/>
    </row>
    <row r="846" spans="19:34" ht="14" x14ac:dyDescent="0.2">
      <c r="S846" s="54"/>
      <c r="T846" s="54"/>
      <c r="U846" s="54"/>
      <c r="V846" s="54"/>
      <c r="W846" s="54"/>
      <c r="X846" s="54"/>
      <c r="Y846" s="54"/>
      <c r="Z846" s="54"/>
      <c r="AH846" s="54"/>
    </row>
    <row r="847" spans="19:34" ht="14" x14ac:dyDescent="0.2">
      <c r="S847" s="54"/>
      <c r="T847" s="54"/>
      <c r="U847" s="54"/>
      <c r="V847" s="54"/>
      <c r="W847" s="54"/>
      <c r="X847" s="54"/>
      <c r="Y847" s="54"/>
      <c r="Z847" s="54"/>
      <c r="AH847" s="54"/>
    </row>
    <row r="848" spans="19:34" ht="14" x14ac:dyDescent="0.2">
      <c r="S848" s="54"/>
      <c r="T848" s="54"/>
      <c r="U848" s="54"/>
      <c r="V848" s="54"/>
      <c r="W848" s="54"/>
      <c r="X848" s="54"/>
      <c r="Y848" s="54"/>
      <c r="Z848" s="54"/>
      <c r="AH848" s="54"/>
    </row>
    <row r="849" spans="19:34" ht="14" x14ac:dyDescent="0.2">
      <c r="S849" s="54"/>
      <c r="T849" s="54"/>
      <c r="U849" s="54"/>
      <c r="V849" s="54"/>
      <c r="W849" s="54"/>
      <c r="X849" s="54"/>
      <c r="Y849" s="54"/>
      <c r="Z849" s="54"/>
      <c r="AH849" s="54"/>
    </row>
    <row r="850" spans="19:34" ht="14" x14ac:dyDescent="0.2">
      <c r="S850" s="54"/>
      <c r="T850" s="54"/>
      <c r="U850" s="54"/>
      <c r="V850" s="54"/>
      <c r="W850" s="54"/>
      <c r="X850" s="54"/>
      <c r="Y850" s="54"/>
      <c r="Z850" s="54"/>
      <c r="AH850" s="54"/>
    </row>
    <row r="851" spans="19:34" ht="14" x14ac:dyDescent="0.2">
      <c r="S851" s="54"/>
      <c r="T851" s="54"/>
      <c r="U851" s="54"/>
      <c r="V851" s="54"/>
      <c r="W851" s="54"/>
      <c r="X851" s="54"/>
      <c r="Y851" s="54"/>
      <c r="Z851" s="54"/>
      <c r="AH851" s="54"/>
    </row>
    <row r="852" spans="19:34" ht="14" x14ac:dyDescent="0.2">
      <c r="S852" s="54"/>
      <c r="T852" s="54"/>
      <c r="U852" s="54"/>
      <c r="V852" s="54"/>
      <c r="W852" s="54"/>
      <c r="X852" s="54"/>
      <c r="Y852" s="54"/>
      <c r="Z852" s="54"/>
      <c r="AH852" s="54"/>
    </row>
    <row r="853" spans="19:34" ht="14" x14ac:dyDescent="0.2">
      <c r="S853" s="54"/>
      <c r="T853" s="54"/>
      <c r="U853" s="54"/>
      <c r="V853" s="54"/>
      <c r="W853" s="54"/>
      <c r="X853" s="54"/>
      <c r="Y853" s="54"/>
      <c r="Z853" s="54"/>
      <c r="AH853" s="54"/>
    </row>
    <row r="854" spans="19:34" ht="14" x14ac:dyDescent="0.2">
      <c r="S854" s="54"/>
      <c r="T854" s="54"/>
      <c r="U854" s="54"/>
      <c r="V854" s="54"/>
      <c r="W854" s="54"/>
      <c r="X854" s="54"/>
      <c r="Y854" s="54"/>
      <c r="Z854" s="54"/>
      <c r="AH854" s="54"/>
    </row>
    <row r="855" spans="19:34" ht="14" x14ac:dyDescent="0.2">
      <c r="S855" s="54"/>
      <c r="T855" s="54"/>
      <c r="U855" s="54"/>
      <c r="V855" s="54"/>
      <c r="W855" s="54"/>
      <c r="X855" s="54"/>
      <c r="Y855" s="54"/>
      <c r="Z855" s="54"/>
      <c r="AH855" s="54"/>
    </row>
    <row r="856" spans="19:34" ht="14" x14ac:dyDescent="0.2">
      <c r="S856" s="54"/>
      <c r="T856" s="54"/>
      <c r="U856" s="54"/>
      <c r="V856" s="54"/>
      <c r="W856" s="54"/>
      <c r="X856" s="54"/>
      <c r="Y856" s="54"/>
      <c r="Z856" s="54"/>
      <c r="AH856" s="54"/>
    </row>
    <row r="857" spans="19:34" ht="14" x14ac:dyDescent="0.2">
      <c r="S857" s="54"/>
      <c r="T857" s="54"/>
      <c r="U857" s="54"/>
      <c r="V857" s="54"/>
      <c r="W857" s="54"/>
      <c r="X857" s="54"/>
      <c r="Y857" s="54"/>
      <c r="Z857" s="54"/>
      <c r="AH857" s="54"/>
    </row>
    <row r="858" spans="19:34" ht="14" x14ac:dyDescent="0.2">
      <c r="S858" s="54"/>
      <c r="T858" s="54"/>
      <c r="U858" s="54"/>
      <c r="V858" s="54"/>
      <c r="W858" s="54"/>
      <c r="X858" s="54"/>
      <c r="Y858" s="54"/>
      <c r="Z858" s="54"/>
      <c r="AH858" s="54"/>
    </row>
    <row r="859" spans="19:34" ht="14" x14ac:dyDescent="0.2">
      <c r="S859" s="54"/>
      <c r="T859" s="54"/>
      <c r="U859" s="54"/>
      <c r="V859" s="54"/>
      <c r="W859" s="54"/>
      <c r="X859" s="54"/>
      <c r="Y859" s="54"/>
      <c r="Z859" s="54"/>
      <c r="AH859" s="54"/>
    </row>
    <row r="860" spans="19:34" ht="14" x14ac:dyDescent="0.2">
      <c r="S860" s="54"/>
      <c r="T860" s="54"/>
      <c r="U860" s="54"/>
      <c r="V860" s="54"/>
      <c r="W860" s="54"/>
      <c r="X860" s="54"/>
      <c r="Y860" s="54"/>
      <c r="Z860" s="54"/>
      <c r="AH860" s="54"/>
    </row>
    <row r="861" spans="19:34" ht="14" x14ac:dyDescent="0.2">
      <c r="S861" s="54"/>
      <c r="T861" s="54"/>
      <c r="U861" s="54"/>
      <c r="V861" s="54"/>
      <c r="W861" s="54"/>
      <c r="X861" s="54"/>
      <c r="Y861" s="54"/>
      <c r="Z861" s="54"/>
      <c r="AH861" s="54"/>
    </row>
    <row r="862" spans="19:34" ht="14" x14ac:dyDescent="0.2">
      <c r="S862" s="54"/>
      <c r="T862" s="54"/>
      <c r="U862" s="54"/>
      <c r="V862" s="54"/>
      <c r="W862" s="54"/>
      <c r="X862" s="54"/>
      <c r="Y862" s="54"/>
      <c r="Z862" s="54"/>
      <c r="AH862" s="54"/>
    </row>
    <row r="863" spans="19:34" ht="14" x14ac:dyDescent="0.2">
      <c r="S863" s="54"/>
      <c r="T863" s="54"/>
      <c r="U863" s="54"/>
      <c r="V863" s="54"/>
      <c r="W863" s="54"/>
      <c r="X863" s="54"/>
      <c r="Y863" s="54"/>
      <c r="Z863" s="54"/>
      <c r="AH863" s="54"/>
    </row>
    <row r="864" spans="19:34" ht="14" x14ac:dyDescent="0.2">
      <c r="S864" s="54"/>
      <c r="T864" s="54"/>
      <c r="U864" s="54"/>
      <c r="V864" s="54"/>
      <c r="W864" s="54"/>
      <c r="X864" s="54"/>
      <c r="Y864" s="54"/>
      <c r="Z864" s="54"/>
      <c r="AH864" s="54"/>
    </row>
    <row r="865" spans="19:34" ht="14" x14ac:dyDescent="0.2">
      <c r="S865" s="54"/>
      <c r="T865" s="54"/>
      <c r="U865" s="54"/>
      <c r="V865" s="54"/>
      <c r="W865" s="54"/>
      <c r="X865" s="54"/>
      <c r="Y865" s="54"/>
      <c r="Z865" s="54"/>
      <c r="AH865" s="54"/>
    </row>
    <row r="866" spans="19:34" ht="14" x14ac:dyDescent="0.2">
      <c r="S866" s="54"/>
      <c r="T866" s="54"/>
      <c r="U866" s="54"/>
      <c r="V866" s="54"/>
      <c r="W866" s="54"/>
      <c r="X866" s="54"/>
      <c r="Y866" s="54"/>
      <c r="Z866" s="54"/>
      <c r="AH866" s="54"/>
    </row>
    <row r="867" spans="19:34" ht="14" x14ac:dyDescent="0.2">
      <c r="S867" s="54"/>
      <c r="T867" s="54"/>
      <c r="U867" s="54"/>
      <c r="V867" s="54"/>
      <c r="W867" s="54"/>
      <c r="X867" s="54"/>
      <c r="Y867" s="54"/>
      <c r="Z867" s="54"/>
      <c r="AH867" s="54"/>
    </row>
    <row r="868" spans="19:34" ht="14" x14ac:dyDescent="0.2">
      <c r="S868" s="54"/>
      <c r="T868" s="54"/>
      <c r="U868" s="54"/>
      <c r="V868" s="54"/>
      <c r="W868" s="54"/>
      <c r="X868" s="54"/>
      <c r="Y868" s="54"/>
      <c r="Z868" s="54"/>
      <c r="AH868" s="54"/>
    </row>
    <row r="869" spans="19:34" ht="14" x14ac:dyDescent="0.2">
      <c r="S869" s="54"/>
      <c r="T869" s="54"/>
      <c r="U869" s="54"/>
      <c r="V869" s="54"/>
      <c r="W869" s="54"/>
      <c r="X869" s="54"/>
      <c r="Y869" s="54"/>
      <c r="Z869" s="54"/>
      <c r="AH869" s="54"/>
    </row>
    <row r="870" spans="19:34" ht="14" x14ac:dyDescent="0.2">
      <c r="S870" s="54"/>
      <c r="T870" s="54"/>
      <c r="U870" s="54"/>
      <c r="V870" s="54"/>
      <c r="W870" s="54"/>
      <c r="X870" s="54"/>
      <c r="Y870" s="54"/>
      <c r="Z870" s="54"/>
      <c r="AH870" s="54"/>
    </row>
    <row r="871" spans="19:34" ht="14" x14ac:dyDescent="0.2">
      <c r="S871" s="54"/>
      <c r="T871" s="54"/>
      <c r="U871" s="54"/>
      <c r="V871" s="54"/>
      <c r="W871" s="54"/>
      <c r="X871" s="54"/>
      <c r="Y871" s="54"/>
      <c r="Z871" s="54"/>
      <c r="AH871" s="54"/>
    </row>
    <row r="872" spans="19:34" ht="14" x14ac:dyDescent="0.2">
      <c r="S872" s="54"/>
      <c r="T872" s="54"/>
      <c r="U872" s="54"/>
      <c r="V872" s="54"/>
      <c r="W872" s="54"/>
      <c r="X872" s="54"/>
      <c r="Y872" s="54"/>
      <c r="Z872" s="54"/>
      <c r="AH872" s="54"/>
    </row>
    <row r="873" spans="19:34" ht="14" x14ac:dyDescent="0.2">
      <c r="S873" s="54"/>
      <c r="T873" s="54"/>
      <c r="U873" s="54"/>
      <c r="V873" s="54"/>
      <c r="W873" s="54"/>
      <c r="X873" s="54"/>
      <c r="Y873" s="54"/>
      <c r="Z873" s="54"/>
      <c r="AH873" s="54"/>
    </row>
    <row r="874" spans="19:34" ht="14" x14ac:dyDescent="0.2">
      <c r="S874" s="54"/>
      <c r="T874" s="54"/>
      <c r="U874" s="54"/>
      <c r="V874" s="54"/>
      <c r="W874" s="54"/>
      <c r="X874" s="54"/>
      <c r="Y874" s="54"/>
      <c r="Z874" s="54"/>
      <c r="AH874" s="54"/>
    </row>
    <row r="875" spans="19:34" ht="14" x14ac:dyDescent="0.2">
      <c r="S875" s="54"/>
      <c r="T875" s="54"/>
      <c r="U875" s="54"/>
      <c r="V875" s="54"/>
      <c r="W875" s="54"/>
      <c r="X875" s="54"/>
      <c r="Y875" s="54"/>
      <c r="Z875" s="54"/>
      <c r="AH875" s="54"/>
    </row>
    <row r="876" spans="19:34" ht="14" x14ac:dyDescent="0.2">
      <c r="S876" s="54"/>
      <c r="T876" s="54"/>
      <c r="U876" s="54"/>
      <c r="V876" s="54"/>
      <c r="W876" s="54"/>
      <c r="X876" s="54"/>
      <c r="Y876" s="54"/>
      <c r="Z876" s="54"/>
      <c r="AH876" s="54"/>
    </row>
    <row r="877" spans="19:34" ht="14" x14ac:dyDescent="0.2">
      <c r="S877" s="54"/>
      <c r="T877" s="54"/>
      <c r="U877" s="54"/>
      <c r="V877" s="54"/>
      <c r="W877" s="54"/>
      <c r="X877" s="54"/>
      <c r="Y877" s="54"/>
      <c r="Z877" s="54"/>
      <c r="AH877" s="54"/>
    </row>
    <row r="878" spans="19:34" ht="14" x14ac:dyDescent="0.2">
      <c r="S878" s="54"/>
      <c r="T878" s="54"/>
      <c r="U878" s="54"/>
      <c r="V878" s="54"/>
      <c r="W878" s="54"/>
      <c r="X878" s="54"/>
      <c r="Y878" s="54"/>
      <c r="Z878" s="54"/>
      <c r="AH878" s="54"/>
    </row>
    <row r="879" spans="19:34" ht="14" x14ac:dyDescent="0.2">
      <c r="S879" s="54"/>
      <c r="T879" s="54"/>
      <c r="U879" s="54"/>
      <c r="V879" s="54"/>
      <c r="W879" s="54"/>
      <c r="X879" s="54"/>
      <c r="Y879" s="54"/>
      <c r="Z879" s="54"/>
      <c r="AH879" s="54"/>
    </row>
    <row r="880" spans="19:34" ht="14" x14ac:dyDescent="0.2">
      <c r="S880" s="54"/>
      <c r="T880" s="54"/>
      <c r="U880" s="54"/>
      <c r="V880" s="54"/>
      <c r="W880" s="54"/>
      <c r="X880" s="54"/>
      <c r="Y880" s="54"/>
      <c r="Z880" s="54"/>
      <c r="AH880" s="54"/>
    </row>
    <row r="881" spans="19:34" ht="14" x14ac:dyDescent="0.2">
      <c r="S881" s="54"/>
      <c r="T881" s="54"/>
      <c r="U881" s="54"/>
      <c r="V881" s="54"/>
      <c r="W881" s="54"/>
      <c r="X881" s="54"/>
      <c r="Y881" s="54"/>
      <c r="Z881" s="54"/>
      <c r="AH881" s="54"/>
    </row>
    <row r="882" spans="19:34" ht="14" x14ac:dyDescent="0.2">
      <c r="S882" s="54"/>
      <c r="T882" s="54"/>
      <c r="U882" s="54"/>
      <c r="V882" s="54"/>
      <c r="W882" s="54"/>
      <c r="X882" s="54"/>
      <c r="Y882" s="54"/>
      <c r="Z882" s="54"/>
      <c r="AH882" s="54"/>
    </row>
    <row r="883" spans="19:34" ht="14" x14ac:dyDescent="0.2">
      <c r="S883" s="54"/>
      <c r="T883" s="54"/>
      <c r="U883" s="54"/>
      <c r="V883" s="54"/>
      <c r="W883" s="54"/>
      <c r="X883" s="54"/>
      <c r="Y883" s="54"/>
      <c r="Z883" s="54"/>
      <c r="AH883" s="54"/>
    </row>
    <row r="884" spans="19:34" ht="14" x14ac:dyDescent="0.2">
      <c r="S884" s="54"/>
      <c r="T884" s="54"/>
      <c r="U884" s="54"/>
      <c r="V884" s="54"/>
      <c r="W884" s="54"/>
      <c r="X884" s="54"/>
      <c r="Y884" s="54"/>
      <c r="Z884" s="54"/>
      <c r="AH884" s="54"/>
    </row>
    <row r="885" spans="19:34" ht="14" x14ac:dyDescent="0.2">
      <c r="S885" s="54"/>
      <c r="T885" s="54"/>
      <c r="U885" s="54"/>
      <c r="V885" s="54"/>
      <c r="W885" s="54"/>
      <c r="X885" s="54"/>
      <c r="Y885" s="54"/>
      <c r="Z885" s="54"/>
      <c r="AH885" s="54"/>
    </row>
    <row r="886" spans="19:34" ht="14" x14ac:dyDescent="0.2">
      <c r="S886" s="54"/>
      <c r="T886" s="54"/>
      <c r="U886" s="54"/>
      <c r="V886" s="54"/>
      <c r="W886" s="54"/>
      <c r="X886" s="54"/>
      <c r="Y886" s="54"/>
      <c r="Z886" s="54"/>
      <c r="AH886" s="54"/>
    </row>
    <row r="887" spans="19:34" ht="14" x14ac:dyDescent="0.2">
      <c r="S887" s="54"/>
      <c r="T887" s="54"/>
      <c r="U887" s="54"/>
      <c r="V887" s="54"/>
      <c r="W887" s="54"/>
      <c r="X887" s="54"/>
      <c r="Y887" s="54"/>
      <c r="Z887" s="54"/>
      <c r="AH887" s="54"/>
    </row>
    <row r="888" spans="19:34" ht="14" x14ac:dyDescent="0.2">
      <c r="S888" s="54"/>
      <c r="T888" s="54"/>
      <c r="U888" s="54"/>
      <c r="V888" s="54"/>
      <c r="W888" s="54"/>
      <c r="X888" s="54"/>
      <c r="Y888" s="54"/>
      <c r="Z888" s="54"/>
      <c r="AH888" s="54"/>
    </row>
    <row r="889" spans="19:34" ht="14" x14ac:dyDescent="0.2">
      <c r="S889" s="54"/>
      <c r="T889" s="54"/>
      <c r="U889" s="54"/>
      <c r="V889" s="54"/>
      <c r="W889" s="54"/>
      <c r="X889" s="54"/>
      <c r="Y889" s="54"/>
      <c r="Z889" s="54"/>
      <c r="AH889" s="54"/>
    </row>
    <row r="890" spans="19:34" ht="14" x14ac:dyDescent="0.2">
      <c r="S890" s="54"/>
      <c r="T890" s="54"/>
      <c r="U890" s="54"/>
      <c r="V890" s="54"/>
      <c r="W890" s="54"/>
      <c r="X890" s="54"/>
      <c r="Y890" s="54"/>
      <c r="Z890" s="54"/>
      <c r="AH890" s="54"/>
    </row>
    <row r="891" spans="19:34" ht="14" x14ac:dyDescent="0.2">
      <c r="S891" s="54"/>
      <c r="T891" s="54"/>
      <c r="U891" s="54"/>
      <c r="V891" s="54"/>
      <c r="W891" s="54"/>
      <c r="X891" s="54"/>
      <c r="Y891" s="54"/>
      <c r="Z891" s="54"/>
      <c r="AH891" s="54"/>
    </row>
    <row r="892" spans="19:34" ht="14" x14ac:dyDescent="0.2">
      <c r="S892" s="54"/>
      <c r="T892" s="54"/>
      <c r="U892" s="54"/>
      <c r="V892" s="54"/>
      <c r="W892" s="54"/>
      <c r="X892" s="54"/>
      <c r="Y892" s="54"/>
      <c r="Z892" s="54"/>
      <c r="AH892" s="54"/>
    </row>
    <row r="893" spans="19:34" ht="14" x14ac:dyDescent="0.2">
      <c r="S893" s="54"/>
      <c r="T893" s="54"/>
      <c r="U893" s="54"/>
      <c r="V893" s="54"/>
      <c r="W893" s="54"/>
      <c r="X893" s="54"/>
      <c r="Y893" s="54"/>
      <c r="Z893" s="54"/>
      <c r="AH893" s="54"/>
    </row>
    <row r="894" spans="19:34" ht="14" x14ac:dyDescent="0.2">
      <c r="S894" s="54"/>
      <c r="T894" s="54"/>
      <c r="U894" s="54"/>
      <c r="V894" s="54"/>
      <c r="W894" s="54"/>
      <c r="X894" s="54"/>
      <c r="Y894" s="54"/>
      <c r="Z894" s="54"/>
      <c r="AH894" s="54"/>
    </row>
    <row r="895" spans="19:34" ht="14" x14ac:dyDescent="0.2">
      <c r="S895" s="54"/>
      <c r="T895" s="54"/>
      <c r="U895" s="54"/>
      <c r="V895" s="54"/>
      <c r="W895" s="54"/>
      <c r="X895" s="54"/>
      <c r="Y895" s="54"/>
      <c r="Z895" s="54"/>
      <c r="AH895" s="54"/>
    </row>
    <row r="896" spans="19:34" ht="14" x14ac:dyDescent="0.2">
      <c r="S896" s="54"/>
      <c r="T896" s="54"/>
      <c r="U896" s="54"/>
      <c r="V896" s="54"/>
      <c r="W896" s="54"/>
      <c r="X896" s="54"/>
      <c r="Y896" s="54"/>
      <c r="Z896" s="54"/>
      <c r="AH896" s="54"/>
    </row>
    <row r="897" spans="19:34" ht="14" x14ac:dyDescent="0.2">
      <c r="S897" s="54"/>
      <c r="T897" s="54"/>
      <c r="U897" s="54"/>
      <c r="V897" s="54"/>
      <c r="W897" s="54"/>
      <c r="X897" s="54"/>
      <c r="Y897" s="54"/>
      <c r="Z897" s="54"/>
      <c r="AH897" s="54"/>
    </row>
    <row r="898" spans="19:34" ht="14" x14ac:dyDescent="0.2">
      <c r="S898" s="54"/>
      <c r="T898" s="54"/>
      <c r="U898" s="54"/>
      <c r="V898" s="54"/>
      <c r="W898" s="54"/>
      <c r="X898" s="54"/>
      <c r="Y898" s="54"/>
      <c r="Z898" s="54"/>
      <c r="AH898" s="54"/>
    </row>
    <row r="899" spans="19:34" ht="14" x14ac:dyDescent="0.2">
      <c r="S899" s="54"/>
      <c r="T899" s="54"/>
      <c r="U899" s="54"/>
      <c r="V899" s="54"/>
      <c r="W899" s="54"/>
      <c r="X899" s="54"/>
      <c r="Y899" s="54"/>
      <c r="Z899" s="54"/>
      <c r="AH899" s="54"/>
    </row>
    <row r="900" spans="19:34" ht="14" x14ac:dyDescent="0.2">
      <c r="S900" s="54"/>
      <c r="T900" s="54"/>
      <c r="U900" s="54"/>
      <c r="V900" s="54"/>
      <c r="W900" s="54"/>
      <c r="X900" s="54"/>
      <c r="Y900" s="54"/>
      <c r="Z900" s="54"/>
      <c r="AH900" s="54"/>
    </row>
    <row r="901" spans="19:34" ht="14" x14ac:dyDescent="0.2">
      <c r="S901" s="54"/>
      <c r="T901" s="54"/>
      <c r="U901" s="54"/>
      <c r="V901" s="54"/>
      <c r="W901" s="54"/>
      <c r="X901" s="54"/>
      <c r="Y901" s="54"/>
      <c r="Z901" s="54"/>
      <c r="AH901" s="54"/>
    </row>
    <row r="902" spans="19:34" ht="14" x14ac:dyDescent="0.2">
      <c r="S902" s="54"/>
      <c r="T902" s="54"/>
      <c r="U902" s="54"/>
      <c r="V902" s="54"/>
      <c r="W902" s="54"/>
      <c r="X902" s="54"/>
      <c r="Y902" s="54"/>
      <c r="Z902" s="54"/>
      <c r="AH902" s="54"/>
    </row>
    <row r="903" spans="19:34" ht="14" x14ac:dyDescent="0.2">
      <c r="S903" s="54"/>
      <c r="T903" s="54"/>
      <c r="U903" s="54"/>
      <c r="V903" s="54"/>
      <c r="W903" s="54"/>
      <c r="X903" s="54"/>
      <c r="Y903" s="54"/>
      <c r="Z903" s="54"/>
      <c r="AH903" s="54"/>
    </row>
    <row r="904" spans="19:34" ht="14" x14ac:dyDescent="0.2">
      <c r="S904" s="54"/>
      <c r="T904" s="54"/>
      <c r="U904" s="54"/>
      <c r="V904" s="54"/>
      <c r="W904" s="54"/>
      <c r="X904" s="54"/>
      <c r="Y904" s="54"/>
      <c r="Z904" s="54"/>
      <c r="AH904" s="54"/>
    </row>
    <row r="905" spans="19:34" ht="14" x14ac:dyDescent="0.2">
      <c r="S905" s="54"/>
      <c r="T905" s="54"/>
      <c r="U905" s="54"/>
      <c r="V905" s="54"/>
      <c r="W905" s="54"/>
      <c r="X905" s="54"/>
      <c r="Y905" s="54"/>
      <c r="Z905" s="54"/>
      <c r="AH905" s="54"/>
    </row>
    <row r="906" spans="19:34" ht="14" x14ac:dyDescent="0.2">
      <c r="S906" s="54"/>
      <c r="T906" s="54"/>
      <c r="U906" s="54"/>
      <c r="V906" s="54"/>
      <c r="W906" s="54"/>
      <c r="X906" s="54"/>
      <c r="Y906" s="54"/>
      <c r="Z906" s="54"/>
      <c r="AH906" s="54"/>
    </row>
    <row r="907" spans="19:34" ht="14" x14ac:dyDescent="0.2">
      <c r="S907" s="54"/>
      <c r="T907" s="54"/>
      <c r="U907" s="54"/>
      <c r="V907" s="54"/>
      <c r="W907" s="54"/>
      <c r="X907" s="54"/>
      <c r="Y907" s="54"/>
      <c r="Z907" s="54"/>
      <c r="AH907" s="54"/>
    </row>
    <row r="908" spans="19:34" ht="14" x14ac:dyDescent="0.2">
      <c r="S908" s="54"/>
      <c r="T908" s="54"/>
      <c r="U908" s="54"/>
      <c r="V908" s="54"/>
      <c r="W908" s="54"/>
      <c r="X908" s="54"/>
      <c r="Y908" s="54"/>
      <c r="Z908" s="54"/>
      <c r="AH908" s="54"/>
    </row>
    <row r="909" spans="19:34" ht="14" x14ac:dyDescent="0.2">
      <c r="S909" s="54"/>
      <c r="T909" s="54"/>
      <c r="U909" s="54"/>
      <c r="V909" s="54"/>
      <c r="W909" s="54"/>
      <c r="X909" s="54"/>
      <c r="Y909" s="54"/>
      <c r="Z909" s="54"/>
      <c r="AH909" s="54"/>
    </row>
    <row r="910" spans="19:34" ht="14" x14ac:dyDescent="0.2">
      <c r="S910" s="54"/>
      <c r="T910" s="54"/>
      <c r="U910" s="54"/>
      <c r="V910" s="54"/>
      <c r="W910" s="54"/>
      <c r="X910" s="54"/>
      <c r="Y910" s="54"/>
      <c r="Z910" s="54"/>
      <c r="AH910" s="54"/>
    </row>
    <row r="911" spans="19:34" ht="14" x14ac:dyDescent="0.2">
      <c r="S911" s="54"/>
      <c r="T911" s="54"/>
      <c r="U911" s="54"/>
      <c r="V911" s="54"/>
      <c r="W911" s="54"/>
      <c r="X911" s="54"/>
      <c r="Y911" s="54"/>
      <c r="Z911" s="54"/>
      <c r="AH911" s="54"/>
    </row>
    <row r="912" spans="19:34" ht="14" x14ac:dyDescent="0.2">
      <c r="S912" s="54"/>
      <c r="T912" s="54"/>
      <c r="U912" s="54"/>
      <c r="V912" s="54"/>
      <c r="W912" s="54"/>
      <c r="X912" s="54"/>
      <c r="Y912" s="54"/>
      <c r="Z912" s="54"/>
      <c r="AH912" s="54"/>
    </row>
    <row r="913" spans="19:34" ht="14" x14ac:dyDescent="0.2">
      <c r="S913" s="54"/>
      <c r="T913" s="54"/>
      <c r="U913" s="54"/>
      <c r="V913" s="54"/>
      <c r="W913" s="54"/>
      <c r="X913" s="54"/>
      <c r="Y913" s="54"/>
      <c r="Z913" s="54"/>
      <c r="AH913" s="54"/>
    </row>
    <row r="914" spans="19:34" ht="14" x14ac:dyDescent="0.2">
      <c r="S914" s="54"/>
      <c r="T914" s="54"/>
      <c r="U914" s="54"/>
      <c r="V914" s="54"/>
      <c r="W914" s="54"/>
      <c r="X914" s="54"/>
      <c r="Y914" s="54"/>
      <c r="Z914" s="54"/>
      <c r="AH914" s="54"/>
    </row>
    <row r="915" spans="19:34" ht="14" x14ac:dyDescent="0.2">
      <c r="S915" s="54"/>
      <c r="T915" s="54"/>
      <c r="U915" s="54"/>
      <c r="V915" s="54"/>
      <c r="W915" s="54"/>
      <c r="X915" s="54"/>
      <c r="Y915" s="54"/>
      <c r="Z915" s="54"/>
      <c r="AH915" s="54"/>
    </row>
    <row r="916" spans="19:34" ht="14" x14ac:dyDescent="0.2">
      <c r="S916" s="54"/>
      <c r="T916" s="54"/>
      <c r="U916" s="54"/>
      <c r="V916" s="54"/>
      <c r="W916" s="54"/>
      <c r="X916" s="54"/>
      <c r="Y916" s="54"/>
      <c r="Z916" s="54"/>
      <c r="AH916" s="54"/>
    </row>
    <row r="917" spans="19:34" ht="14" x14ac:dyDescent="0.2">
      <c r="S917" s="54"/>
      <c r="T917" s="54"/>
      <c r="U917" s="54"/>
      <c r="V917" s="54"/>
      <c r="W917" s="54"/>
      <c r="X917" s="54"/>
      <c r="Y917" s="54"/>
      <c r="Z917" s="54"/>
      <c r="AH917" s="54"/>
    </row>
    <row r="918" spans="19:34" ht="14" x14ac:dyDescent="0.2">
      <c r="S918" s="54"/>
      <c r="T918" s="54"/>
      <c r="U918" s="54"/>
      <c r="V918" s="54"/>
      <c r="W918" s="54"/>
      <c r="X918" s="54"/>
      <c r="Y918" s="54"/>
      <c r="Z918" s="54"/>
      <c r="AH918" s="54"/>
    </row>
    <row r="919" spans="19:34" ht="14" x14ac:dyDescent="0.2">
      <c r="S919" s="54"/>
      <c r="T919" s="54"/>
      <c r="U919" s="54"/>
      <c r="V919" s="54"/>
      <c r="W919" s="54"/>
      <c r="X919" s="54"/>
      <c r="Y919" s="54"/>
      <c r="Z919" s="54"/>
      <c r="AH919" s="54"/>
    </row>
    <row r="920" spans="19:34" ht="14" x14ac:dyDescent="0.2">
      <c r="S920" s="54"/>
      <c r="T920" s="54"/>
      <c r="U920" s="54"/>
      <c r="V920" s="54"/>
      <c r="W920" s="54"/>
      <c r="X920" s="54"/>
      <c r="Y920" s="54"/>
      <c r="Z920" s="54"/>
      <c r="AH920" s="54"/>
    </row>
    <row r="921" spans="19:34" ht="14" x14ac:dyDescent="0.2">
      <c r="S921" s="54"/>
      <c r="T921" s="54"/>
      <c r="U921" s="54"/>
      <c r="V921" s="54"/>
      <c r="W921" s="54"/>
      <c r="X921" s="54"/>
      <c r="Y921" s="54"/>
      <c r="Z921" s="54"/>
      <c r="AH921" s="54"/>
    </row>
    <row r="922" spans="19:34" ht="14" x14ac:dyDescent="0.2">
      <c r="S922" s="54"/>
      <c r="T922" s="54"/>
      <c r="U922" s="54"/>
      <c r="V922" s="54"/>
      <c r="W922" s="54"/>
      <c r="X922" s="54"/>
      <c r="Y922" s="54"/>
      <c r="Z922" s="54"/>
      <c r="AH922" s="54"/>
    </row>
    <row r="923" spans="19:34" ht="14" x14ac:dyDescent="0.2">
      <c r="S923" s="54"/>
      <c r="T923" s="54"/>
      <c r="U923" s="54"/>
      <c r="V923" s="54"/>
      <c r="W923" s="54"/>
      <c r="X923" s="54"/>
      <c r="Y923" s="54"/>
      <c r="Z923" s="54"/>
      <c r="AH923" s="54"/>
    </row>
    <row r="924" spans="19:34" ht="14" x14ac:dyDescent="0.2">
      <c r="S924" s="54"/>
      <c r="T924" s="54"/>
      <c r="U924" s="54"/>
      <c r="V924" s="54"/>
      <c r="W924" s="54"/>
      <c r="X924" s="54"/>
      <c r="Y924" s="54"/>
      <c r="Z924" s="54"/>
      <c r="AH924" s="54"/>
    </row>
    <row r="925" spans="19:34" ht="14" x14ac:dyDescent="0.2">
      <c r="S925" s="54"/>
      <c r="T925" s="54"/>
      <c r="U925" s="54"/>
      <c r="V925" s="54"/>
      <c r="W925" s="54"/>
      <c r="X925" s="54"/>
      <c r="Y925" s="54"/>
      <c r="Z925" s="54"/>
      <c r="AH925" s="54"/>
    </row>
    <row r="926" spans="19:34" ht="14" x14ac:dyDescent="0.2">
      <c r="S926" s="54"/>
      <c r="T926" s="54"/>
      <c r="U926" s="54"/>
      <c r="V926" s="54"/>
      <c r="W926" s="54"/>
      <c r="X926" s="54"/>
      <c r="Y926" s="54"/>
      <c r="Z926" s="54"/>
      <c r="AH926" s="54"/>
    </row>
    <row r="927" spans="19:34" ht="14" x14ac:dyDescent="0.2">
      <c r="S927" s="54"/>
      <c r="T927" s="54"/>
      <c r="U927" s="54"/>
      <c r="V927" s="54"/>
      <c r="W927" s="54"/>
      <c r="X927" s="54"/>
      <c r="Y927" s="54"/>
      <c r="Z927" s="54"/>
      <c r="AH927" s="54"/>
    </row>
    <row r="928" spans="19:34" ht="14" x14ac:dyDescent="0.2">
      <c r="S928" s="54"/>
      <c r="T928" s="54"/>
      <c r="U928" s="54"/>
      <c r="V928" s="54"/>
      <c r="W928" s="54"/>
      <c r="X928" s="54"/>
      <c r="Y928" s="54"/>
      <c r="Z928" s="54"/>
      <c r="AH928" s="54"/>
    </row>
    <row r="929" spans="19:34" ht="14" x14ac:dyDescent="0.2">
      <c r="S929" s="54"/>
      <c r="T929" s="54"/>
      <c r="U929" s="54"/>
      <c r="V929" s="54"/>
      <c r="W929" s="54"/>
      <c r="X929" s="54"/>
      <c r="Y929" s="54"/>
      <c r="Z929" s="54"/>
      <c r="AH929" s="54"/>
    </row>
    <row r="930" spans="19:34" ht="14" x14ac:dyDescent="0.2">
      <c r="S930" s="54"/>
      <c r="T930" s="54"/>
      <c r="U930" s="54"/>
      <c r="V930" s="54"/>
      <c r="W930" s="54"/>
      <c r="X930" s="54"/>
      <c r="Y930" s="54"/>
      <c r="Z930" s="54"/>
      <c r="AH930" s="54"/>
    </row>
    <row r="931" spans="19:34" ht="14" x14ac:dyDescent="0.2">
      <c r="S931" s="54"/>
      <c r="T931" s="54"/>
      <c r="U931" s="54"/>
      <c r="V931" s="54"/>
      <c r="W931" s="54"/>
      <c r="X931" s="54"/>
      <c r="Y931" s="54"/>
      <c r="Z931" s="54"/>
      <c r="AH931" s="54"/>
    </row>
    <row r="932" spans="19:34" ht="14" x14ac:dyDescent="0.2">
      <c r="S932" s="54"/>
      <c r="T932" s="54"/>
      <c r="U932" s="54"/>
      <c r="V932" s="54"/>
      <c r="W932" s="54"/>
      <c r="X932" s="54"/>
      <c r="Y932" s="54"/>
      <c r="Z932" s="54"/>
      <c r="AH932" s="54"/>
    </row>
    <row r="933" spans="19:34" ht="14" x14ac:dyDescent="0.2">
      <c r="S933" s="54"/>
      <c r="T933" s="54"/>
      <c r="U933" s="54"/>
      <c r="V933" s="54"/>
      <c r="W933" s="54"/>
      <c r="X933" s="54"/>
      <c r="Y933" s="54"/>
      <c r="Z933" s="54"/>
      <c r="AH933" s="54"/>
    </row>
    <row r="934" spans="19:34" ht="14" x14ac:dyDescent="0.2">
      <c r="S934" s="54"/>
      <c r="T934" s="54"/>
      <c r="U934" s="54"/>
      <c r="V934" s="54"/>
      <c r="W934" s="54"/>
      <c r="X934" s="54"/>
      <c r="Y934" s="54"/>
      <c r="Z934" s="54"/>
      <c r="AH934" s="54"/>
    </row>
    <row r="935" spans="19:34" ht="14" x14ac:dyDescent="0.2">
      <c r="S935" s="54"/>
      <c r="T935" s="54"/>
      <c r="U935" s="54"/>
      <c r="V935" s="54"/>
      <c r="W935" s="54"/>
      <c r="X935" s="54"/>
      <c r="Y935" s="54"/>
      <c r="Z935" s="54"/>
      <c r="AH935" s="54"/>
    </row>
    <row r="936" spans="19:34" ht="14" x14ac:dyDescent="0.2">
      <c r="S936" s="54"/>
      <c r="T936" s="54"/>
      <c r="U936" s="54"/>
      <c r="V936" s="54"/>
      <c r="W936" s="54"/>
      <c r="X936" s="54"/>
      <c r="Y936" s="54"/>
      <c r="Z936" s="54"/>
      <c r="AH936" s="54"/>
    </row>
    <row r="937" spans="19:34" ht="14" x14ac:dyDescent="0.2">
      <c r="S937" s="54"/>
      <c r="T937" s="54"/>
      <c r="U937" s="54"/>
      <c r="V937" s="54"/>
      <c r="W937" s="54"/>
      <c r="X937" s="54"/>
      <c r="Y937" s="54"/>
      <c r="Z937" s="54"/>
      <c r="AH937" s="54"/>
    </row>
    <row r="938" spans="19:34" ht="14" x14ac:dyDescent="0.2">
      <c r="S938" s="54"/>
      <c r="T938" s="54"/>
      <c r="U938" s="54"/>
      <c r="V938" s="54"/>
      <c r="W938" s="54"/>
      <c r="X938" s="54"/>
      <c r="Y938" s="54"/>
      <c r="Z938" s="54"/>
      <c r="AH938" s="54"/>
    </row>
    <row r="939" spans="19:34" ht="14" x14ac:dyDescent="0.2">
      <c r="S939" s="54"/>
      <c r="T939" s="54"/>
      <c r="U939" s="54"/>
      <c r="V939" s="54"/>
      <c r="W939" s="54"/>
      <c r="X939" s="54"/>
      <c r="Y939" s="54"/>
      <c r="Z939" s="54"/>
      <c r="AH939" s="54"/>
    </row>
    <row r="940" spans="19:34" ht="14" x14ac:dyDescent="0.2">
      <c r="S940" s="54"/>
      <c r="T940" s="54"/>
      <c r="U940" s="54"/>
      <c r="V940" s="54"/>
      <c r="W940" s="54"/>
      <c r="X940" s="54"/>
      <c r="Y940" s="54"/>
      <c r="Z940" s="54"/>
      <c r="AH940" s="54"/>
    </row>
    <row r="941" spans="19:34" ht="14" x14ac:dyDescent="0.2">
      <c r="S941" s="54"/>
      <c r="T941" s="54"/>
      <c r="U941" s="54"/>
      <c r="V941" s="54"/>
      <c r="W941" s="54"/>
      <c r="X941" s="54"/>
      <c r="Y941" s="54"/>
      <c r="Z941" s="54"/>
      <c r="AH941" s="54"/>
    </row>
    <row r="942" spans="19:34" ht="14" x14ac:dyDescent="0.2">
      <c r="S942" s="54"/>
      <c r="T942" s="54"/>
      <c r="U942" s="54"/>
      <c r="V942" s="54"/>
      <c r="W942" s="54"/>
      <c r="X942" s="54"/>
      <c r="Y942" s="54"/>
      <c r="Z942" s="54"/>
      <c r="AH942" s="54"/>
    </row>
    <row r="943" spans="19:34" ht="14" x14ac:dyDescent="0.2">
      <c r="S943" s="54"/>
      <c r="T943" s="54"/>
      <c r="U943" s="54"/>
      <c r="V943" s="54"/>
      <c r="W943" s="54"/>
      <c r="X943" s="54"/>
      <c r="Y943" s="54"/>
      <c r="Z943" s="54"/>
      <c r="AH943" s="54"/>
    </row>
    <row r="944" spans="19:34" ht="14" x14ac:dyDescent="0.2">
      <c r="S944" s="54"/>
      <c r="T944" s="54"/>
      <c r="U944" s="54"/>
      <c r="V944" s="54"/>
      <c r="W944" s="54"/>
      <c r="X944" s="54"/>
      <c r="Y944" s="54"/>
      <c r="Z944" s="54"/>
      <c r="AH944" s="54"/>
    </row>
    <row r="945" spans="19:34" ht="14" x14ac:dyDescent="0.2">
      <c r="S945" s="54"/>
      <c r="T945" s="54"/>
      <c r="U945" s="54"/>
      <c r="V945" s="54"/>
      <c r="W945" s="54"/>
      <c r="X945" s="54"/>
      <c r="Y945" s="54"/>
      <c r="Z945" s="54"/>
      <c r="AH945" s="54"/>
    </row>
    <row r="946" spans="19:34" ht="14" x14ac:dyDescent="0.2">
      <c r="S946" s="54"/>
      <c r="T946" s="54"/>
      <c r="U946" s="54"/>
      <c r="V946" s="54"/>
      <c r="W946" s="54"/>
      <c r="X946" s="54"/>
      <c r="Y946" s="54"/>
      <c r="Z946" s="54"/>
      <c r="AH946" s="54"/>
    </row>
    <row r="947" spans="19:34" ht="14" x14ac:dyDescent="0.2">
      <c r="S947" s="54"/>
      <c r="T947" s="54"/>
      <c r="U947" s="54"/>
      <c r="V947" s="54"/>
      <c r="W947" s="54"/>
      <c r="X947" s="54"/>
      <c r="Y947" s="54"/>
      <c r="Z947" s="54"/>
      <c r="AH947" s="54"/>
    </row>
    <row r="948" spans="19:34" ht="14" x14ac:dyDescent="0.2">
      <c r="S948" s="54"/>
      <c r="T948" s="54"/>
      <c r="U948" s="54"/>
      <c r="V948" s="54"/>
      <c r="W948" s="54"/>
      <c r="X948" s="54"/>
      <c r="Y948" s="54"/>
      <c r="Z948" s="54"/>
      <c r="AH948" s="54"/>
    </row>
    <row r="949" spans="19:34" ht="14" x14ac:dyDescent="0.2">
      <c r="S949" s="54"/>
      <c r="T949" s="54"/>
      <c r="U949" s="54"/>
      <c r="V949" s="54"/>
      <c r="W949" s="54"/>
      <c r="X949" s="54"/>
      <c r="Y949" s="54"/>
      <c r="Z949" s="54"/>
      <c r="AH949" s="54"/>
    </row>
    <row r="950" spans="19:34" ht="14" x14ac:dyDescent="0.2">
      <c r="S950" s="54"/>
      <c r="T950" s="54"/>
      <c r="U950" s="54"/>
      <c r="V950" s="54"/>
      <c r="W950" s="54"/>
      <c r="X950" s="54"/>
      <c r="Y950" s="54"/>
      <c r="Z950" s="54"/>
      <c r="AH950" s="54"/>
    </row>
    <row r="951" spans="19:34" ht="14" x14ac:dyDescent="0.2">
      <c r="S951" s="54"/>
      <c r="T951" s="54"/>
      <c r="U951" s="54"/>
      <c r="V951" s="54"/>
      <c r="W951" s="54"/>
      <c r="X951" s="54"/>
      <c r="Y951" s="54"/>
      <c r="Z951" s="54"/>
      <c r="AH951" s="54"/>
    </row>
    <row r="952" spans="19:34" ht="14" x14ac:dyDescent="0.2">
      <c r="S952" s="54"/>
      <c r="T952" s="54"/>
      <c r="U952" s="54"/>
      <c r="V952" s="54"/>
      <c r="W952" s="54"/>
      <c r="X952" s="54"/>
      <c r="Y952" s="54"/>
      <c r="Z952" s="54"/>
      <c r="AH952" s="54"/>
    </row>
    <row r="953" spans="19:34" ht="14" x14ac:dyDescent="0.2">
      <c r="S953" s="54"/>
      <c r="T953" s="54"/>
      <c r="U953" s="54"/>
      <c r="V953" s="54"/>
      <c r="W953" s="54"/>
      <c r="X953" s="54"/>
      <c r="Y953" s="54"/>
      <c r="Z953" s="54"/>
      <c r="AH953" s="54"/>
    </row>
    <row r="954" spans="19:34" ht="14" x14ac:dyDescent="0.2">
      <c r="S954" s="54"/>
      <c r="T954" s="54"/>
      <c r="U954" s="54"/>
      <c r="V954" s="54"/>
      <c r="W954" s="54"/>
      <c r="X954" s="54"/>
      <c r="Y954" s="54"/>
      <c r="Z954" s="54"/>
      <c r="AH954" s="54"/>
    </row>
    <row r="955" spans="19:34" ht="14" x14ac:dyDescent="0.2">
      <c r="S955" s="54"/>
      <c r="T955" s="54"/>
      <c r="U955" s="54"/>
      <c r="V955" s="54"/>
      <c r="W955" s="54"/>
      <c r="X955" s="54"/>
      <c r="Y955" s="54"/>
      <c r="Z955" s="54"/>
      <c r="AH955" s="54"/>
    </row>
    <row r="956" spans="19:34" ht="14" x14ac:dyDescent="0.2">
      <c r="S956" s="54"/>
      <c r="T956" s="54"/>
      <c r="U956" s="54"/>
      <c r="V956" s="54"/>
      <c r="W956" s="54"/>
      <c r="X956" s="54"/>
      <c r="Y956" s="54"/>
      <c r="Z956" s="54"/>
      <c r="AH956" s="54"/>
    </row>
    <row r="957" spans="19:34" ht="14" x14ac:dyDescent="0.2">
      <c r="S957" s="54"/>
      <c r="T957" s="54"/>
      <c r="U957" s="54"/>
      <c r="V957" s="54"/>
      <c r="W957" s="54"/>
      <c r="X957" s="54"/>
      <c r="Y957" s="54"/>
      <c r="Z957" s="54"/>
      <c r="AH957" s="54"/>
    </row>
    <row r="958" spans="19:34" ht="14" x14ac:dyDescent="0.2">
      <c r="S958" s="54"/>
      <c r="T958" s="54"/>
      <c r="U958" s="54"/>
      <c r="V958" s="54"/>
      <c r="W958" s="54"/>
      <c r="X958" s="54"/>
      <c r="Y958" s="54"/>
      <c r="Z958" s="54"/>
      <c r="AH958" s="54"/>
    </row>
    <row r="959" spans="19:34" ht="14" x14ac:dyDescent="0.2">
      <c r="S959" s="54"/>
      <c r="T959" s="54"/>
      <c r="U959" s="54"/>
      <c r="V959" s="54"/>
      <c r="W959" s="54"/>
      <c r="X959" s="54"/>
      <c r="Y959" s="54"/>
      <c r="Z959" s="54"/>
      <c r="AH959" s="54"/>
    </row>
    <row r="960" spans="19:34" ht="14" x14ac:dyDescent="0.2">
      <c r="S960" s="54"/>
      <c r="T960" s="54"/>
      <c r="U960" s="54"/>
      <c r="V960" s="54"/>
      <c r="W960" s="54"/>
      <c r="X960" s="54"/>
      <c r="Y960" s="54"/>
      <c r="Z960" s="54"/>
      <c r="AH960" s="54"/>
    </row>
    <row r="961" spans="19:34" ht="14" x14ac:dyDescent="0.2">
      <c r="S961" s="54"/>
      <c r="T961" s="54"/>
      <c r="U961" s="54"/>
      <c r="V961" s="54"/>
      <c r="W961" s="54"/>
      <c r="X961" s="54"/>
      <c r="Y961" s="54"/>
      <c r="Z961" s="54"/>
      <c r="AH961" s="54"/>
    </row>
    <row r="962" spans="19:34" ht="14" x14ac:dyDescent="0.2">
      <c r="S962" s="54"/>
      <c r="T962" s="54"/>
      <c r="U962" s="54"/>
      <c r="V962" s="54"/>
      <c r="W962" s="54"/>
      <c r="X962" s="54"/>
      <c r="Y962" s="54"/>
      <c r="Z962" s="54"/>
      <c r="AH962" s="54"/>
    </row>
    <row r="963" spans="19:34" ht="14" x14ac:dyDescent="0.2">
      <c r="S963" s="54"/>
      <c r="T963" s="54"/>
      <c r="U963" s="54"/>
      <c r="V963" s="54"/>
      <c r="W963" s="54"/>
      <c r="X963" s="54"/>
      <c r="Y963" s="54"/>
      <c r="Z963" s="54"/>
      <c r="AH963" s="54"/>
    </row>
    <row r="964" spans="19:34" ht="14" x14ac:dyDescent="0.2">
      <c r="S964" s="54"/>
      <c r="T964" s="54"/>
      <c r="U964" s="54"/>
      <c r="V964" s="54"/>
      <c r="W964" s="54"/>
      <c r="X964" s="54"/>
      <c r="Y964" s="54"/>
      <c r="Z964" s="54"/>
      <c r="AH964" s="54"/>
    </row>
    <row r="965" spans="19:34" ht="14" x14ac:dyDescent="0.2">
      <c r="S965" s="54"/>
      <c r="T965" s="54"/>
      <c r="U965" s="54"/>
      <c r="V965" s="54"/>
      <c r="W965" s="54"/>
      <c r="X965" s="54"/>
      <c r="Y965" s="54"/>
      <c r="Z965" s="54"/>
      <c r="AH965" s="54"/>
    </row>
    <row r="966" spans="19:34" ht="14" x14ac:dyDescent="0.2">
      <c r="S966" s="54"/>
      <c r="T966" s="54"/>
      <c r="U966" s="54"/>
      <c r="V966" s="54"/>
      <c r="W966" s="54"/>
      <c r="X966" s="54"/>
      <c r="Y966" s="54"/>
      <c r="Z966" s="54"/>
      <c r="AH966" s="54"/>
    </row>
    <row r="967" spans="19:34" ht="14" x14ac:dyDescent="0.2">
      <c r="S967" s="54"/>
      <c r="T967" s="54"/>
      <c r="U967" s="54"/>
      <c r="V967" s="54"/>
      <c r="W967" s="54"/>
      <c r="X967" s="54"/>
      <c r="Y967" s="54"/>
      <c r="Z967" s="54"/>
      <c r="AH967" s="54"/>
    </row>
    <row r="968" spans="19:34" ht="14" x14ac:dyDescent="0.2">
      <c r="S968" s="54"/>
      <c r="T968" s="54"/>
      <c r="U968" s="54"/>
      <c r="V968" s="54"/>
      <c r="W968" s="54"/>
      <c r="X968" s="54"/>
      <c r="Y968" s="54"/>
      <c r="Z968" s="54"/>
      <c r="AH968" s="54"/>
    </row>
    <row r="969" spans="19:34" ht="14" x14ac:dyDescent="0.2">
      <c r="S969" s="54"/>
      <c r="T969" s="54"/>
      <c r="U969" s="54"/>
      <c r="V969" s="54"/>
      <c r="W969" s="54"/>
      <c r="X969" s="54"/>
      <c r="Y969" s="54"/>
      <c r="Z969" s="54"/>
      <c r="AH969" s="54"/>
    </row>
    <row r="970" spans="19:34" ht="14" x14ac:dyDescent="0.2">
      <c r="S970" s="54"/>
      <c r="T970" s="54"/>
      <c r="U970" s="54"/>
      <c r="V970" s="54"/>
      <c r="W970" s="54"/>
      <c r="X970" s="54"/>
      <c r="Y970" s="54"/>
      <c r="Z970" s="54"/>
      <c r="AH970" s="54"/>
    </row>
    <row r="971" spans="19:34" ht="14" x14ac:dyDescent="0.2">
      <c r="S971" s="54"/>
      <c r="T971" s="54"/>
      <c r="U971" s="54"/>
      <c r="V971" s="54"/>
      <c r="W971" s="54"/>
      <c r="X971" s="54"/>
      <c r="Y971" s="54"/>
      <c r="Z971" s="54"/>
      <c r="AH971" s="54"/>
    </row>
    <row r="972" spans="19:34" ht="14" x14ac:dyDescent="0.2">
      <c r="S972" s="54"/>
      <c r="T972" s="54"/>
      <c r="U972" s="54"/>
      <c r="V972" s="54"/>
      <c r="W972" s="54"/>
      <c r="X972" s="54"/>
      <c r="Y972" s="54"/>
      <c r="Z972" s="54"/>
      <c r="AH972" s="54"/>
    </row>
    <row r="973" spans="19:34" ht="14" x14ac:dyDescent="0.2">
      <c r="S973" s="54"/>
      <c r="T973" s="54"/>
      <c r="U973" s="54"/>
      <c r="V973" s="54"/>
      <c r="W973" s="54"/>
      <c r="X973" s="54"/>
      <c r="Y973" s="54"/>
      <c r="Z973" s="54"/>
      <c r="AH973" s="54"/>
    </row>
    <row r="974" spans="19:34" ht="14" x14ac:dyDescent="0.2">
      <c r="S974" s="54"/>
      <c r="T974" s="54"/>
      <c r="U974" s="54"/>
      <c r="V974" s="54"/>
      <c r="W974" s="54"/>
      <c r="X974" s="54"/>
      <c r="Y974" s="54"/>
      <c r="Z974" s="54"/>
      <c r="AH974" s="54"/>
    </row>
    <row r="975" spans="19:34" ht="14" x14ac:dyDescent="0.2">
      <c r="S975" s="54"/>
      <c r="T975" s="54"/>
      <c r="U975" s="54"/>
      <c r="V975" s="54"/>
      <c r="W975" s="54"/>
      <c r="X975" s="54"/>
      <c r="Y975" s="54"/>
      <c r="Z975" s="54"/>
      <c r="AH975" s="54"/>
    </row>
    <row r="976" spans="19:34" ht="14" x14ac:dyDescent="0.2">
      <c r="S976" s="54"/>
      <c r="T976" s="54"/>
      <c r="U976" s="54"/>
      <c r="V976" s="54"/>
      <c r="W976" s="54"/>
      <c r="X976" s="54"/>
      <c r="Y976" s="54"/>
      <c r="Z976" s="54"/>
      <c r="AH976" s="54"/>
    </row>
    <row r="977" spans="19:34" ht="14" x14ac:dyDescent="0.2">
      <c r="S977" s="54"/>
      <c r="T977" s="54"/>
      <c r="U977" s="54"/>
      <c r="V977" s="54"/>
      <c r="W977" s="54"/>
      <c r="X977" s="54"/>
      <c r="Y977" s="54"/>
      <c r="Z977" s="54"/>
      <c r="AH977" s="54"/>
    </row>
    <row r="978" spans="19:34" ht="14" x14ac:dyDescent="0.2">
      <c r="S978" s="54"/>
      <c r="T978" s="54"/>
      <c r="U978" s="54"/>
      <c r="V978" s="54"/>
      <c r="W978" s="54"/>
      <c r="X978" s="54"/>
      <c r="Y978" s="54"/>
      <c r="Z978" s="54"/>
      <c r="AH978" s="54"/>
    </row>
    <row r="979" spans="19:34" ht="14" x14ac:dyDescent="0.2">
      <c r="S979" s="54"/>
      <c r="T979" s="54"/>
      <c r="U979" s="54"/>
      <c r="V979" s="54"/>
      <c r="W979" s="54"/>
      <c r="X979" s="54"/>
      <c r="Y979" s="54"/>
      <c r="Z979" s="54"/>
      <c r="AH979" s="54"/>
    </row>
    <row r="980" spans="19:34" ht="14" x14ac:dyDescent="0.2">
      <c r="S980" s="54"/>
      <c r="T980" s="54"/>
      <c r="U980" s="54"/>
      <c r="V980" s="54"/>
      <c r="W980" s="54"/>
      <c r="X980" s="54"/>
      <c r="Y980" s="54"/>
      <c r="Z980" s="54"/>
      <c r="AH980" s="54"/>
    </row>
    <row r="981" spans="19:34" ht="14" x14ac:dyDescent="0.2">
      <c r="S981" s="54"/>
      <c r="T981" s="54"/>
      <c r="U981" s="54"/>
      <c r="V981" s="54"/>
      <c r="W981" s="54"/>
      <c r="X981" s="54"/>
      <c r="Y981" s="54"/>
      <c r="Z981" s="54"/>
      <c r="AH981" s="54"/>
    </row>
    <row r="982" spans="19:34" ht="14" x14ac:dyDescent="0.2">
      <c r="S982" s="54"/>
      <c r="T982" s="54"/>
      <c r="U982" s="54"/>
      <c r="V982" s="54"/>
      <c r="W982" s="54"/>
      <c r="X982" s="54"/>
      <c r="Y982" s="54"/>
      <c r="Z982" s="54"/>
      <c r="AH982" s="54"/>
    </row>
    <row r="983" spans="19:34" ht="14" x14ac:dyDescent="0.2">
      <c r="S983" s="54"/>
      <c r="T983" s="54"/>
      <c r="U983" s="54"/>
      <c r="V983" s="54"/>
      <c r="W983" s="54"/>
      <c r="X983" s="54"/>
      <c r="Y983" s="54"/>
      <c r="Z983" s="54"/>
      <c r="AH983" s="54"/>
    </row>
    <row r="984" spans="19:34" ht="14" x14ac:dyDescent="0.2">
      <c r="S984" s="54"/>
      <c r="T984" s="54"/>
      <c r="U984" s="54"/>
      <c r="V984" s="54"/>
      <c r="W984" s="54"/>
      <c r="X984" s="54"/>
      <c r="Y984" s="54"/>
      <c r="Z984" s="54"/>
      <c r="AH984" s="54"/>
    </row>
    <row r="985" spans="19:34" ht="14" x14ac:dyDescent="0.2">
      <c r="S985" s="54"/>
      <c r="T985" s="54"/>
      <c r="U985" s="54"/>
      <c r="V985" s="54"/>
      <c r="W985" s="54"/>
      <c r="X985" s="54"/>
      <c r="Y985" s="54"/>
      <c r="Z985" s="54"/>
      <c r="AH985" s="54"/>
    </row>
    <row r="986" spans="19:34" ht="14" x14ac:dyDescent="0.2">
      <c r="S986" s="54"/>
      <c r="T986" s="54"/>
      <c r="U986" s="54"/>
      <c r="V986" s="54"/>
      <c r="W986" s="54"/>
      <c r="X986" s="54"/>
      <c r="Y986" s="54"/>
      <c r="Z986" s="54"/>
      <c r="AH986" s="54"/>
    </row>
    <row r="987" spans="19:34" ht="14" x14ac:dyDescent="0.2">
      <c r="S987" s="54"/>
      <c r="T987" s="54"/>
      <c r="U987" s="54"/>
      <c r="V987" s="54"/>
      <c r="W987" s="54"/>
      <c r="X987" s="54"/>
      <c r="Y987" s="54"/>
      <c r="Z987" s="54"/>
      <c r="AH987" s="54"/>
    </row>
    <row r="988" spans="19:34" ht="14" x14ac:dyDescent="0.2">
      <c r="S988" s="54"/>
      <c r="T988" s="54"/>
      <c r="U988" s="54"/>
      <c r="V988" s="54"/>
      <c r="W988" s="54"/>
      <c r="X988" s="54"/>
      <c r="Y988" s="54"/>
      <c r="Z988" s="54"/>
      <c r="AH988" s="54"/>
    </row>
    <row r="989" spans="19:34" ht="14" x14ac:dyDescent="0.2">
      <c r="S989" s="54"/>
      <c r="T989" s="54"/>
      <c r="U989" s="54"/>
      <c r="V989" s="54"/>
      <c r="W989" s="54"/>
      <c r="X989" s="54"/>
      <c r="Y989" s="54"/>
      <c r="Z989" s="54"/>
      <c r="AH989" s="54"/>
    </row>
    <row r="990" spans="19:34" ht="14" x14ac:dyDescent="0.2">
      <c r="S990" s="54"/>
      <c r="T990" s="54"/>
      <c r="U990" s="54"/>
      <c r="V990" s="54"/>
      <c r="W990" s="54"/>
      <c r="X990" s="54"/>
      <c r="Y990" s="54"/>
      <c r="Z990" s="54"/>
      <c r="AH990" s="54"/>
    </row>
    <row r="991" spans="19:34" ht="14" x14ac:dyDescent="0.2">
      <c r="S991" s="54"/>
      <c r="T991" s="54"/>
      <c r="U991" s="54"/>
      <c r="V991" s="54"/>
      <c r="W991" s="54"/>
      <c r="X991" s="54"/>
      <c r="Y991" s="54"/>
      <c r="Z991" s="54"/>
      <c r="AH991" s="54"/>
    </row>
    <row r="992" spans="19:34" ht="14" x14ac:dyDescent="0.2">
      <c r="S992" s="54"/>
      <c r="T992" s="54"/>
      <c r="U992" s="54"/>
      <c r="V992" s="54"/>
      <c r="W992" s="54"/>
      <c r="X992" s="54"/>
      <c r="Y992" s="54"/>
      <c r="Z992" s="54"/>
      <c r="AH992" s="54"/>
    </row>
    <row r="993" spans="19:34" ht="14" x14ac:dyDescent="0.2">
      <c r="S993" s="54"/>
      <c r="T993" s="54"/>
      <c r="U993" s="54"/>
      <c r="V993" s="54"/>
      <c r="W993" s="54"/>
      <c r="X993" s="54"/>
      <c r="Y993" s="54"/>
      <c r="Z993" s="54"/>
      <c r="AH993" s="54"/>
    </row>
    <row r="994" spans="19:34" ht="14" x14ac:dyDescent="0.2">
      <c r="S994" s="54"/>
      <c r="T994" s="54"/>
      <c r="U994" s="54"/>
      <c r="V994" s="54"/>
      <c r="W994" s="54"/>
      <c r="X994" s="54"/>
      <c r="Y994" s="54"/>
      <c r="Z994" s="54"/>
      <c r="AH994" s="54"/>
    </row>
    <row r="995" spans="19:34" ht="14" x14ac:dyDescent="0.2">
      <c r="S995" s="54"/>
      <c r="T995" s="54"/>
      <c r="U995" s="54"/>
      <c r="V995" s="54"/>
      <c r="W995" s="54"/>
      <c r="X995" s="54"/>
      <c r="Y995" s="54"/>
      <c r="Z995" s="54"/>
      <c r="AH995" s="54"/>
    </row>
    <row r="996" spans="19:34" ht="14" x14ac:dyDescent="0.2">
      <c r="S996" s="54"/>
      <c r="T996" s="54"/>
      <c r="U996" s="54"/>
      <c r="V996" s="54"/>
      <c r="W996" s="54"/>
      <c r="X996" s="54"/>
      <c r="Y996" s="54"/>
      <c r="Z996" s="54"/>
      <c r="AH996" s="54"/>
    </row>
    <row r="997" spans="19:34" ht="14" x14ac:dyDescent="0.2">
      <c r="S997" s="54"/>
      <c r="T997" s="54"/>
      <c r="U997" s="54"/>
      <c r="V997" s="54"/>
      <c r="W997" s="54"/>
      <c r="X997" s="54"/>
      <c r="Y997" s="54"/>
      <c r="Z997" s="54"/>
      <c r="AH997" s="54"/>
    </row>
  </sheetData>
  <mergeCells count="14">
    <mergeCell ref="X1:Z1"/>
    <mergeCell ref="A1:A2"/>
    <mergeCell ref="B1:B2"/>
    <mergeCell ref="M1:N1"/>
    <mergeCell ref="O1:P1"/>
    <mergeCell ref="C1:D1"/>
    <mergeCell ref="E1:F1"/>
    <mergeCell ref="G1:H1"/>
    <mergeCell ref="I1:J1"/>
    <mergeCell ref="K1:L1"/>
    <mergeCell ref="Q1:R1"/>
    <mergeCell ref="S1:T1"/>
    <mergeCell ref="U1:V1"/>
    <mergeCell ref="W1:W2"/>
  </mergeCells>
  <pageMargins left="0.7" right="0.7" top="0.78740157499999996" bottom="0.78740157499999996" header="0.3" footer="0.3"/>
  <pageSetup paperSize="9" orientation="portrait" horizontalDpi="0" verticalDpi="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9A158-0838-1541-9211-7D81ECF77536}">
  <dimension ref="A1:D88"/>
  <sheetViews>
    <sheetView zoomScale="160" workbookViewId="0">
      <selection activeCell="D65" sqref="D65:D86"/>
    </sheetView>
  </sheetViews>
  <sheetFormatPr baseColWidth="10" defaultRowHeight="14" x14ac:dyDescent="0.2"/>
  <cols>
    <col min="1" max="1" width="14.59765625" customWidth="1"/>
    <col min="4" max="4" width="16.796875" customWidth="1"/>
  </cols>
  <sheetData>
    <row r="1" spans="1:4" x14ac:dyDescent="0.2">
      <c r="A1" s="129" t="s">
        <v>142</v>
      </c>
      <c r="B1" s="129" t="s">
        <v>852</v>
      </c>
      <c r="C1" s="129" t="s">
        <v>853</v>
      </c>
      <c r="D1" s="129" t="s">
        <v>854</v>
      </c>
    </row>
    <row r="2" spans="1:4" x14ac:dyDescent="0.2">
      <c r="A2" s="17" t="s">
        <v>845</v>
      </c>
      <c r="B2">
        <v>2011</v>
      </c>
      <c r="C2" s="17" t="s">
        <v>846</v>
      </c>
      <c r="D2" s="17" t="s">
        <v>851</v>
      </c>
    </row>
    <row r="3" spans="1:4" x14ac:dyDescent="0.2">
      <c r="A3" s="17" t="s">
        <v>847</v>
      </c>
      <c r="B3">
        <v>2011</v>
      </c>
      <c r="C3" s="17" t="s">
        <v>846</v>
      </c>
      <c r="D3" s="17" t="s">
        <v>851</v>
      </c>
    </row>
    <row r="4" spans="1:4" x14ac:dyDescent="0.2">
      <c r="A4" s="17" t="s">
        <v>848</v>
      </c>
      <c r="B4">
        <v>2011</v>
      </c>
      <c r="C4" s="17" t="s">
        <v>846</v>
      </c>
      <c r="D4" s="17" t="s">
        <v>851</v>
      </c>
    </row>
    <row r="5" spans="1:4" x14ac:dyDescent="0.2">
      <c r="A5" s="17" t="s">
        <v>849</v>
      </c>
      <c r="B5">
        <v>2011</v>
      </c>
      <c r="C5" s="17" t="s">
        <v>846</v>
      </c>
      <c r="D5" s="17" t="s">
        <v>851</v>
      </c>
    </row>
    <row r="6" spans="1:4" x14ac:dyDescent="0.2">
      <c r="A6" s="17" t="s">
        <v>850</v>
      </c>
      <c r="B6">
        <v>2011</v>
      </c>
      <c r="C6" s="17" t="s">
        <v>846</v>
      </c>
      <c r="D6" s="17" t="s">
        <v>851</v>
      </c>
    </row>
    <row r="7" spans="1:4" x14ac:dyDescent="0.2">
      <c r="A7" s="17" t="s">
        <v>855</v>
      </c>
      <c r="B7">
        <v>2010</v>
      </c>
      <c r="C7" s="17" t="s">
        <v>846</v>
      </c>
      <c r="D7" s="17" t="s">
        <v>857</v>
      </c>
    </row>
    <row r="8" spans="1:4" x14ac:dyDescent="0.2">
      <c r="A8" s="17" t="s">
        <v>856</v>
      </c>
      <c r="B8">
        <v>2010</v>
      </c>
      <c r="C8" s="17" t="s">
        <v>846</v>
      </c>
      <c r="D8" s="17" t="s">
        <v>857</v>
      </c>
    </row>
    <row r="9" spans="1:4" x14ac:dyDescent="0.2">
      <c r="A9" s="17" t="s">
        <v>859</v>
      </c>
      <c r="B9">
        <v>2006</v>
      </c>
      <c r="C9" s="17" t="s">
        <v>846</v>
      </c>
      <c r="D9" s="17" t="s">
        <v>858</v>
      </c>
    </row>
    <row r="10" spans="1:4" x14ac:dyDescent="0.2">
      <c r="A10" s="17" t="s">
        <v>860</v>
      </c>
      <c r="B10">
        <v>2006</v>
      </c>
      <c r="C10" s="17" t="s">
        <v>846</v>
      </c>
      <c r="D10" s="17" t="s">
        <v>858</v>
      </c>
    </row>
    <row r="11" spans="1:4" x14ac:dyDescent="0.2">
      <c r="A11" s="17" t="s">
        <v>855</v>
      </c>
      <c r="B11">
        <v>2006</v>
      </c>
      <c r="C11" s="17" t="s">
        <v>846</v>
      </c>
      <c r="D11" s="17" t="s">
        <v>858</v>
      </c>
    </row>
    <row r="12" spans="1:4" x14ac:dyDescent="0.2">
      <c r="A12" s="17" t="s">
        <v>855</v>
      </c>
      <c r="B12">
        <v>2005</v>
      </c>
      <c r="C12" s="17" t="s">
        <v>846</v>
      </c>
      <c r="D12" s="17" t="s">
        <v>861</v>
      </c>
    </row>
    <row r="13" spans="1:4" x14ac:dyDescent="0.2">
      <c r="A13" s="17" t="s">
        <v>855</v>
      </c>
      <c r="B13">
        <v>2004</v>
      </c>
      <c r="C13" s="17" t="s">
        <v>846</v>
      </c>
      <c r="D13" s="17" t="s">
        <v>861</v>
      </c>
    </row>
    <row r="14" spans="1:4" x14ac:dyDescent="0.2">
      <c r="A14" s="17" t="s">
        <v>862</v>
      </c>
      <c r="B14">
        <v>2002</v>
      </c>
      <c r="C14" s="17" t="s">
        <v>846</v>
      </c>
      <c r="D14" s="17" t="s">
        <v>858</v>
      </c>
    </row>
    <row r="15" spans="1:4" x14ac:dyDescent="0.2">
      <c r="A15" s="17" t="s">
        <v>849</v>
      </c>
      <c r="B15">
        <v>2000</v>
      </c>
      <c r="C15" s="17" t="s">
        <v>846</v>
      </c>
      <c r="D15" s="17" t="s">
        <v>858</v>
      </c>
    </row>
    <row r="16" spans="1:4" x14ac:dyDescent="0.2">
      <c r="A16" s="17" t="s">
        <v>863</v>
      </c>
      <c r="B16">
        <v>1999</v>
      </c>
      <c r="C16" s="17" t="s">
        <v>846</v>
      </c>
      <c r="D16" s="17" t="s">
        <v>858</v>
      </c>
    </row>
    <row r="17" spans="1:4" x14ac:dyDescent="0.2">
      <c r="A17" s="17" t="s">
        <v>864</v>
      </c>
      <c r="B17">
        <v>1998</v>
      </c>
      <c r="C17" s="17" t="s">
        <v>846</v>
      </c>
      <c r="D17" s="17" t="s">
        <v>858</v>
      </c>
    </row>
    <row r="18" spans="1:4" x14ac:dyDescent="0.2">
      <c r="A18" s="17" t="s">
        <v>865</v>
      </c>
      <c r="B18">
        <v>1997</v>
      </c>
      <c r="C18" s="17" t="s">
        <v>846</v>
      </c>
      <c r="D18" s="17" t="s">
        <v>41</v>
      </c>
    </row>
    <row r="19" spans="1:4" x14ac:dyDescent="0.2">
      <c r="A19" s="17" t="s">
        <v>866</v>
      </c>
      <c r="B19">
        <v>1997</v>
      </c>
      <c r="C19" s="17" t="s">
        <v>846</v>
      </c>
      <c r="D19" s="17" t="s">
        <v>41</v>
      </c>
    </row>
    <row r="20" spans="1:4" x14ac:dyDescent="0.2">
      <c r="A20" s="17" t="s">
        <v>867</v>
      </c>
      <c r="B20">
        <v>1997</v>
      </c>
      <c r="C20" s="17" t="s">
        <v>846</v>
      </c>
      <c r="D20" s="17" t="s">
        <v>41</v>
      </c>
    </row>
    <row r="21" spans="1:4" x14ac:dyDescent="0.2">
      <c r="A21" s="17" t="s">
        <v>865</v>
      </c>
      <c r="B21">
        <v>1997</v>
      </c>
      <c r="C21" s="17" t="s">
        <v>846</v>
      </c>
      <c r="D21" s="17" t="s">
        <v>41</v>
      </c>
    </row>
    <row r="22" spans="1:4" x14ac:dyDescent="0.2">
      <c r="A22" s="17" t="s">
        <v>868</v>
      </c>
      <c r="B22">
        <v>1997</v>
      </c>
      <c r="C22" s="17" t="s">
        <v>846</v>
      </c>
      <c r="D22" s="17" t="s">
        <v>41</v>
      </c>
    </row>
    <row r="23" spans="1:4" x14ac:dyDescent="0.2">
      <c r="A23" s="17" t="s">
        <v>869</v>
      </c>
      <c r="B23">
        <v>1997</v>
      </c>
      <c r="C23" s="17" t="s">
        <v>846</v>
      </c>
      <c r="D23" s="17" t="s">
        <v>41</v>
      </c>
    </row>
    <row r="24" spans="1:4" x14ac:dyDescent="0.2">
      <c r="A24" s="17" t="s">
        <v>847</v>
      </c>
      <c r="B24">
        <v>1997</v>
      </c>
      <c r="C24" s="17" t="s">
        <v>846</v>
      </c>
      <c r="D24" s="17" t="s">
        <v>41</v>
      </c>
    </row>
    <row r="25" spans="1:4" x14ac:dyDescent="0.2">
      <c r="A25" s="17" t="s">
        <v>867</v>
      </c>
      <c r="B25">
        <v>1987</v>
      </c>
      <c r="C25" s="17" t="s">
        <v>846</v>
      </c>
      <c r="D25" s="17" t="s">
        <v>870</v>
      </c>
    </row>
    <row r="26" spans="1:4" x14ac:dyDescent="0.2">
      <c r="A26" s="17" t="s">
        <v>848</v>
      </c>
      <c r="B26">
        <v>1983</v>
      </c>
      <c r="C26" s="17" t="s">
        <v>846</v>
      </c>
      <c r="D26" s="17" t="s">
        <v>870</v>
      </c>
    </row>
    <row r="27" spans="1:4" x14ac:dyDescent="0.2">
      <c r="A27" s="17" t="s">
        <v>871</v>
      </c>
      <c r="B27">
        <v>1995</v>
      </c>
      <c r="C27" s="17" t="s">
        <v>846</v>
      </c>
      <c r="D27" s="17" t="s">
        <v>41</v>
      </c>
    </row>
    <row r="28" spans="1:4" x14ac:dyDescent="0.2">
      <c r="A28" s="17" t="s">
        <v>872</v>
      </c>
      <c r="B28">
        <v>1995</v>
      </c>
      <c r="C28" s="17" t="s">
        <v>846</v>
      </c>
      <c r="D28" s="17" t="s">
        <v>41</v>
      </c>
    </row>
    <row r="29" spans="1:4" x14ac:dyDescent="0.2">
      <c r="A29" s="17" t="s">
        <v>873</v>
      </c>
      <c r="B29">
        <v>1995</v>
      </c>
      <c r="C29" s="17" t="s">
        <v>846</v>
      </c>
      <c r="D29" s="17" t="s">
        <v>41</v>
      </c>
    </row>
    <row r="30" spans="1:4" x14ac:dyDescent="0.2">
      <c r="A30" s="17" t="s">
        <v>874</v>
      </c>
      <c r="B30">
        <v>1995</v>
      </c>
      <c r="C30" s="17" t="s">
        <v>846</v>
      </c>
      <c r="D30" s="17" t="s">
        <v>41</v>
      </c>
    </row>
    <row r="31" spans="1:4" x14ac:dyDescent="0.2">
      <c r="A31" s="17" t="s">
        <v>875</v>
      </c>
      <c r="B31">
        <v>1995</v>
      </c>
      <c r="C31" s="17" t="s">
        <v>846</v>
      </c>
      <c r="D31" s="17" t="s">
        <v>41</v>
      </c>
    </row>
    <row r="32" spans="1:4" x14ac:dyDescent="0.2">
      <c r="A32" s="17" t="s">
        <v>862</v>
      </c>
      <c r="B32">
        <v>1995</v>
      </c>
      <c r="C32" s="17" t="s">
        <v>846</v>
      </c>
      <c r="D32" s="17" t="s">
        <v>41</v>
      </c>
    </row>
    <row r="33" spans="1:4" x14ac:dyDescent="0.2">
      <c r="A33" s="17" t="s">
        <v>876</v>
      </c>
      <c r="B33">
        <v>1995</v>
      </c>
      <c r="C33" s="17" t="s">
        <v>846</v>
      </c>
      <c r="D33" s="17" t="s">
        <v>41</v>
      </c>
    </row>
    <row r="34" spans="1:4" x14ac:dyDescent="0.2">
      <c r="A34" s="17" t="s">
        <v>850</v>
      </c>
      <c r="B34">
        <v>1995</v>
      </c>
      <c r="C34" s="17" t="s">
        <v>846</v>
      </c>
      <c r="D34" s="17" t="s">
        <v>41</v>
      </c>
    </row>
    <row r="35" spans="1:4" x14ac:dyDescent="0.2">
      <c r="A35" s="17" t="s">
        <v>877</v>
      </c>
      <c r="B35">
        <v>1995</v>
      </c>
      <c r="C35" s="17" t="s">
        <v>846</v>
      </c>
      <c r="D35" s="17" t="s">
        <v>41</v>
      </c>
    </row>
    <row r="36" spans="1:4" x14ac:dyDescent="0.2">
      <c r="A36" s="17" t="s">
        <v>874</v>
      </c>
      <c r="B36">
        <v>2011</v>
      </c>
      <c r="C36" s="17" t="s">
        <v>878</v>
      </c>
      <c r="D36" s="17" t="s">
        <v>851</v>
      </c>
    </row>
    <row r="37" spans="1:4" x14ac:dyDescent="0.2">
      <c r="A37" s="17" t="s">
        <v>847</v>
      </c>
      <c r="B37">
        <v>2011</v>
      </c>
      <c r="C37" s="17" t="s">
        <v>878</v>
      </c>
      <c r="D37" s="17" t="s">
        <v>851</v>
      </c>
    </row>
    <row r="38" spans="1:4" x14ac:dyDescent="0.2">
      <c r="A38" s="17" t="s">
        <v>879</v>
      </c>
      <c r="B38">
        <v>2011</v>
      </c>
      <c r="C38" s="17" t="s">
        <v>878</v>
      </c>
      <c r="D38" s="17" t="s">
        <v>851</v>
      </c>
    </row>
    <row r="39" spans="1:4" x14ac:dyDescent="0.2">
      <c r="A39" s="17" t="s">
        <v>849</v>
      </c>
      <c r="B39">
        <v>2011</v>
      </c>
      <c r="C39" s="17" t="s">
        <v>878</v>
      </c>
      <c r="D39" s="17" t="s">
        <v>851</v>
      </c>
    </row>
    <row r="40" spans="1:4" x14ac:dyDescent="0.2">
      <c r="A40" s="17" t="s">
        <v>880</v>
      </c>
      <c r="B40">
        <v>2011</v>
      </c>
      <c r="C40" s="17" t="s">
        <v>878</v>
      </c>
      <c r="D40" s="17" t="s">
        <v>851</v>
      </c>
    </row>
    <row r="41" spans="1:4" x14ac:dyDescent="0.2">
      <c r="A41" s="17" t="s">
        <v>850</v>
      </c>
      <c r="B41">
        <v>2011</v>
      </c>
      <c r="C41" s="17" t="s">
        <v>878</v>
      </c>
      <c r="D41" s="17" t="s">
        <v>851</v>
      </c>
    </row>
    <row r="42" spans="1:4" x14ac:dyDescent="0.2">
      <c r="A42" s="17" t="s">
        <v>881</v>
      </c>
      <c r="B42">
        <v>2011</v>
      </c>
      <c r="C42" s="17" t="s">
        <v>878</v>
      </c>
      <c r="D42" s="17" t="s">
        <v>851</v>
      </c>
    </row>
    <row r="43" spans="1:4" x14ac:dyDescent="0.2">
      <c r="A43" s="17" t="s">
        <v>845</v>
      </c>
      <c r="B43">
        <v>2011</v>
      </c>
      <c r="C43" s="17" t="s">
        <v>878</v>
      </c>
      <c r="D43" s="17" t="s">
        <v>851</v>
      </c>
    </row>
    <row r="44" spans="1:4" x14ac:dyDescent="0.2">
      <c r="A44" s="17" t="s">
        <v>882</v>
      </c>
      <c r="B44">
        <v>2011</v>
      </c>
      <c r="C44" s="17" t="s">
        <v>878</v>
      </c>
      <c r="D44" s="17" t="s">
        <v>851</v>
      </c>
    </row>
    <row r="45" spans="1:4" x14ac:dyDescent="0.2">
      <c r="A45" s="17" t="s">
        <v>849</v>
      </c>
      <c r="B45">
        <v>2006</v>
      </c>
      <c r="C45" s="17" t="s">
        <v>878</v>
      </c>
      <c r="D45" s="17" t="s">
        <v>858</v>
      </c>
    </row>
    <row r="46" spans="1:4" x14ac:dyDescent="0.2">
      <c r="A46" s="17" t="s">
        <v>879</v>
      </c>
      <c r="B46">
        <v>2006</v>
      </c>
      <c r="C46" s="17" t="s">
        <v>878</v>
      </c>
      <c r="D46" s="17" t="s">
        <v>858</v>
      </c>
    </row>
    <row r="47" spans="1:4" x14ac:dyDescent="0.2">
      <c r="A47" s="17" t="s">
        <v>862</v>
      </c>
      <c r="B47">
        <v>2006</v>
      </c>
      <c r="C47" s="17" t="s">
        <v>878</v>
      </c>
      <c r="D47" s="17" t="s">
        <v>858</v>
      </c>
    </row>
    <row r="48" spans="1:4" x14ac:dyDescent="0.2">
      <c r="A48" s="17" t="s">
        <v>874</v>
      </c>
      <c r="B48">
        <v>2006</v>
      </c>
      <c r="C48" s="17" t="s">
        <v>878</v>
      </c>
      <c r="D48" s="17" t="s">
        <v>858</v>
      </c>
    </row>
    <row r="49" spans="1:4" x14ac:dyDescent="0.2">
      <c r="A49" s="17" t="s">
        <v>850</v>
      </c>
      <c r="B49">
        <v>2006</v>
      </c>
      <c r="C49" s="17" t="s">
        <v>878</v>
      </c>
      <c r="D49" s="17" t="s">
        <v>858</v>
      </c>
    </row>
    <row r="50" spans="1:4" x14ac:dyDescent="0.2">
      <c r="A50" s="17" t="s">
        <v>864</v>
      </c>
      <c r="B50">
        <v>2006</v>
      </c>
      <c r="C50" s="17" t="s">
        <v>878</v>
      </c>
      <c r="D50" s="17" t="s">
        <v>858</v>
      </c>
    </row>
    <row r="51" spans="1:4" x14ac:dyDescent="0.2">
      <c r="A51" s="17" t="s">
        <v>876</v>
      </c>
      <c r="B51">
        <v>2002</v>
      </c>
      <c r="C51" s="17" t="s">
        <v>878</v>
      </c>
      <c r="D51" s="17" t="s">
        <v>858</v>
      </c>
    </row>
    <row r="52" spans="1:4" x14ac:dyDescent="0.2">
      <c r="A52" s="17" t="s">
        <v>849</v>
      </c>
      <c r="B52">
        <v>2000</v>
      </c>
      <c r="C52" s="17" t="s">
        <v>878</v>
      </c>
      <c r="D52" s="17" t="s">
        <v>858</v>
      </c>
    </row>
    <row r="53" spans="1:4" x14ac:dyDescent="0.2">
      <c r="A53" s="17" t="s">
        <v>848</v>
      </c>
      <c r="B53">
        <v>1996</v>
      </c>
      <c r="C53" s="17" t="s">
        <v>878</v>
      </c>
      <c r="D53" s="17" t="s">
        <v>883</v>
      </c>
    </row>
    <row r="54" spans="1:4" x14ac:dyDescent="0.2">
      <c r="A54" s="17" t="s">
        <v>884</v>
      </c>
      <c r="B54">
        <v>1997</v>
      </c>
      <c r="C54" s="17" t="s">
        <v>878</v>
      </c>
      <c r="D54" s="17" t="s">
        <v>41</v>
      </c>
    </row>
    <row r="55" spans="1:4" x14ac:dyDescent="0.2">
      <c r="A55" s="17" t="s">
        <v>867</v>
      </c>
      <c r="B55">
        <v>1997</v>
      </c>
      <c r="C55" s="17" t="s">
        <v>878</v>
      </c>
      <c r="D55" s="17" t="s">
        <v>41</v>
      </c>
    </row>
    <row r="56" spans="1:4" x14ac:dyDescent="0.2">
      <c r="A56" s="17" t="s">
        <v>882</v>
      </c>
      <c r="B56">
        <v>1997</v>
      </c>
      <c r="C56" s="17" t="s">
        <v>878</v>
      </c>
      <c r="D56" s="17" t="s">
        <v>41</v>
      </c>
    </row>
    <row r="57" spans="1:4" x14ac:dyDescent="0.2">
      <c r="A57" s="17" t="s">
        <v>866</v>
      </c>
      <c r="B57">
        <v>1997</v>
      </c>
      <c r="C57" s="17" t="s">
        <v>878</v>
      </c>
      <c r="D57" s="17" t="s">
        <v>41</v>
      </c>
    </row>
    <row r="58" spans="1:4" x14ac:dyDescent="0.2">
      <c r="A58" s="17" t="s">
        <v>885</v>
      </c>
      <c r="B58">
        <v>1995</v>
      </c>
      <c r="C58" s="17" t="s">
        <v>878</v>
      </c>
      <c r="D58" s="17" t="s">
        <v>41</v>
      </c>
    </row>
    <row r="59" spans="1:4" x14ac:dyDescent="0.2">
      <c r="A59" s="17" t="s">
        <v>882</v>
      </c>
      <c r="B59">
        <v>1995</v>
      </c>
      <c r="C59" s="17" t="s">
        <v>878</v>
      </c>
      <c r="D59" s="17" t="s">
        <v>41</v>
      </c>
    </row>
    <row r="60" spans="1:4" x14ac:dyDescent="0.2">
      <c r="A60" s="17" t="s">
        <v>886</v>
      </c>
      <c r="B60">
        <v>1995</v>
      </c>
      <c r="C60" s="17" t="s">
        <v>878</v>
      </c>
      <c r="D60" s="17" t="s">
        <v>41</v>
      </c>
    </row>
    <row r="61" spans="1:4" x14ac:dyDescent="0.2">
      <c r="A61" s="17" t="s">
        <v>866</v>
      </c>
      <c r="B61">
        <v>1995</v>
      </c>
      <c r="C61" s="17" t="s">
        <v>878</v>
      </c>
      <c r="D61" s="17" t="s">
        <v>41</v>
      </c>
    </row>
    <row r="62" spans="1:4" x14ac:dyDescent="0.2">
      <c r="A62" s="17" t="s">
        <v>867</v>
      </c>
      <c r="B62">
        <v>1995</v>
      </c>
      <c r="C62" s="17" t="s">
        <v>878</v>
      </c>
      <c r="D62" s="17" t="s">
        <v>41</v>
      </c>
    </row>
    <row r="63" spans="1:4" x14ac:dyDescent="0.2">
      <c r="A63" s="17" t="s">
        <v>859</v>
      </c>
      <c r="B63">
        <v>1997</v>
      </c>
      <c r="C63" s="17" t="s">
        <v>878</v>
      </c>
      <c r="D63" s="17" t="s">
        <v>41</v>
      </c>
    </row>
    <row r="64" spans="1:4" x14ac:dyDescent="0.2">
      <c r="A64" s="17" t="s">
        <v>847</v>
      </c>
      <c r="B64">
        <v>1997</v>
      </c>
      <c r="C64" s="17" t="s">
        <v>878</v>
      </c>
      <c r="D64" s="17" t="s">
        <v>41</v>
      </c>
    </row>
    <row r="65" spans="1:4" x14ac:dyDescent="0.2">
      <c r="A65" s="17" t="s">
        <v>865</v>
      </c>
      <c r="B65">
        <v>1997</v>
      </c>
      <c r="C65" s="17" t="s">
        <v>878</v>
      </c>
      <c r="D65" s="17" t="s">
        <v>41</v>
      </c>
    </row>
    <row r="66" spans="1:4" x14ac:dyDescent="0.2">
      <c r="A66" s="17" t="s">
        <v>871</v>
      </c>
      <c r="B66">
        <v>1997</v>
      </c>
      <c r="C66" s="17" t="s">
        <v>878</v>
      </c>
      <c r="D66" s="17" t="s">
        <v>41</v>
      </c>
    </row>
    <row r="67" spans="1:4" x14ac:dyDescent="0.2">
      <c r="A67" s="17" t="s">
        <v>850</v>
      </c>
      <c r="B67">
        <v>1997</v>
      </c>
      <c r="C67" s="17" t="s">
        <v>878</v>
      </c>
      <c r="D67" s="17" t="s">
        <v>41</v>
      </c>
    </row>
    <row r="68" spans="1:4" x14ac:dyDescent="0.2">
      <c r="A68" s="17" t="s">
        <v>848</v>
      </c>
      <c r="B68">
        <v>1999</v>
      </c>
      <c r="C68" s="17" t="s">
        <v>878</v>
      </c>
      <c r="D68" s="17" t="s">
        <v>41</v>
      </c>
    </row>
    <row r="69" spans="1:4" x14ac:dyDescent="0.2">
      <c r="A69" s="17" t="s">
        <v>881</v>
      </c>
      <c r="B69" s="17">
        <v>1996</v>
      </c>
      <c r="C69" s="17" t="s">
        <v>878</v>
      </c>
      <c r="D69" s="17" t="s">
        <v>41</v>
      </c>
    </row>
    <row r="70" spans="1:4" x14ac:dyDescent="0.2">
      <c r="A70" s="17" t="s">
        <v>880</v>
      </c>
      <c r="B70" s="17">
        <v>1996</v>
      </c>
      <c r="C70" s="17" t="s">
        <v>878</v>
      </c>
      <c r="D70" s="17" t="s">
        <v>41</v>
      </c>
    </row>
    <row r="71" spans="1:4" x14ac:dyDescent="0.2">
      <c r="A71" s="17" t="s">
        <v>871</v>
      </c>
      <c r="B71" s="17">
        <v>1995</v>
      </c>
      <c r="C71" s="17" t="s">
        <v>878</v>
      </c>
      <c r="D71" s="17" t="s">
        <v>41</v>
      </c>
    </row>
    <row r="72" spans="1:4" x14ac:dyDescent="0.2">
      <c r="A72" s="17" t="s">
        <v>876</v>
      </c>
      <c r="B72" s="17">
        <v>1995</v>
      </c>
      <c r="C72" s="17" t="s">
        <v>878</v>
      </c>
      <c r="D72" s="17" t="s">
        <v>41</v>
      </c>
    </row>
    <row r="73" spans="1:4" x14ac:dyDescent="0.2">
      <c r="A73" s="17" t="s">
        <v>850</v>
      </c>
      <c r="B73" s="17">
        <v>1995</v>
      </c>
      <c r="C73" s="17" t="s">
        <v>878</v>
      </c>
      <c r="D73" s="17" t="s">
        <v>41</v>
      </c>
    </row>
    <row r="74" spans="1:4" x14ac:dyDescent="0.2">
      <c r="A74" s="17" t="s">
        <v>848</v>
      </c>
      <c r="B74" s="17">
        <v>1999</v>
      </c>
      <c r="C74" s="17" t="s">
        <v>878</v>
      </c>
      <c r="D74" s="17" t="s">
        <v>41</v>
      </c>
    </row>
    <row r="75" spans="1:4" x14ac:dyDescent="0.2">
      <c r="A75" s="17" t="s">
        <v>884</v>
      </c>
      <c r="B75" s="17">
        <v>1997</v>
      </c>
      <c r="C75" s="17" t="s">
        <v>878</v>
      </c>
      <c r="D75" s="17" t="s">
        <v>41</v>
      </c>
    </row>
    <row r="76" spans="1:4" x14ac:dyDescent="0.2">
      <c r="A76" s="17" t="s">
        <v>867</v>
      </c>
      <c r="B76" s="17">
        <v>1997</v>
      </c>
      <c r="C76" s="17" t="s">
        <v>878</v>
      </c>
      <c r="D76" s="17" t="s">
        <v>41</v>
      </c>
    </row>
    <row r="77" spans="1:4" x14ac:dyDescent="0.2">
      <c r="A77" s="17" t="s">
        <v>882</v>
      </c>
      <c r="B77" s="17">
        <v>1997</v>
      </c>
      <c r="C77" s="17" t="s">
        <v>878</v>
      </c>
      <c r="D77" s="17" t="s">
        <v>41</v>
      </c>
    </row>
    <row r="78" spans="1:4" x14ac:dyDescent="0.2">
      <c r="A78" s="17" t="s">
        <v>881</v>
      </c>
      <c r="B78" s="17">
        <v>1997</v>
      </c>
      <c r="C78" s="17" t="s">
        <v>878</v>
      </c>
      <c r="D78" s="17" t="s">
        <v>41</v>
      </c>
    </row>
    <row r="79" spans="1:4" x14ac:dyDescent="0.2">
      <c r="A79" s="17" t="s">
        <v>859</v>
      </c>
      <c r="B79" s="17">
        <v>1997</v>
      </c>
      <c r="C79" s="17" t="s">
        <v>878</v>
      </c>
      <c r="D79" s="17" t="s">
        <v>41</v>
      </c>
    </row>
    <row r="80" spans="1:4" x14ac:dyDescent="0.2">
      <c r="A80" s="17" t="s">
        <v>880</v>
      </c>
      <c r="B80" s="17">
        <v>1997</v>
      </c>
      <c r="C80" s="17" t="s">
        <v>878</v>
      </c>
      <c r="D80" s="17" t="s">
        <v>41</v>
      </c>
    </row>
    <row r="81" spans="1:4" x14ac:dyDescent="0.2">
      <c r="A81" s="17" t="s">
        <v>881</v>
      </c>
      <c r="B81" s="17">
        <v>1993</v>
      </c>
      <c r="C81" s="17" t="s">
        <v>878</v>
      </c>
      <c r="D81" s="17" t="s">
        <v>41</v>
      </c>
    </row>
    <row r="82" spans="1:4" x14ac:dyDescent="0.2">
      <c r="A82" s="17" t="s">
        <v>880</v>
      </c>
      <c r="B82" s="17">
        <v>1993</v>
      </c>
      <c r="C82" s="17" t="s">
        <v>878</v>
      </c>
      <c r="D82" s="17" t="s">
        <v>41</v>
      </c>
    </row>
    <row r="83" spans="1:4" x14ac:dyDescent="0.2">
      <c r="A83" s="17" t="s">
        <v>881</v>
      </c>
      <c r="B83" s="17">
        <v>1994</v>
      </c>
      <c r="C83" s="17" t="s">
        <v>878</v>
      </c>
      <c r="D83" s="17" t="s">
        <v>41</v>
      </c>
    </row>
    <row r="84" spans="1:4" x14ac:dyDescent="0.2">
      <c r="A84" s="17" t="s">
        <v>880</v>
      </c>
      <c r="B84" s="17">
        <v>1994</v>
      </c>
      <c r="C84" s="17" t="s">
        <v>878</v>
      </c>
      <c r="D84" s="17" t="s">
        <v>41</v>
      </c>
    </row>
    <row r="85" spans="1:4" x14ac:dyDescent="0.2">
      <c r="A85" s="17" t="s">
        <v>881</v>
      </c>
      <c r="B85" s="17">
        <v>1995</v>
      </c>
      <c r="C85" s="17" t="s">
        <v>878</v>
      </c>
      <c r="D85" s="17" t="s">
        <v>41</v>
      </c>
    </row>
    <row r="86" spans="1:4" x14ac:dyDescent="0.2">
      <c r="A86" s="17" t="s">
        <v>880</v>
      </c>
      <c r="B86" s="17">
        <v>1995</v>
      </c>
      <c r="C86" s="17" t="s">
        <v>878</v>
      </c>
      <c r="D86" s="17" t="s">
        <v>41</v>
      </c>
    </row>
    <row r="87" spans="1:4" x14ac:dyDescent="0.2">
      <c r="A87" s="17"/>
    </row>
    <row r="88" spans="1:4" x14ac:dyDescent="0.2">
      <c r="A88" s="17"/>
    </row>
  </sheetData>
  <phoneticPr fontId="19" type="noConversion"/>
  <pageMargins left="0.7" right="0.7" top="0.78740157499999996" bottom="0.78740157499999996"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0AF1A-B972-3D46-9034-0F8B46D8ACCB}">
  <dimension ref="A1:O177"/>
  <sheetViews>
    <sheetView topLeftCell="A33" zoomScale="85" zoomScaleNormal="112" workbookViewId="0">
      <selection activeCell="M1" sqref="M1:O25"/>
    </sheetView>
  </sheetViews>
  <sheetFormatPr baseColWidth="10" defaultRowHeight="14" x14ac:dyDescent="0.2"/>
  <cols>
    <col min="1" max="1" width="24.3984375" customWidth="1"/>
    <col min="13" max="13" width="27" customWidth="1"/>
  </cols>
  <sheetData>
    <row r="1" spans="1:15" ht="15" thickBot="1" x14ac:dyDescent="0.25">
      <c r="A1" s="129"/>
      <c r="B1" s="129">
        <v>1</v>
      </c>
      <c r="C1" s="129">
        <v>2</v>
      </c>
      <c r="D1" s="129">
        <v>3</v>
      </c>
      <c r="E1" s="129">
        <v>4</v>
      </c>
      <c r="F1" s="129">
        <v>5</v>
      </c>
      <c r="G1" s="129">
        <v>6</v>
      </c>
      <c r="H1" s="129">
        <v>7</v>
      </c>
      <c r="I1" s="129">
        <v>8</v>
      </c>
      <c r="J1" s="129" t="s">
        <v>143</v>
      </c>
      <c r="N1" s="17" t="s">
        <v>1067</v>
      </c>
      <c r="O1" s="17" t="s">
        <v>1068</v>
      </c>
    </row>
    <row r="2" spans="1:15" x14ac:dyDescent="0.2">
      <c r="A2" t="s">
        <v>149</v>
      </c>
      <c r="C2">
        <v>8</v>
      </c>
      <c r="F2">
        <v>2</v>
      </c>
      <c r="J2">
        <f>SUM(B2:I2)</f>
        <v>10</v>
      </c>
      <c r="M2" t="s">
        <v>149</v>
      </c>
      <c r="N2" s="130">
        <v>2</v>
      </c>
      <c r="O2" s="131">
        <v>2</v>
      </c>
    </row>
    <row r="3" spans="1:15" x14ac:dyDescent="0.2">
      <c r="A3" t="s">
        <v>150</v>
      </c>
      <c r="E3">
        <v>4</v>
      </c>
      <c r="J3">
        <f t="shared" ref="J3:J25" si="0">SUM(B3:I3)</f>
        <v>4</v>
      </c>
      <c r="M3" t="s">
        <v>150</v>
      </c>
      <c r="N3" s="132">
        <v>4</v>
      </c>
      <c r="O3" s="133">
        <v>1</v>
      </c>
    </row>
    <row r="4" spans="1:15" x14ac:dyDescent="0.2">
      <c r="A4" t="s">
        <v>151</v>
      </c>
      <c r="B4">
        <v>23</v>
      </c>
      <c r="C4">
        <v>44</v>
      </c>
      <c r="D4">
        <v>56</v>
      </c>
      <c r="E4">
        <v>6</v>
      </c>
      <c r="F4">
        <v>24</v>
      </c>
      <c r="G4">
        <v>7</v>
      </c>
      <c r="H4">
        <v>62</v>
      </c>
      <c r="I4">
        <v>31</v>
      </c>
      <c r="J4">
        <f t="shared" si="0"/>
        <v>253</v>
      </c>
      <c r="M4" t="s">
        <v>151</v>
      </c>
      <c r="N4" s="132">
        <v>8</v>
      </c>
      <c r="O4" s="133">
        <v>8</v>
      </c>
    </row>
    <row r="5" spans="1:15" x14ac:dyDescent="0.2">
      <c r="A5" t="s">
        <v>153</v>
      </c>
      <c r="G5">
        <v>103</v>
      </c>
      <c r="H5">
        <v>16</v>
      </c>
      <c r="J5">
        <f t="shared" si="0"/>
        <v>119</v>
      </c>
      <c r="M5" t="s">
        <v>153</v>
      </c>
      <c r="N5" s="132">
        <v>7</v>
      </c>
      <c r="O5" s="133">
        <v>2</v>
      </c>
    </row>
    <row r="6" spans="1:15" x14ac:dyDescent="0.2">
      <c r="A6" t="s">
        <v>155</v>
      </c>
      <c r="C6">
        <v>12</v>
      </c>
      <c r="G6">
        <v>4</v>
      </c>
      <c r="H6">
        <v>21</v>
      </c>
      <c r="I6">
        <v>5</v>
      </c>
      <c r="J6">
        <f t="shared" si="0"/>
        <v>42</v>
      </c>
      <c r="M6" t="s">
        <v>155</v>
      </c>
      <c r="N6" s="132">
        <v>4</v>
      </c>
      <c r="O6" s="133">
        <v>4</v>
      </c>
    </row>
    <row r="7" spans="1:15" x14ac:dyDescent="0.2">
      <c r="A7" t="s">
        <v>156</v>
      </c>
      <c r="J7">
        <f t="shared" si="0"/>
        <v>0</v>
      </c>
      <c r="M7" t="s">
        <v>156</v>
      </c>
      <c r="N7" s="132">
        <v>1</v>
      </c>
      <c r="O7" s="133">
        <v>0</v>
      </c>
    </row>
    <row r="8" spans="1:15" x14ac:dyDescent="0.2">
      <c r="A8" t="s">
        <v>157</v>
      </c>
      <c r="J8">
        <f t="shared" si="0"/>
        <v>0</v>
      </c>
      <c r="M8" t="s">
        <v>157</v>
      </c>
      <c r="N8" s="132">
        <v>1</v>
      </c>
      <c r="O8" s="133">
        <v>0</v>
      </c>
    </row>
    <row r="9" spans="1:15" x14ac:dyDescent="0.2">
      <c r="A9" t="s">
        <v>158</v>
      </c>
      <c r="J9">
        <f t="shared" si="0"/>
        <v>0</v>
      </c>
      <c r="M9" t="s">
        <v>158</v>
      </c>
      <c r="N9" s="132">
        <v>2</v>
      </c>
      <c r="O9" s="133">
        <v>0</v>
      </c>
    </row>
    <row r="10" spans="1:15" ht="15" thickBot="1" x14ac:dyDescent="0.25">
      <c r="A10" t="s">
        <v>164</v>
      </c>
      <c r="B10">
        <v>1</v>
      </c>
      <c r="C10">
        <v>12</v>
      </c>
      <c r="D10">
        <v>4</v>
      </c>
      <c r="E10">
        <v>12</v>
      </c>
      <c r="F10">
        <v>28</v>
      </c>
      <c r="G10">
        <v>35</v>
      </c>
      <c r="H10">
        <v>31</v>
      </c>
      <c r="J10">
        <f t="shared" si="0"/>
        <v>123</v>
      </c>
      <c r="M10" t="s">
        <v>164</v>
      </c>
      <c r="N10" s="134">
        <v>8</v>
      </c>
      <c r="O10" s="135">
        <v>7</v>
      </c>
    </row>
    <row r="11" spans="1:15" x14ac:dyDescent="0.2">
      <c r="A11" t="s">
        <v>144</v>
      </c>
      <c r="J11">
        <f t="shared" si="0"/>
        <v>0</v>
      </c>
      <c r="M11" t="s">
        <v>144</v>
      </c>
      <c r="N11" s="132">
        <v>1</v>
      </c>
      <c r="O11" s="133">
        <v>0</v>
      </c>
    </row>
    <row r="12" spans="1:15" x14ac:dyDescent="0.2">
      <c r="A12" t="s">
        <v>145</v>
      </c>
      <c r="C12">
        <v>3</v>
      </c>
      <c r="D12">
        <v>4</v>
      </c>
      <c r="E12">
        <v>14</v>
      </c>
      <c r="F12">
        <v>27</v>
      </c>
      <c r="H12">
        <v>7</v>
      </c>
      <c r="J12">
        <f t="shared" si="0"/>
        <v>55</v>
      </c>
      <c r="M12" t="s">
        <v>145</v>
      </c>
      <c r="N12" s="132">
        <v>7</v>
      </c>
      <c r="O12" s="133">
        <v>5</v>
      </c>
    </row>
    <row r="13" spans="1:15" x14ac:dyDescent="0.2">
      <c r="A13" t="s">
        <v>146</v>
      </c>
      <c r="J13">
        <f t="shared" si="0"/>
        <v>0</v>
      </c>
      <c r="M13" t="s">
        <v>146</v>
      </c>
      <c r="N13" s="132">
        <v>6</v>
      </c>
      <c r="O13" s="133">
        <v>0</v>
      </c>
    </row>
    <row r="14" spans="1:15" x14ac:dyDescent="0.2">
      <c r="A14" t="s">
        <v>147</v>
      </c>
      <c r="J14">
        <f t="shared" si="0"/>
        <v>0</v>
      </c>
      <c r="M14" t="s">
        <v>147</v>
      </c>
      <c r="N14" s="132">
        <v>4</v>
      </c>
      <c r="O14" s="133">
        <v>0</v>
      </c>
    </row>
    <row r="15" spans="1:15" x14ac:dyDescent="0.2">
      <c r="A15" t="s">
        <v>148</v>
      </c>
      <c r="C15">
        <v>4</v>
      </c>
      <c r="E15">
        <v>2</v>
      </c>
      <c r="J15">
        <f t="shared" si="0"/>
        <v>6</v>
      </c>
      <c r="M15" t="s">
        <v>148</v>
      </c>
      <c r="N15" s="132">
        <v>5</v>
      </c>
      <c r="O15" s="133">
        <v>2</v>
      </c>
    </row>
    <row r="16" spans="1:15" x14ac:dyDescent="0.2">
      <c r="A16" t="s">
        <v>152</v>
      </c>
      <c r="B16">
        <v>8</v>
      </c>
      <c r="C16">
        <v>37</v>
      </c>
      <c r="E16">
        <v>64</v>
      </c>
      <c r="F16">
        <v>48</v>
      </c>
      <c r="G16">
        <v>13</v>
      </c>
      <c r="H16">
        <v>1</v>
      </c>
      <c r="J16">
        <f t="shared" si="0"/>
        <v>171</v>
      </c>
      <c r="M16" t="s">
        <v>152</v>
      </c>
      <c r="N16" s="132">
        <v>7</v>
      </c>
      <c r="O16" s="133">
        <v>6</v>
      </c>
    </row>
    <row r="17" spans="1:15" x14ac:dyDescent="0.2">
      <c r="A17" t="s">
        <v>154</v>
      </c>
      <c r="J17">
        <f t="shared" si="0"/>
        <v>0</v>
      </c>
      <c r="M17" t="s">
        <v>154</v>
      </c>
      <c r="N17" s="132">
        <v>1</v>
      </c>
      <c r="O17" s="133">
        <v>0</v>
      </c>
    </row>
    <row r="18" spans="1:15" x14ac:dyDescent="0.2">
      <c r="A18" t="s">
        <v>159</v>
      </c>
      <c r="J18">
        <f t="shared" si="0"/>
        <v>0</v>
      </c>
      <c r="M18" t="s">
        <v>159</v>
      </c>
      <c r="N18" s="132">
        <v>2</v>
      </c>
      <c r="O18" s="133">
        <v>0</v>
      </c>
    </row>
    <row r="19" spans="1:15" x14ac:dyDescent="0.2">
      <c r="A19" t="s">
        <v>160</v>
      </c>
      <c r="J19">
        <f t="shared" si="0"/>
        <v>0</v>
      </c>
      <c r="M19" t="s">
        <v>160</v>
      </c>
      <c r="N19" s="132">
        <v>1</v>
      </c>
      <c r="O19" s="133">
        <v>0</v>
      </c>
    </row>
    <row r="20" spans="1:15" x14ac:dyDescent="0.2">
      <c r="A20" t="s">
        <v>161</v>
      </c>
      <c r="C20">
        <v>2</v>
      </c>
      <c r="I20">
        <v>5</v>
      </c>
      <c r="J20">
        <f t="shared" si="0"/>
        <v>7</v>
      </c>
      <c r="M20" t="s">
        <v>161</v>
      </c>
      <c r="N20" s="132">
        <v>8</v>
      </c>
      <c r="O20" s="133">
        <v>2</v>
      </c>
    </row>
    <row r="21" spans="1:15" x14ac:dyDescent="0.2">
      <c r="A21" t="s">
        <v>162</v>
      </c>
      <c r="B21">
        <v>2</v>
      </c>
      <c r="C21">
        <v>8</v>
      </c>
      <c r="H21">
        <v>2</v>
      </c>
      <c r="J21">
        <f t="shared" si="0"/>
        <v>12</v>
      </c>
      <c r="M21" t="s">
        <v>162</v>
      </c>
      <c r="N21" s="132">
        <v>5</v>
      </c>
      <c r="O21" s="133">
        <v>3</v>
      </c>
    </row>
    <row r="22" spans="1:15" x14ac:dyDescent="0.2">
      <c r="A22" t="s">
        <v>163</v>
      </c>
      <c r="B22">
        <v>3</v>
      </c>
      <c r="J22">
        <f t="shared" si="0"/>
        <v>3</v>
      </c>
      <c r="M22" t="s">
        <v>163</v>
      </c>
      <c r="N22" s="132">
        <v>3</v>
      </c>
      <c r="O22" s="133">
        <v>1</v>
      </c>
    </row>
    <row r="23" spans="1:15" x14ac:dyDescent="0.2">
      <c r="A23" t="s">
        <v>165</v>
      </c>
      <c r="J23">
        <f t="shared" si="0"/>
        <v>0</v>
      </c>
      <c r="M23" t="s">
        <v>165</v>
      </c>
      <c r="N23" s="132">
        <v>3</v>
      </c>
      <c r="O23" s="133">
        <v>0</v>
      </c>
    </row>
    <row r="24" spans="1:15" x14ac:dyDescent="0.2">
      <c r="A24" t="s">
        <v>166</v>
      </c>
      <c r="J24">
        <f t="shared" si="0"/>
        <v>0</v>
      </c>
      <c r="M24" t="s">
        <v>166</v>
      </c>
      <c r="N24" s="132">
        <v>1</v>
      </c>
      <c r="O24" s="133">
        <v>0</v>
      </c>
    </row>
    <row r="25" spans="1:15" ht="15" thickBot="1" x14ac:dyDescent="0.25">
      <c r="A25" t="s">
        <v>167</v>
      </c>
      <c r="J25">
        <f t="shared" si="0"/>
        <v>0</v>
      </c>
      <c r="M25" t="s">
        <v>167</v>
      </c>
      <c r="N25" s="134">
        <v>4</v>
      </c>
      <c r="O25" s="135">
        <v>0</v>
      </c>
    </row>
    <row r="26" spans="1:15" x14ac:dyDescent="0.2">
      <c r="A26" s="17" t="s">
        <v>842</v>
      </c>
      <c r="B26">
        <f>SUM(B2:B25)</f>
        <v>37</v>
      </c>
      <c r="C26">
        <f t="shared" ref="C26:I26" si="1">SUM(C2:C25)</f>
        <v>130</v>
      </c>
      <c r="D26">
        <f t="shared" si="1"/>
        <v>64</v>
      </c>
      <c r="E26">
        <f t="shared" si="1"/>
        <v>102</v>
      </c>
      <c r="F26">
        <f t="shared" si="1"/>
        <v>129</v>
      </c>
      <c r="G26">
        <f t="shared" si="1"/>
        <v>162</v>
      </c>
      <c r="H26">
        <f t="shared" si="1"/>
        <v>140</v>
      </c>
      <c r="I26">
        <f t="shared" si="1"/>
        <v>41</v>
      </c>
    </row>
    <row r="27" spans="1:15" x14ac:dyDescent="0.2">
      <c r="A27" s="17" t="s">
        <v>47</v>
      </c>
      <c r="B27" s="129">
        <v>1</v>
      </c>
      <c r="C27" s="129">
        <v>2</v>
      </c>
      <c r="D27" s="129">
        <v>3</v>
      </c>
      <c r="E27" s="129">
        <v>4</v>
      </c>
      <c r="F27" s="129">
        <v>5</v>
      </c>
      <c r="G27" s="129">
        <v>6</v>
      </c>
      <c r="H27" s="129">
        <v>7</v>
      </c>
      <c r="I27" s="129">
        <v>8</v>
      </c>
    </row>
    <row r="28" spans="1:15" x14ac:dyDescent="0.2">
      <c r="B28">
        <v>37</v>
      </c>
      <c r="C28">
        <v>130</v>
      </c>
      <c r="D28">
        <v>64</v>
      </c>
      <c r="E28">
        <v>102</v>
      </c>
      <c r="F28">
        <v>129</v>
      </c>
      <c r="G28">
        <v>162</v>
      </c>
      <c r="H28">
        <v>140</v>
      </c>
      <c r="I28">
        <v>41</v>
      </c>
    </row>
    <row r="31" spans="1:15" x14ac:dyDescent="0.2">
      <c r="A31" s="17" t="s">
        <v>47</v>
      </c>
      <c r="B31" s="17" t="s">
        <v>963</v>
      </c>
      <c r="C31" s="17" t="s">
        <v>966</v>
      </c>
    </row>
    <row r="32" spans="1:15" x14ac:dyDescent="0.2">
      <c r="A32">
        <v>1</v>
      </c>
      <c r="B32">
        <v>37</v>
      </c>
    </row>
    <row r="33" spans="1:2" x14ac:dyDescent="0.2">
      <c r="A33">
        <v>2</v>
      </c>
      <c r="B33">
        <v>130</v>
      </c>
    </row>
    <row r="34" spans="1:2" x14ac:dyDescent="0.2">
      <c r="A34">
        <v>3</v>
      </c>
      <c r="B34">
        <v>64</v>
      </c>
    </row>
    <row r="35" spans="1:2" x14ac:dyDescent="0.2">
      <c r="A35">
        <v>4</v>
      </c>
      <c r="B35">
        <v>102</v>
      </c>
    </row>
    <row r="36" spans="1:2" x14ac:dyDescent="0.2">
      <c r="A36">
        <v>5</v>
      </c>
      <c r="B36">
        <v>129</v>
      </c>
    </row>
    <row r="37" spans="1:2" x14ac:dyDescent="0.2">
      <c r="A37">
        <v>6</v>
      </c>
      <c r="B37">
        <v>162</v>
      </c>
    </row>
    <row r="38" spans="1:2" x14ac:dyDescent="0.2">
      <c r="A38">
        <v>7</v>
      </c>
      <c r="B38">
        <v>140</v>
      </c>
    </row>
    <row r="39" spans="1:2" x14ac:dyDescent="0.2">
      <c r="A39">
        <v>8</v>
      </c>
      <c r="B39">
        <v>41</v>
      </c>
    </row>
    <row r="53" spans="1:9" x14ac:dyDescent="0.2">
      <c r="B53" s="129"/>
      <c r="C53" s="129"/>
      <c r="D53" s="129"/>
      <c r="E53" s="129"/>
      <c r="F53" s="129"/>
      <c r="G53" s="129"/>
      <c r="H53" s="129"/>
      <c r="I53" s="129"/>
    </row>
    <row r="54" spans="1:9" x14ac:dyDescent="0.2">
      <c r="A54" s="129" t="s">
        <v>843</v>
      </c>
      <c r="B54" s="129" t="s">
        <v>844</v>
      </c>
      <c r="C54" s="17"/>
      <c r="D54" s="17"/>
      <c r="E54" s="17"/>
      <c r="F54" s="17"/>
      <c r="G54" s="17"/>
      <c r="H54" s="17"/>
      <c r="I54" s="17"/>
    </row>
    <row r="55" spans="1:9" x14ac:dyDescent="0.2">
      <c r="A55" s="129">
        <v>1</v>
      </c>
      <c r="B55" s="17">
        <v>152</v>
      </c>
    </row>
    <row r="56" spans="1:9" x14ac:dyDescent="0.2">
      <c r="A56" s="129">
        <v>2</v>
      </c>
      <c r="B56" s="17">
        <v>989</v>
      </c>
    </row>
    <row r="57" spans="1:9" x14ac:dyDescent="0.2">
      <c r="A57" s="129">
        <v>3</v>
      </c>
      <c r="B57" s="17">
        <v>314</v>
      </c>
    </row>
    <row r="58" spans="1:9" x14ac:dyDescent="0.2">
      <c r="A58" s="129">
        <v>4</v>
      </c>
      <c r="B58" s="17">
        <v>380</v>
      </c>
    </row>
    <row r="59" spans="1:9" x14ac:dyDescent="0.2">
      <c r="A59" s="129">
        <v>5</v>
      </c>
      <c r="B59" s="17">
        <v>631</v>
      </c>
    </row>
    <row r="60" spans="1:9" x14ac:dyDescent="0.2">
      <c r="A60" s="129">
        <v>6</v>
      </c>
      <c r="B60" s="17">
        <v>507</v>
      </c>
    </row>
    <row r="61" spans="1:9" x14ac:dyDescent="0.2">
      <c r="A61" s="129">
        <v>7</v>
      </c>
      <c r="B61" s="17">
        <v>1054</v>
      </c>
    </row>
    <row r="62" spans="1:9" x14ac:dyDescent="0.2">
      <c r="A62" s="129">
        <v>8</v>
      </c>
      <c r="B62" s="17">
        <v>330</v>
      </c>
    </row>
    <row r="68" spans="1:3" ht="16" x14ac:dyDescent="0.2">
      <c r="A68" s="192" t="s">
        <v>68</v>
      </c>
      <c r="B68" s="193" t="s">
        <v>169</v>
      </c>
      <c r="C68" s="17"/>
    </row>
    <row r="69" spans="1:3" x14ac:dyDescent="0.2">
      <c r="A69" s="171" t="s">
        <v>951</v>
      </c>
      <c r="B69" s="176">
        <v>5</v>
      </c>
    </row>
    <row r="70" spans="1:3" x14ac:dyDescent="0.2">
      <c r="A70" s="171" t="s">
        <v>952</v>
      </c>
      <c r="B70" s="176">
        <v>18</v>
      </c>
    </row>
    <row r="71" spans="1:3" x14ac:dyDescent="0.2">
      <c r="A71" s="171" t="s">
        <v>953</v>
      </c>
      <c r="B71" s="176">
        <v>8</v>
      </c>
    </row>
    <row r="72" spans="1:3" x14ac:dyDescent="0.2">
      <c r="A72" s="171" t="s">
        <v>954</v>
      </c>
      <c r="B72" s="176">
        <v>8</v>
      </c>
    </row>
    <row r="73" spans="1:3" x14ac:dyDescent="0.2">
      <c r="A73" s="171" t="s">
        <v>955</v>
      </c>
      <c r="B73" s="176">
        <v>17</v>
      </c>
    </row>
    <row r="74" spans="1:3" x14ac:dyDescent="0.2">
      <c r="A74" s="171" t="s">
        <v>956</v>
      </c>
      <c r="B74" s="176">
        <v>13</v>
      </c>
    </row>
    <row r="75" spans="1:3" x14ac:dyDescent="0.2">
      <c r="A75" s="171" t="s">
        <v>957</v>
      </c>
      <c r="B75" s="176">
        <v>10</v>
      </c>
    </row>
    <row r="76" spans="1:3" x14ac:dyDescent="0.2">
      <c r="A76" s="171" t="s">
        <v>958</v>
      </c>
      <c r="B76" s="176">
        <v>16</v>
      </c>
    </row>
    <row r="90" spans="1:4" x14ac:dyDescent="0.2">
      <c r="B90">
        <v>2022</v>
      </c>
      <c r="C90">
        <v>2022</v>
      </c>
      <c r="D90">
        <v>2022</v>
      </c>
    </row>
    <row r="91" spans="1:4" ht="16" x14ac:dyDescent="0.2">
      <c r="A91" s="192" t="s">
        <v>68</v>
      </c>
      <c r="B91" s="193" t="s">
        <v>963</v>
      </c>
      <c r="C91" s="129" t="s">
        <v>959</v>
      </c>
      <c r="D91" s="193" t="s">
        <v>169</v>
      </c>
    </row>
    <row r="92" spans="1:4" x14ac:dyDescent="0.2">
      <c r="A92" s="197" t="s">
        <v>951</v>
      </c>
      <c r="B92" s="176">
        <f>D92-C92</f>
        <v>5</v>
      </c>
      <c r="C92" s="194">
        <v>0</v>
      </c>
      <c r="D92" s="176">
        <v>5</v>
      </c>
    </row>
    <row r="93" spans="1:4" x14ac:dyDescent="0.2">
      <c r="A93" s="197" t="s">
        <v>952</v>
      </c>
      <c r="B93" s="176">
        <f t="shared" ref="B93:B99" si="2">D93-C93</f>
        <v>15</v>
      </c>
      <c r="C93" s="194">
        <v>3</v>
      </c>
      <c r="D93" s="176">
        <v>18</v>
      </c>
    </row>
    <row r="94" spans="1:4" x14ac:dyDescent="0.2">
      <c r="A94" s="197" t="s">
        <v>953</v>
      </c>
      <c r="B94" s="176">
        <f t="shared" si="2"/>
        <v>8</v>
      </c>
      <c r="C94" s="194"/>
      <c r="D94" s="176">
        <v>8</v>
      </c>
    </row>
    <row r="95" spans="1:4" x14ac:dyDescent="0.2">
      <c r="A95" s="197" t="s">
        <v>954</v>
      </c>
      <c r="B95" s="176">
        <f t="shared" si="2"/>
        <v>7</v>
      </c>
      <c r="C95" s="194">
        <v>1</v>
      </c>
      <c r="D95" s="176">
        <v>8</v>
      </c>
    </row>
    <row r="96" spans="1:4" x14ac:dyDescent="0.2">
      <c r="A96" s="197" t="s">
        <v>955</v>
      </c>
      <c r="B96" s="176">
        <f t="shared" si="2"/>
        <v>15</v>
      </c>
      <c r="C96" s="194">
        <v>2</v>
      </c>
      <c r="D96" s="176">
        <v>17</v>
      </c>
    </row>
    <row r="97" spans="1:4" x14ac:dyDescent="0.2">
      <c r="A97" s="197" t="s">
        <v>956</v>
      </c>
      <c r="B97" s="176">
        <f t="shared" si="2"/>
        <v>13</v>
      </c>
      <c r="C97" s="194"/>
      <c r="D97" s="176">
        <v>13</v>
      </c>
    </row>
    <row r="98" spans="1:4" x14ac:dyDescent="0.2">
      <c r="A98" s="197" t="s">
        <v>957</v>
      </c>
      <c r="B98" s="176">
        <f t="shared" si="2"/>
        <v>9</v>
      </c>
      <c r="C98" s="194">
        <v>1</v>
      </c>
      <c r="D98" s="176">
        <v>10</v>
      </c>
    </row>
    <row r="99" spans="1:4" x14ac:dyDescent="0.2">
      <c r="A99" s="197" t="s">
        <v>958</v>
      </c>
      <c r="B99" s="176">
        <f t="shared" si="2"/>
        <v>16</v>
      </c>
      <c r="C99" s="194"/>
      <c r="D99" s="176">
        <v>16</v>
      </c>
    </row>
    <row r="100" spans="1:4" x14ac:dyDescent="0.2">
      <c r="C100" s="17"/>
    </row>
    <row r="116" spans="2:6" x14ac:dyDescent="0.2">
      <c r="C116" s="199" t="s">
        <v>68</v>
      </c>
      <c r="D116" s="201" t="s">
        <v>963</v>
      </c>
      <c r="E116" s="202" t="s">
        <v>959</v>
      </c>
      <c r="F116" s="200" t="s">
        <v>169</v>
      </c>
    </row>
    <row r="117" spans="2:6" x14ac:dyDescent="0.2">
      <c r="B117" s="17" t="s">
        <v>970</v>
      </c>
      <c r="C117">
        <v>1</v>
      </c>
      <c r="D117" s="203">
        <f>F117-E117</f>
        <v>2</v>
      </c>
      <c r="E117" s="204"/>
      <c r="F117">
        <v>2</v>
      </c>
    </row>
    <row r="118" spans="2:6" x14ac:dyDescent="0.2">
      <c r="B118" s="17" t="s">
        <v>969</v>
      </c>
      <c r="C118" s="197" t="s">
        <v>951</v>
      </c>
      <c r="D118" s="203">
        <f>F118-E118</f>
        <v>5</v>
      </c>
      <c r="E118" s="204"/>
      <c r="F118" s="176">
        <v>5</v>
      </c>
    </row>
    <row r="119" spans="2:6" x14ac:dyDescent="0.2">
      <c r="B119" s="17"/>
      <c r="D119" s="203"/>
      <c r="E119" s="204"/>
      <c r="F119">
        <v>0</v>
      </c>
    </row>
    <row r="120" spans="2:6" x14ac:dyDescent="0.2">
      <c r="B120" s="17" t="s">
        <v>971</v>
      </c>
      <c r="C120">
        <v>2</v>
      </c>
      <c r="D120" s="203">
        <f>F120-E120</f>
        <v>9</v>
      </c>
      <c r="E120" s="204">
        <v>7</v>
      </c>
      <c r="F120">
        <v>16</v>
      </c>
    </row>
    <row r="121" spans="2:6" x14ac:dyDescent="0.2">
      <c r="B121" s="17" t="s">
        <v>969</v>
      </c>
      <c r="C121" s="197" t="s">
        <v>952</v>
      </c>
      <c r="D121" s="203">
        <f t="shared" ref="D121:D139" si="3">F121-E121</f>
        <v>15</v>
      </c>
      <c r="E121" s="204">
        <v>3</v>
      </c>
      <c r="F121" s="176">
        <v>18</v>
      </c>
    </row>
    <row r="122" spans="2:6" x14ac:dyDescent="0.2">
      <c r="B122" s="17"/>
      <c r="D122" s="203"/>
      <c r="E122" s="204"/>
    </row>
    <row r="123" spans="2:6" x14ac:dyDescent="0.2">
      <c r="B123" s="17" t="s">
        <v>972</v>
      </c>
      <c r="C123">
        <v>3</v>
      </c>
      <c r="D123" s="203">
        <f>F123-E123</f>
        <v>2</v>
      </c>
      <c r="E123" s="204"/>
      <c r="F123">
        <v>2</v>
      </c>
    </row>
    <row r="124" spans="2:6" x14ac:dyDescent="0.2">
      <c r="B124" s="17" t="s">
        <v>969</v>
      </c>
      <c r="C124" s="197" t="s">
        <v>953</v>
      </c>
      <c r="D124" s="203">
        <f t="shared" si="3"/>
        <v>8</v>
      </c>
      <c r="E124" s="204"/>
      <c r="F124" s="176">
        <v>8</v>
      </c>
    </row>
    <row r="125" spans="2:6" x14ac:dyDescent="0.2">
      <c r="B125" s="17"/>
      <c r="D125" s="203"/>
      <c r="E125" s="204"/>
    </row>
    <row r="126" spans="2:6" x14ac:dyDescent="0.2">
      <c r="B126" s="17" t="s">
        <v>973</v>
      </c>
      <c r="C126">
        <v>4</v>
      </c>
      <c r="D126" s="203">
        <f>F126-E126</f>
        <v>10</v>
      </c>
      <c r="E126" s="204">
        <v>2</v>
      </c>
      <c r="F126">
        <v>12</v>
      </c>
    </row>
    <row r="127" spans="2:6" x14ac:dyDescent="0.2">
      <c r="B127" s="17" t="s">
        <v>969</v>
      </c>
      <c r="C127" s="197" t="s">
        <v>954</v>
      </c>
      <c r="D127" s="203">
        <f t="shared" si="3"/>
        <v>7</v>
      </c>
      <c r="E127" s="204">
        <v>1</v>
      </c>
      <c r="F127" s="176">
        <v>8</v>
      </c>
    </row>
    <row r="128" spans="2:6" x14ac:dyDescent="0.2">
      <c r="B128" s="17"/>
      <c r="C128" s="197"/>
      <c r="D128" s="203"/>
      <c r="E128" s="204"/>
      <c r="F128" s="176"/>
    </row>
    <row r="129" spans="2:13" x14ac:dyDescent="0.2">
      <c r="B129" s="17" t="s">
        <v>974</v>
      </c>
      <c r="C129">
        <v>5</v>
      </c>
      <c r="D129" s="203">
        <f>F129-E129</f>
        <v>9</v>
      </c>
      <c r="E129" s="204">
        <v>6</v>
      </c>
      <c r="F129">
        <v>15</v>
      </c>
    </row>
    <row r="130" spans="2:13" x14ac:dyDescent="0.2">
      <c r="B130" s="17" t="s">
        <v>969</v>
      </c>
      <c r="C130" s="197" t="s">
        <v>955</v>
      </c>
      <c r="D130" s="203">
        <f t="shared" si="3"/>
        <v>15</v>
      </c>
      <c r="E130" s="204">
        <v>2</v>
      </c>
      <c r="F130" s="176">
        <v>17</v>
      </c>
    </row>
    <row r="131" spans="2:13" x14ac:dyDescent="0.2">
      <c r="B131" s="17"/>
      <c r="C131" s="197"/>
      <c r="D131" s="203"/>
      <c r="E131" s="204"/>
      <c r="F131" s="176"/>
    </row>
    <row r="132" spans="2:13" x14ac:dyDescent="0.2">
      <c r="B132" s="17" t="s">
        <v>975</v>
      </c>
      <c r="C132">
        <v>6</v>
      </c>
      <c r="D132" s="203">
        <f>F132-E132</f>
        <v>11</v>
      </c>
      <c r="E132" s="204">
        <v>3</v>
      </c>
      <c r="F132">
        <v>14</v>
      </c>
    </row>
    <row r="133" spans="2:13" x14ac:dyDescent="0.2">
      <c r="B133" s="17" t="s">
        <v>969</v>
      </c>
      <c r="C133" s="197" t="s">
        <v>956</v>
      </c>
      <c r="D133" s="203">
        <f t="shared" si="3"/>
        <v>13</v>
      </c>
      <c r="E133" s="204"/>
      <c r="F133" s="176">
        <v>13</v>
      </c>
    </row>
    <row r="134" spans="2:13" x14ac:dyDescent="0.2">
      <c r="B134" s="17"/>
      <c r="C134" s="197"/>
      <c r="D134" s="203"/>
      <c r="E134" s="204"/>
      <c r="F134" s="176"/>
    </row>
    <row r="135" spans="2:13" x14ac:dyDescent="0.2">
      <c r="B135" s="17" t="s">
        <v>976</v>
      </c>
      <c r="C135">
        <v>7</v>
      </c>
      <c r="D135" s="203">
        <f>F135-E135</f>
        <v>6</v>
      </c>
      <c r="E135" s="204"/>
      <c r="F135">
        <v>6</v>
      </c>
    </row>
    <row r="136" spans="2:13" ht="15" customHeight="1" x14ac:dyDescent="0.2">
      <c r="B136" s="17" t="s">
        <v>969</v>
      </c>
      <c r="C136" s="197" t="s">
        <v>957</v>
      </c>
      <c r="D136" s="203">
        <f t="shared" si="3"/>
        <v>9</v>
      </c>
      <c r="E136" s="204">
        <v>1</v>
      </c>
      <c r="F136" s="176">
        <v>10</v>
      </c>
    </row>
    <row r="137" spans="2:13" ht="15" customHeight="1" x14ac:dyDescent="0.2">
      <c r="B137" s="17"/>
      <c r="C137" s="197"/>
      <c r="D137" s="203"/>
      <c r="E137" s="204"/>
      <c r="F137" s="176"/>
    </row>
    <row r="138" spans="2:13" x14ac:dyDescent="0.2">
      <c r="B138" s="17" t="s">
        <v>977</v>
      </c>
      <c r="C138">
        <v>8</v>
      </c>
      <c r="D138" s="205">
        <f>F138-E138</f>
        <v>0</v>
      </c>
      <c r="E138" s="206"/>
      <c r="F138">
        <v>0</v>
      </c>
    </row>
    <row r="139" spans="2:13" x14ac:dyDescent="0.2">
      <c r="B139" s="17" t="s">
        <v>969</v>
      </c>
      <c r="C139" s="197" t="s">
        <v>958</v>
      </c>
      <c r="D139" s="203">
        <f t="shared" si="3"/>
        <v>16</v>
      </c>
      <c r="E139" s="204"/>
      <c r="F139" s="176">
        <v>16</v>
      </c>
    </row>
    <row r="140" spans="2:13" x14ac:dyDescent="0.2">
      <c r="B140" s="17"/>
      <c r="E140" s="198"/>
      <c r="M140" s="17" t="s">
        <v>229</v>
      </c>
    </row>
    <row r="143" spans="2:13" x14ac:dyDescent="0.2">
      <c r="B143" t="s">
        <v>978</v>
      </c>
    </row>
    <row r="144" spans="2:13" x14ac:dyDescent="0.2">
      <c r="B144">
        <v>2016</v>
      </c>
      <c r="C144" s="207">
        <v>17</v>
      </c>
    </row>
    <row r="145" spans="1:7" x14ac:dyDescent="0.2">
      <c r="B145">
        <v>2017</v>
      </c>
      <c r="C145" s="207">
        <v>14.9</v>
      </c>
      <c r="G145" s="17"/>
    </row>
    <row r="146" spans="1:7" x14ac:dyDescent="0.2">
      <c r="A146" s="17"/>
      <c r="B146">
        <v>2018</v>
      </c>
      <c r="C146" s="207">
        <v>14.2</v>
      </c>
    </row>
    <row r="147" spans="1:7" x14ac:dyDescent="0.2">
      <c r="A147" s="17"/>
      <c r="B147">
        <v>2019</v>
      </c>
      <c r="C147" s="207">
        <v>13.4</v>
      </c>
    </row>
    <row r="148" spans="1:7" x14ac:dyDescent="0.2">
      <c r="B148">
        <v>2020</v>
      </c>
      <c r="C148" s="207">
        <v>12.1</v>
      </c>
    </row>
    <row r="150" spans="1:7" x14ac:dyDescent="0.2">
      <c r="C150" s="197"/>
    </row>
    <row r="151" spans="1:7" x14ac:dyDescent="0.2">
      <c r="B151" t="s">
        <v>979</v>
      </c>
    </row>
    <row r="152" spans="1:7" x14ac:dyDescent="0.2">
      <c r="C152" s="197"/>
    </row>
    <row r="154" spans="1:7" x14ac:dyDescent="0.2">
      <c r="C154" s="197"/>
    </row>
    <row r="156" spans="1:7" x14ac:dyDescent="0.2">
      <c r="C156" s="197"/>
    </row>
    <row r="158" spans="1:7" x14ac:dyDescent="0.2">
      <c r="C158" s="197"/>
    </row>
    <row r="160" spans="1:7" x14ac:dyDescent="0.2">
      <c r="C160" s="197"/>
    </row>
    <row r="168" spans="2:4" x14ac:dyDescent="0.2">
      <c r="C168" s="17" t="s">
        <v>985</v>
      </c>
      <c r="D168" s="17"/>
    </row>
    <row r="169" spans="2:4" x14ac:dyDescent="0.2">
      <c r="B169" s="17" t="s">
        <v>982</v>
      </c>
      <c r="C169">
        <v>5</v>
      </c>
    </row>
    <row r="170" spans="2:4" x14ac:dyDescent="0.2">
      <c r="B170" s="17" t="s">
        <v>983</v>
      </c>
      <c r="C170">
        <v>7</v>
      </c>
    </row>
    <row r="171" spans="2:4" x14ac:dyDescent="0.2">
      <c r="B171" s="17" t="s">
        <v>984</v>
      </c>
      <c r="C171">
        <v>17</v>
      </c>
    </row>
    <row r="174" spans="2:4" x14ac:dyDescent="0.2">
      <c r="C174" s="17" t="s">
        <v>986</v>
      </c>
    </row>
    <row r="175" spans="2:4" x14ac:dyDescent="0.2">
      <c r="B175" s="17" t="s">
        <v>982</v>
      </c>
      <c r="C175">
        <v>13</v>
      </c>
    </row>
    <row r="176" spans="2:4" x14ac:dyDescent="0.2">
      <c r="B176" s="17" t="s">
        <v>983</v>
      </c>
      <c r="C176">
        <v>7</v>
      </c>
    </row>
    <row r="177" spans="2:3" x14ac:dyDescent="0.2">
      <c r="B177" s="17" t="s">
        <v>984</v>
      </c>
      <c r="C177">
        <v>9</v>
      </c>
    </row>
  </sheetData>
  <phoneticPr fontId="19" type="noConversion"/>
  <pageMargins left="0.7" right="0.7" top="0.78740157499999996" bottom="0.78740157499999996" header="0.3" footer="0.3"/>
  <pageSetup paperSize="9" orientation="portrait" horizontalDpi="0" verticalDpi="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D0371-C866-3441-9293-2DD6A8965C92}">
  <dimension ref="A1:E30"/>
  <sheetViews>
    <sheetView tabSelected="1" zoomScale="116" zoomScaleNormal="116" workbookViewId="0">
      <selection activeCell="B20" sqref="B20"/>
    </sheetView>
  </sheetViews>
  <sheetFormatPr baseColWidth="10" defaultRowHeight="14" x14ac:dyDescent="0.2"/>
  <cols>
    <col min="1" max="1" width="27" customWidth="1"/>
    <col min="2" max="5" width="12.59765625" customWidth="1"/>
  </cols>
  <sheetData>
    <row r="1" spans="1:5" ht="15" thickBot="1" x14ac:dyDescent="0.25">
      <c r="B1" s="17" t="s">
        <v>1067</v>
      </c>
      <c r="C1" s="17" t="s">
        <v>1068</v>
      </c>
      <c r="D1" s="17" t="s">
        <v>1070</v>
      </c>
      <c r="E1" s="17" t="s">
        <v>1069</v>
      </c>
    </row>
    <row r="2" spans="1:5" x14ac:dyDescent="0.2">
      <c r="A2" s="336" t="s">
        <v>187</v>
      </c>
      <c r="B2" s="17"/>
      <c r="C2" s="17"/>
      <c r="D2" s="17">
        <v>1</v>
      </c>
      <c r="E2" s="17">
        <v>0</v>
      </c>
    </row>
    <row r="3" spans="1:5" x14ac:dyDescent="0.2">
      <c r="A3" t="s">
        <v>150</v>
      </c>
      <c r="B3" s="132">
        <v>4</v>
      </c>
      <c r="C3" s="133">
        <v>1</v>
      </c>
      <c r="D3">
        <v>2</v>
      </c>
      <c r="E3">
        <v>2</v>
      </c>
    </row>
    <row r="4" spans="1:5" x14ac:dyDescent="0.2">
      <c r="A4" t="s">
        <v>151</v>
      </c>
      <c r="B4" s="132">
        <v>8</v>
      </c>
      <c r="C4" s="133">
        <v>8</v>
      </c>
      <c r="D4">
        <v>6</v>
      </c>
      <c r="E4">
        <v>3</v>
      </c>
    </row>
    <row r="5" spans="1:5" x14ac:dyDescent="0.2">
      <c r="A5" t="s">
        <v>153</v>
      </c>
      <c r="B5" s="132">
        <v>7</v>
      </c>
      <c r="C5" s="133">
        <v>2</v>
      </c>
      <c r="D5">
        <v>3</v>
      </c>
      <c r="E5">
        <v>3</v>
      </c>
    </row>
    <row r="6" spans="1:5" x14ac:dyDescent="0.2">
      <c r="A6" t="s">
        <v>155</v>
      </c>
      <c r="B6" s="132">
        <v>4</v>
      </c>
      <c r="C6" s="133">
        <v>4</v>
      </c>
      <c r="D6">
        <v>2</v>
      </c>
      <c r="E6">
        <v>0</v>
      </c>
    </row>
    <row r="7" spans="1:5" x14ac:dyDescent="0.2">
      <c r="A7" s="17" t="s">
        <v>196</v>
      </c>
      <c r="B7" s="132"/>
      <c r="C7" s="133"/>
      <c r="D7">
        <v>1</v>
      </c>
      <c r="E7">
        <v>1</v>
      </c>
    </row>
    <row r="8" spans="1:5" x14ac:dyDescent="0.2">
      <c r="A8" t="s">
        <v>156</v>
      </c>
      <c r="B8" s="132">
        <v>1</v>
      </c>
      <c r="C8" s="133">
        <v>0</v>
      </c>
      <c r="D8">
        <v>0</v>
      </c>
      <c r="E8">
        <v>0</v>
      </c>
    </row>
    <row r="9" spans="1:5" x14ac:dyDescent="0.2">
      <c r="A9" t="s">
        <v>157</v>
      </c>
      <c r="B9" s="132">
        <v>1</v>
      </c>
      <c r="C9" s="133">
        <v>0</v>
      </c>
    </row>
    <row r="10" spans="1:5" x14ac:dyDescent="0.2">
      <c r="A10" s="17" t="s">
        <v>199</v>
      </c>
      <c r="B10" s="132"/>
      <c r="C10" s="133"/>
      <c r="D10">
        <v>4</v>
      </c>
      <c r="E10">
        <v>3</v>
      </c>
    </row>
    <row r="11" spans="1:5" ht="15" thickBot="1" x14ac:dyDescent="0.25">
      <c r="A11" t="s">
        <v>158</v>
      </c>
      <c r="B11" s="132">
        <v>2</v>
      </c>
      <c r="C11" s="133">
        <v>0</v>
      </c>
      <c r="D11">
        <v>3</v>
      </c>
      <c r="E11">
        <v>1</v>
      </c>
    </row>
    <row r="12" spans="1:5" x14ac:dyDescent="0.2">
      <c r="A12" s="17" t="s">
        <v>203</v>
      </c>
      <c r="B12" s="130">
        <v>2</v>
      </c>
      <c r="C12" s="131">
        <v>2</v>
      </c>
      <c r="D12">
        <v>1</v>
      </c>
      <c r="E12">
        <v>0</v>
      </c>
    </row>
    <row r="13" spans="1:5" ht="15" thickBot="1" x14ac:dyDescent="0.25">
      <c r="A13" t="s">
        <v>164</v>
      </c>
      <c r="B13" s="134">
        <v>8</v>
      </c>
      <c r="C13" s="135">
        <v>7</v>
      </c>
      <c r="D13">
        <v>7</v>
      </c>
      <c r="E13">
        <v>6</v>
      </c>
    </row>
    <row r="14" spans="1:5" x14ac:dyDescent="0.2">
      <c r="A14" t="s">
        <v>144</v>
      </c>
      <c r="B14" s="132">
        <v>1</v>
      </c>
      <c r="C14" s="133">
        <v>0</v>
      </c>
    </row>
    <row r="15" spans="1:5" x14ac:dyDescent="0.2">
      <c r="A15" t="s">
        <v>145</v>
      </c>
      <c r="B15" s="132">
        <v>7</v>
      </c>
      <c r="C15" s="133">
        <v>5</v>
      </c>
      <c r="D15">
        <v>6</v>
      </c>
      <c r="E15">
        <v>5</v>
      </c>
    </row>
    <row r="16" spans="1:5" x14ac:dyDescent="0.2">
      <c r="A16" t="s">
        <v>146</v>
      </c>
      <c r="B16" s="132">
        <v>6</v>
      </c>
      <c r="C16" s="133">
        <v>0</v>
      </c>
      <c r="D16">
        <v>4</v>
      </c>
      <c r="E16">
        <v>3</v>
      </c>
    </row>
    <row r="17" spans="1:5" x14ac:dyDescent="0.2">
      <c r="A17" s="17" t="s">
        <v>208</v>
      </c>
      <c r="B17" s="132"/>
      <c r="C17" s="133"/>
      <c r="D17">
        <v>1</v>
      </c>
    </row>
    <row r="18" spans="1:5" x14ac:dyDescent="0.2">
      <c r="A18" t="s">
        <v>147</v>
      </c>
      <c r="B18" s="132">
        <v>4</v>
      </c>
      <c r="C18" s="133">
        <v>0</v>
      </c>
    </row>
    <row r="19" spans="1:5" x14ac:dyDescent="0.2">
      <c r="A19" t="s">
        <v>148</v>
      </c>
      <c r="B19" s="132">
        <v>4</v>
      </c>
      <c r="C19" s="133">
        <v>2</v>
      </c>
      <c r="D19">
        <v>5</v>
      </c>
      <c r="E19">
        <v>3</v>
      </c>
    </row>
    <row r="20" spans="1:5" x14ac:dyDescent="0.2">
      <c r="A20" t="s">
        <v>152</v>
      </c>
      <c r="B20" s="132">
        <v>7</v>
      </c>
      <c r="C20" s="133">
        <v>6</v>
      </c>
      <c r="D20">
        <v>5</v>
      </c>
      <c r="E20">
        <v>3</v>
      </c>
    </row>
    <row r="21" spans="1:5" x14ac:dyDescent="0.2">
      <c r="A21" t="s">
        <v>154</v>
      </c>
      <c r="B21" s="132">
        <v>1</v>
      </c>
      <c r="C21" s="133">
        <v>0</v>
      </c>
    </row>
    <row r="22" spans="1:5" x14ac:dyDescent="0.2">
      <c r="A22" t="s">
        <v>159</v>
      </c>
      <c r="B22" s="132">
        <v>2</v>
      </c>
      <c r="C22" s="133">
        <v>0</v>
      </c>
      <c r="D22">
        <v>2</v>
      </c>
      <c r="E22">
        <v>2</v>
      </c>
    </row>
    <row r="23" spans="1:5" x14ac:dyDescent="0.2">
      <c r="A23" t="s">
        <v>160</v>
      </c>
      <c r="B23" s="132">
        <v>1</v>
      </c>
      <c r="C23" s="133">
        <v>0</v>
      </c>
      <c r="D23">
        <v>1</v>
      </c>
      <c r="E23">
        <v>2</v>
      </c>
    </row>
    <row r="24" spans="1:5" x14ac:dyDescent="0.2">
      <c r="A24" s="17" t="s">
        <v>214</v>
      </c>
      <c r="B24" s="132"/>
      <c r="C24" s="133"/>
      <c r="D24">
        <v>2</v>
      </c>
      <c r="E24">
        <v>1</v>
      </c>
    </row>
    <row r="25" spans="1:5" x14ac:dyDescent="0.2">
      <c r="A25" t="s">
        <v>161</v>
      </c>
      <c r="B25" s="132">
        <v>7</v>
      </c>
      <c r="C25" s="133">
        <v>2</v>
      </c>
      <c r="D25">
        <v>2</v>
      </c>
      <c r="E25">
        <v>0</v>
      </c>
    </row>
    <row r="26" spans="1:5" x14ac:dyDescent="0.2">
      <c r="A26" t="s">
        <v>162</v>
      </c>
      <c r="B26" s="132">
        <v>5</v>
      </c>
      <c r="C26" s="133">
        <v>3</v>
      </c>
      <c r="D26">
        <v>5</v>
      </c>
      <c r="E26">
        <v>2</v>
      </c>
    </row>
    <row r="27" spans="1:5" x14ac:dyDescent="0.2">
      <c r="A27" t="s">
        <v>163</v>
      </c>
      <c r="B27" s="132">
        <v>3</v>
      </c>
      <c r="C27" s="133">
        <v>1</v>
      </c>
    </row>
    <row r="28" spans="1:5" x14ac:dyDescent="0.2">
      <c r="A28" t="s">
        <v>165</v>
      </c>
      <c r="B28" s="132">
        <v>3</v>
      </c>
      <c r="C28" s="133">
        <v>0</v>
      </c>
    </row>
    <row r="29" spans="1:5" x14ac:dyDescent="0.2">
      <c r="A29" t="s">
        <v>166</v>
      </c>
      <c r="B29" s="132">
        <v>1</v>
      </c>
      <c r="C29" s="133">
        <v>0</v>
      </c>
      <c r="D29">
        <v>3</v>
      </c>
      <c r="E29">
        <v>2</v>
      </c>
    </row>
    <row r="30" spans="1:5" ht="15" thickBot="1" x14ac:dyDescent="0.25">
      <c r="A30" t="s">
        <v>167</v>
      </c>
      <c r="B30" s="134">
        <v>2</v>
      </c>
      <c r="C30" s="135">
        <v>0</v>
      </c>
      <c r="D30">
        <v>1</v>
      </c>
      <c r="E30">
        <v>0</v>
      </c>
    </row>
  </sheetData>
  <pageMargins left="0.7" right="0.7" top="0.78740157499999996" bottom="0.78740157499999996" header="0.3" footer="0.3"/>
  <pageSetup paperSize="9" orientation="portrait" horizontalDpi="0" verticalDpi="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31"/>
  <sheetViews>
    <sheetView zoomScale="150" zoomScaleNormal="150" workbookViewId="0"/>
  </sheetViews>
  <sheetFormatPr baseColWidth="10" defaultColWidth="14.3984375" defaultRowHeight="15.75" customHeight="1" x14ac:dyDescent="0.2"/>
  <cols>
    <col min="1" max="2" width="23.796875" customWidth="1"/>
    <col min="3" max="4" width="5.796875" customWidth="1"/>
    <col min="6" max="6" width="17.3984375" customWidth="1"/>
  </cols>
  <sheetData>
    <row r="1" spans="1:6" x14ac:dyDescent="0.2">
      <c r="A1" s="72" t="s">
        <v>179</v>
      </c>
      <c r="B1" s="72" t="s">
        <v>180</v>
      </c>
      <c r="C1" s="41">
        <v>2014</v>
      </c>
      <c r="D1" s="41">
        <v>2022</v>
      </c>
    </row>
    <row r="2" spans="1:6" x14ac:dyDescent="0.2">
      <c r="A2" s="30" t="s">
        <v>187</v>
      </c>
      <c r="B2" s="6" t="s">
        <v>188</v>
      </c>
      <c r="C2" s="73" t="s">
        <v>191</v>
      </c>
      <c r="D2" s="73"/>
    </row>
    <row r="3" spans="1:6" x14ac:dyDescent="0.2">
      <c r="A3" s="30" t="s">
        <v>149</v>
      </c>
      <c r="B3" s="6" t="s">
        <v>204</v>
      </c>
      <c r="C3" s="73" t="s">
        <v>191</v>
      </c>
      <c r="D3" s="73" t="s">
        <v>181</v>
      </c>
      <c r="F3" s="1" t="s">
        <v>243</v>
      </c>
    </row>
    <row r="4" spans="1:6" x14ac:dyDescent="0.2">
      <c r="A4" s="30" t="s">
        <v>150</v>
      </c>
      <c r="B4" s="6" t="s">
        <v>190</v>
      </c>
      <c r="C4" s="73" t="s">
        <v>191</v>
      </c>
      <c r="D4" s="73" t="s">
        <v>181</v>
      </c>
    </row>
    <row r="5" spans="1:6" x14ac:dyDescent="0.2">
      <c r="A5" s="30" t="s">
        <v>151</v>
      </c>
      <c r="B5" s="6" t="s">
        <v>192</v>
      </c>
      <c r="C5" s="73" t="s">
        <v>191</v>
      </c>
      <c r="D5" s="73" t="s">
        <v>181</v>
      </c>
    </row>
    <row r="6" spans="1:6" x14ac:dyDescent="0.2">
      <c r="A6" s="30" t="s">
        <v>153</v>
      </c>
      <c r="B6" s="6" t="s">
        <v>225</v>
      </c>
      <c r="C6" s="73" t="s">
        <v>191</v>
      </c>
      <c r="D6" s="73" t="s">
        <v>181</v>
      </c>
    </row>
    <row r="7" spans="1:6" x14ac:dyDescent="0.2">
      <c r="A7" s="30" t="s">
        <v>155</v>
      </c>
      <c r="B7" s="6" t="s">
        <v>195</v>
      </c>
      <c r="C7" s="73" t="s">
        <v>191</v>
      </c>
      <c r="D7" s="73" t="s">
        <v>181</v>
      </c>
    </row>
    <row r="8" spans="1:6" x14ac:dyDescent="0.2">
      <c r="A8" s="30" t="s">
        <v>196</v>
      </c>
      <c r="B8" s="6" t="s">
        <v>197</v>
      </c>
      <c r="C8" s="73" t="s">
        <v>191</v>
      </c>
      <c r="D8" s="73"/>
    </row>
    <row r="9" spans="1:6" x14ac:dyDescent="0.2">
      <c r="A9" s="74" t="s">
        <v>199</v>
      </c>
      <c r="B9" s="75" t="s">
        <v>200</v>
      </c>
      <c r="C9" s="73" t="s">
        <v>191</v>
      </c>
      <c r="D9" s="73"/>
    </row>
    <row r="10" spans="1:6" x14ac:dyDescent="0.2">
      <c r="A10" s="30" t="s">
        <v>156</v>
      </c>
      <c r="B10" s="6" t="s">
        <v>226</v>
      </c>
      <c r="C10" s="73"/>
      <c r="D10" s="73" t="s">
        <v>181</v>
      </c>
    </row>
    <row r="11" spans="1:6" x14ac:dyDescent="0.2">
      <c r="A11" s="30" t="s">
        <v>157</v>
      </c>
      <c r="B11" s="6" t="s">
        <v>228</v>
      </c>
      <c r="C11" s="73"/>
      <c r="D11" s="73" t="s">
        <v>181</v>
      </c>
    </row>
    <row r="12" spans="1:6" x14ac:dyDescent="0.2">
      <c r="A12" s="30" t="s">
        <v>158</v>
      </c>
      <c r="B12" s="6" t="s">
        <v>201</v>
      </c>
      <c r="C12" s="73" t="s">
        <v>191</v>
      </c>
      <c r="D12" s="73" t="s">
        <v>181</v>
      </c>
    </row>
    <row r="13" spans="1:6" x14ac:dyDescent="0.2">
      <c r="A13" s="30" t="s">
        <v>164</v>
      </c>
      <c r="B13" s="6" t="s">
        <v>205</v>
      </c>
      <c r="C13" s="73" t="s">
        <v>191</v>
      </c>
      <c r="D13" s="73" t="s">
        <v>181</v>
      </c>
    </row>
    <row r="14" spans="1:6" x14ac:dyDescent="0.2">
      <c r="A14" s="30" t="s">
        <v>144</v>
      </c>
      <c r="B14" s="6" t="s">
        <v>232</v>
      </c>
      <c r="C14" s="73"/>
      <c r="D14" s="73" t="s">
        <v>181</v>
      </c>
    </row>
    <row r="15" spans="1:6" x14ac:dyDescent="0.2">
      <c r="A15" s="30" t="s">
        <v>145</v>
      </c>
      <c r="B15" s="6" t="s">
        <v>206</v>
      </c>
      <c r="C15" s="73" t="s">
        <v>191</v>
      </c>
      <c r="D15" s="73" t="s">
        <v>181</v>
      </c>
    </row>
    <row r="16" spans="1:6" x14ac:dyDescent="0.2">
      <c r="A16" s="30" t="s">
        <v>146</v>
      </c>
      <c r="B16" s="6" t="s">
        <v>207</v>
      </c>
      <c r="C16" s="73" t="s">
        <v>191</v>
      </c>
      <c r="D16" s="73" t="s">
        <v>181</v>
      </c>
    </row>
    <row r="17" spans="1:4" x14ac:dyDescent="0.2">
      <c r="A17" s="30" t="s">
        <v>147</v>
      </c>
      <c r="B17" s="6" t="s">
        <v>235</v>
      </c>
      <c r="C17" s="73"/>
      <c r="D17" s="73" t="s">
        <v>181</v>
      </c>
    </row>
    <row r="18" spans="1:4" x14ac:dyDescent="0.2">
      <c r="A18" s="30" t="s">
        <v>208</v>
      </c>
      <c r="B18" s="6" t="s">
        <v>209</v>
      </c>
      <c r="C18" s="73" t="s">
        <v>191</v>
      </c>
      <c r="D18" s="73"/>
    </row>
    <row r="19" spans="1:4" x14ac:dyDescent="0.2">
      <c r="A19" s="30" t="s">
        <v>148</v>
      </c>
      <c r="B19" s="6" t="s">
        <v>236</v>
      </c>
      <c r="C19" s="73" t="s">
        <v>191</v>
      </c>
      <c r="D19" s="73" t="s">
        <v>181</v>
      </c>
    </row>
    <row r="20" spans="1:4" x14ac:dyDescent="0.2">
      <c r="A20" s="30" t="s">
        <v>152</v>
      </c>
      <c r="B20" s="6" t="s">
        <v>211</v>
      </c>
      <c r="C20" s="73" t="s">
        <v>191</v>
      </c>
      <c r="D20" s="73" t="s">
        <v>181</v>
      </c>
    </row>
    <row r="21" spans="1:4" x14ac:dyDescent="0.2">
      <c r="A21" s="30" t="s">
        <v>154</v>
      </c>
      <c r="B21" s="6" t="s">
        <v>237</v>
      </c>
      <c r="C21" s="73"/>
      <c r="D21" s="73" t="s">
        <v>181</v>
      </c>
    </row>
    <row r="22" spans="1:4" x14ac:dyDescent="0.2">
      <c r="A22" s="30" t="s">
        <v>159</v>
      </c>
      <c r="B22" s="6" t="s">
        <v>212</v>
      </c>
      <c r="C22" s="73" t="s">
        <v>191</v>
      </c>
      <c r="D22" s="73" t="s">
        <v>181</v>
      </c>
    </row>
    <row r="23" spans="1:4" x14ac:dyDescent="0.2">
      <c r="A23" s="30" t="s">
        <v>160</v>
      </c>
      <c r="B23" s="6" t="s">
        <v>213</v>
      </c>
      <c r="C23" s="73" t="s">
        <v>191</v>
      </c>
      <c r="D23" s="73" t="s">
        <v>181</v>
      </c>
    </row>
    <row r="24" spans="1:4" x14ac:dyDescent="0.2">
      <c r="A24" s="30" t="s">
        <v>161</v>
      </c>
      <c r="B24" s="6" t="s">
        <v>216</v>
      </c>
      <c r="C24" s="73" t="s">
        <v>191</v>
      </c>
      <c r="D24" s="73" t="s">
        <v>181</v>
      </c>
    </row>
    <row r="25" spans="1:4" x14ac:dyDescent="0.2">
      <c r="A25" s="30" t="s">
        <v>162</v>
      </c>
      <c r="B25" s="6" t="s">
        <v>217</v>
      </c>
      <c r="C25" s="73" t="s">
        <v>191</v>
      </c>
      <c r="D25" s="73" t="s">
        <v>181</v>
      </c>
    </row>
    <row r="26" spans="1:4" x14ac:dyDescent="0.2">
      <c r="A26" s="30" t="s">
        <v>163</v>
      </c>
      <c r="B26" s="6" t="s">
        <v>239</v>
      </c>
      <c r="C26" s="73"/>
      <c r="D26" s="73" t="s">
        <v>181</v>
      </c>
    </row>
    <row r="27" spans="1:4" x14ac:dyDescent="0.2">
      <c r="A27" s="30" t="s">
        <v>214</v>
      </c>
      <c r="B27" s="6" t="s">
        <v>215</v>
      </c>
      <c r="C27" s="73" t="s">
        <v>191</v>
      </c>
      <c r="D27" s="73"/>
    </row>
    <row r="28" spans="1:4" x14ac:dyDescent="0.2">
      <c r="A28" s="30" t="s">
        <v>165</v>
      </c>
      <c r="B28" s="6" t="s">
        <v>240</v>
      </c>
      <c r="C28" s="73"/>
      <c r="D28" s="73" t="s">
        <v>181</v>
      </c>
    </row>
    <row r="29" spans="1:4" x14ac:dyDescent="0.2">
      <c r="A29" s="30" t="s">
        <v>166</v>
      </c>
      <c r="B29" s="6" t="s">
        <v>218</v>
      </c>
      <c r="C29" s="73" t="s">
        <v>191</v>
      </c>
      <c r="D29" s="73" t="s">
        <v>181</v>
      </c>
    </row>
    <row r="30" spans="1:4" x14ac:dyDescent="0.2">
      <c r="A30" s="30" t="s">
        <v>167</v>
      </c>
      <c r="B30" s="76" t="s">
        <v>219</v>
      </c>
      <c r="C30" s="77" t="s">
        <v>191</v>
      </c>
      <c r="D30" s="77" t="s">
        <v>181</v>
      </c>
    </row>
    <row r="31" spans="1:4" x14ac:dyDescent="0.2">
      <c r="B31" s="78" t="s">
        <v>169</v>
      </c>
      <c r="C31" s="79">
        <f t="shared" ref="C31:D31" si="0">COUNTA(C2:C30)</f>
        <v>22</v>
      </c>
      <c r="D31" s="79">
        <f t="shared" si="0"/>
        <v>24</v>
      </c>
    </row>
  </sheetData>
  <conditionalFormatting sqref="C2:D30">
    <cfRule type="notContainsBlanks" dxfId="1" priority="1">
      <formula>LEN(TRIM(C2))&gt;0</formula>
    </cfRule>
  </conditionalFormatting>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G33"/>
  <sheetViews>
    <sheetView workbookViewId="0"/>
  </sheetViews>
  <sheetFormatPr baseColWidth="10" defaultColWidth="14.3984375" defaultRowHeight="15.75" customHeight="1" x14ac:dyDescent="0.2"/>
  <cols>
    <col min="1" max="2" width="23.796875" customWidth="1"/>
    <col min="3" max="5" width="5.796875" customWidth="1"/>
    <col min="7" max="7" width="17.3984375" customWidth="1"/>
  </cols>
  <sheetData>
    <row r="1" spans="1:7" x14ac:dyDescent="0.2">
      <c r="A1" s="72" t="s">
        <v>179</v>
      </c>
      <c r="B1" s="72" t="s">
        <v>180</v>
      </c>
      <c r="C1" s="41">
        <v>2010</v>
      </c>
      <c r="D1" s="41">
        <v>2014</v>
      </c>
      <c r="E1" s="41">
        <v>2022</v>
      </c>
      <c r="F1" s="1" t="s">
        <v>244</v>
      </c>
    </row>
    <row r="2" spans="1:7" x14ac:dyDescent="0.2">
      <c r="A2" s="30" t="s">
        <v>187</v>
      </c>
      <c r="B2" s="6" t="s">
        <v>188</v>
      </c>
      <c r="C2" s="73" t="s">
        <v>191</v>
      </c>
      <c r="D2" s="73" t="s">
        <v>191</v>
      </c>
      <c r="E2" s="73"/>
    </row>
    <row r="3" spans="1:7" x14ac:dyDescent="0.2">
      <c r="A3" s="30" t="s">
        <v>245</v>
      </c>
      <c r="B3" s="6" t="s">
        <v>246</v>
      </c>
      <c r="C3" s="73" t="s">
        <v>247</v>
      </c>
      <c r="D3" s="73"/>
      <c r="E3" s="73"/>
      <c r="G3" s="1"/>
    </row>
    <row r="4" spans="1:7" x14ac:dyDescent="0.2">
      <c r="A4" s="30" t="s">
        <v>149</v>
      </c>
      <c r="B4" s="6" t="s">
        <v>204</v>
      </c>
      <c r="C4" s="73" t="s">
        <v>191</v>
      </c>
      <c r="D4" s="73" t="s">
        <v>191</v>
      </c>
      <c r="E4" s="73" t="s">
        <v>181</v>
      </c>
      <c r="G4" s="1" t="s">
        <v>243</v>
      </c>
    </row>
    <row r="5" spans="1:7" x14ac:dyDescent="0.2">
      <c r="A5" s="30" t="s">
        <v>150</v>
      </c>
      <c r="B5" s="6" t="s">
        <v>190</v>
      </c>
      <c r="C5" s="73" t="s">
        <v>191</v>
      </c>
      <c r="D5" s="73" t="s">
        <v>191</v>
      </c>
      <c r="E5" s="73" t="s">
        <v>181</v>
      </c>
    </row>
    <row r="6" spans="1:7" x14ac:dyDescent="0.2">
      <c r="A6" s="30" t="s">
        <v>151</v>
      </c>
      <c r="B6" s="6" t="s">
        <v>192</v>
      </c>
      <c r="C6" s="73" t="s">
        <v>191</v>
      </c>
      <c r="D6" s="73" t="s">
        <v>191</v>
      </c>
      <c r="E6" s="73" t="s">
        <v>181</v>
      </c>
    </row>
    <row r="7" spans="1:7" x14ac:dyDescent="0.2">
      <c r="A7" s="30" t="s">
        <v>248</v>
      </c>
      <c r="B7" s="6" t="s">
        <v>249</v>
      </c>
      <c r="C7" s="73" t="s">
        <v>191</v>
      </c>
      <c r="D7" s="73"/>
      <c r="E7" s="73"/>
    </row>
    <row r="8" spans="1:7" x14ac:dyDescent="0.2">
      <c r="A8" s="30" t="s">
        <v>153</v>
      </c>
      <c r="B8" s="6" t="s">
        <v>225</v>
      </c>
      <c r="C8" s="73"/>
      <c r="D8" s="73" t="s">
        <v>191</v>
      </c>
      <c r="E8" s="73" t="s">
        <v>181</v>
      </c>
    </row>
    <row r="9" spans="1:7" x14ac:dyDescent="0.2">
      <c r="A9" s="30" t="s">
        <v>155</v>
      </c>
      <c r="B9" s="6" t="s">
        <v>195</v>
      </c>
      <c r="C9" s="73"/>
      <c r="D9" s="73" t="s">
        <v>191</v>
      </c>
      <c r="E9" s="73" t="s">
        <v>181</v>
      </c>
    </row>
    <row r="10" spans="1:7" x14ac:dyDescent="0.2">
      <c r="A10" s="30" t="s">
        <v>196</v>
      </c>
      <c r="B10" s="6" t="s">
        <v>197</v>
      </c>
      <c r="C10" s="73"/>
      <c r="D10" s="73" t="s">
        <v>191</v>
      </c>
      <c r="E10" s="73"/>
    </row>
    <row r="11" spans="1:7" x14ac:dyDescent="0.2">
      <c r="A11" s="74" t="s">
        <v>199</v>
      </c>
      <c r="B11" s="75" t="s">
        <v>200</v>
      </c>
      <c r="C11" s="73"/>
      <c r="D11" s="73" t="s">
        <v>191</v>
      </c>
      <c r="E11" s="73"/>
    </row>
    <row r="12" spans="1:7" x14ac:dyDescent="0.2">
      <c r="A12" s="30" t="s">
        <v>156</v>
      </c>
      <c r="B12" s="6" t="s">
        <v>226</v>
      </c>
      <c r="C12" s="73"/>
      <c r="D12" s="73"/>
      <c r="E12" s="73" t="s">
        <v>181</v>
      </c>
    </row>
    <row r="13" spans="1:7" x14ac:dyDescent="0.2">
      <c r="A13" s="30" t="s">
        <v>157</v>
      </c>
      <c r="B13" s="6" t="s">
        <v>228</v>
      </c>
      <c r="C13" s="73"/>
      <c r="D13" s="73"/>
      <c r="E13" s="73" t="s">
        <v>181</v>
      </c>
    </row>
    <row r="14" spans="1:7" x14ac:dyDescent="0.2">
      <c r="A14" s="30" t="s">
        <v>158</v>
      </c>
      <c r="B14" s="6" t="s">
        <v>201</v>
      </c>
      <c r="C14" s="73"/>
      <c r="D14" s="73" t="s">
        <v>191</v>
      </c>
      <c r="E14" s="73" t="s">
        <v>181</v>
      </c>
    </row>
    <row r="15" spans="1:7" x14ac:dyDescent="0.2">
      <c r="A15" s="30" t="s">
        <v>164</v>
      </c>
      <c r="B15" s="6" t="s">
        <v>205</v>
      </c>
      <c r="C15" s="73"/>
      <c r="D15" s="73" t="s">
        <v>191</v>
      </c>
      <c r="E15" s="73" t="s">
        <v>181</v>
      </c>
    </row>
    <row r="16" spans="1:7" x14ac:dyDescent="0.2">
      <c r="A16" s="30" t="s">
        <v>144</v>
      </c>
      <c r="B16" s="6" t="s">
        <v>232</v>
      </c>
      <c r="C16" s="73"/>
      <c r="D16" s="73"/>
      <c r="E16" s="73" t="s">
        <v>181</v>
      </c>
    </row>
    <row r="17" spans="1:5" x14ac:dyDescent="0.2">
      <c r="A17" s="30" t="s">
        <v>145</v>
      </c>
      <c r="B17" s="6" t="s">
        <v>206</v>
      </c>
      <c r="C17" s="73"/>
      <c r="D17" s="73" t="s">
        <v>191</v>
      </c>
      <c r="E17" s="73" t="s">
        <v>181</v>
      </c>
    </row>
    <row r="18" spans="1:5" x14ac:dyDescent="0.2">
      <c r="A18" s="30" t="s">
        <v>146</v>
      </c>
      <c r="B18" s="6" t="s">
        <v>207</v>
      </c>
      <c r="C18" s="73"/>
      <c r="D18" s="73" t="s">
        <v>191</v>
      </c>
      <c r="E18" s="73" t="s">
        <v>181</v>
      </c>
    </row>
    <row r="19" spans="1:5" x14ac:dyDescent="0.2">
      <c r="A19" s="30" t="s">
        <v>147</v>
      </c>
      <c r="B19" s="6" t="s">
        <v>235</v>
      </c>
      <c r="C19" s="73"/>
      <c r="D19" s="73"/>
      <c r="E19" s="73" t="s">
        <v>181</v>
      </c>
    </row>
    <row r="20" spans="1:5" x14ac:dyDescent="0.2">
      <c r="A20" s="30" t="s">
        <v>208</v>
      </c>
      <c r="B20" s="6" t="s">
        <v>209</v>
      </c>
      <c r="C20" s="73"/>
      <c r="D20" s="73" t="s">
        <v>191</v>
      </c>
      <c r="E20" s="73"/>
    </row>
    <row r="21" spans="1:5" x14ac:dyDescent="0.2">
      <c r="A21" s="30" t="s">
        <v>148</v>
      </c>
      <c r="B21" s="6" t="s">
        <v>236</v>
      </c>
      <c r="C21" s="73"/>
      <c r="D21" s="73" t="s">
        <v>191</v>
      </c>
      <c r="E21" s="73" t="s">
        <v>181</v>
      </c>
    </row>
    <row r="22" spans="1:5" x14ac:dyDescent="0.2">
      <c r="A22" s="30" t="s">
        <v>152</v>
      </c>
      <c r="B22" s="6" t="s">
        <v>211</v>
      </c>
      <c r="C22" s="73"/>
      <c r="D22" s="73" t="s">
        <v>191</v>
      </c>
      <c r="E22" s="73" t="s">
        <v>181</v>
      </c>
    </row>
    <row r="23" spans="1:5" x14ac:dyDescent="0.2">
      <c r="A23" s="30" t="s">
        <v>154</v>
      </c>
      <c r="B23" s="6" t="s">
        <v>237</v>
      </c>
      <c r="C23" s="73"/>
      <c r="D23" s="73"/>
      <c r="E23" s="73" t="s">
        <v>181</v>
      </c>
    </row>
    <row r="24" spans="1:5" x14ac:dyDescent="0.2">
      <c r="A24" s="30" t="s">
        <v>159</v>
      </c>
      <c r="B24" s="6" t="s">
        <v>212</v>
      </c>
      <c r="C24" s="73"/>
      <c r="D24" s="73" t="s">
        <v>191</v>
      </c>
      <c r="E24" s="73" t="s">
        <v>181</v>
      </c>
    </row>
    <row r="25" spans="1:5" x14ac:dyDescent="0.2">
      <c r="A25" s="30" t="s">
        <v>160</v>
      </c>
      <c r="B25" s="6" t="s">
        <v>213</v>
      </c>
      <c r="C25" s="73"/>
      <c r="D25" s="73" t="s">
        <v>191</v>
      </c>
      <c r="E25" s="73" t="s">
        <v>181</v>
      </c>
    </row>
    <row r="26" spans="1:5" x14ac:dyDescent="0.2">
      <c r="A26" s="30" t="s">
        <v>161</v>
      </c>
      <c r="B26" s="6" t="s">
        <v>216</v>
      </c>
      <c r="C26" s="73"/>
      <c r="D26" s="73" t="s">
        <v>191</v>
      </c>
      <c r="E26" s="73" t="s">
        <v>181</v>
      </c>
    </row>
    <row r="27" spans="1:5" x14ac:dyDescent="0.2">
      <c r="A27" s="30" t="s">
        <v>162</v>
      </c>
      <c r="B27" s="6" t="s">
        <v>217</v>
      </c>
      <c r="C27" s="73"/>
      <c r="D27" s="73" t="s">
        <v>191</v>
      </c>
      <c r="E27" s="73" t="s">
        <v>181</v>
      </c>
    </row>
    <row r="28" spans="1:5" x14ac:dyDescent="0.2">
      <c r="A28" s="30" t="s">
        <v>163</v>
      </c>
      <c r="B28" s="6" t="s">
        <v>239</v>
      </c>
      <c r="C28" s="73"/>
      <c r="D28" s="73"/>
      <c r="E28" s="73" t="s">
        <v>181</v>
      </c>
    </row>
    <row r="29" spans="1:5" x14ac:dyDescent="0.2">
      <c r="A29" s="30" t="s">
        <v>214</v>
      </c>
      <c r="B29" s="6" t="s">
        <v>215</v>
      </c>
      <c r="C29" s="73"/>
      <c r="D29" s="73" t="s">
        <v>191</v>
      </c>
      <c r="E29" s="73"/>
    </row>
    <row r="30" spans="1:5" x14ac:dyDescent="0.2">
      <c r="A30" s="30" t="s">
        <v>165</v>
      </c>
      <c r="B30" s="6" t="s">
        <v>240</v>
      </c>
      <c r="C30" s="73"/>
      <c r="D30" s="73"/>
      <c r="E30" s="73" t="s">
        <v>181</v>
      </c>
    </row>
    <row r="31" spans="1:5" x14ac:dyDescent="0.2">
      <c r="A31" s="30" t="s">
        <v>166</v>
      </c>
      <c r="B31" s="6" t="s">
        <v>218</v>
      </c>
      <c r="C31" s="73"/>
      <c r="D31" s="73" t="s">
        <v>191</v>
      </c>
      <c r="E31" s="73" t="s">
        <v>181</v>
      </c>
    </row>
    <row r="32" spans="1:5" x14ac:dyDescent="0.2">
      <c r="A32" s="30" t="s">
        <v>167</v>
      </c>
      <c r="B32" s="76" t="s">
        <v>219</v>
      </c>
      <c r="C32" s="77"/>
      <c r="D32" s="77" t="s">
        <v>191</v>
      </c>
      <c r="E32" s="77" t="s">
        <v>181</v>
      </c>
    </row>
    <row r="33" spans="2:5" x14ac:dyDescent="0.2">
      <c r="B33" s="78" t="s">
        <v>169</v>
      </c>
      <c r="C33" s="79">
        <f t="shared" ref="C33:E33" si="0">COUNTA(C2:C32)</f>
        <v>6</v>
      </c>
      <c r="D33" s="79">
        <f t="shared" si="0"/>
        <v>22</v>
      </c>
      <c r="E33" s="79">
        <f t="shared" si="0"/>
        <v>24</v>
      </c>
    </row>
  </sheetData>
  <conditionalFormatting sqref="C2:E32">
    <cfRule type="notContainsBlanks" dxfId="0" priority="1">
      <formula>LEN(TRIM(C2))&gt;0</formula>
    </cfRule>
  </conditionalFormatting>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I1000"/>
  <sheetViews>
    <sheetView workbookViewId="0"/>
  </sheetViews>
  <sheetFormatPr baseColWidth="10" defaultColWidth="14.3984375" defaultRowHeight="15.75" customHeight="1" x14ac:dyDescent="0.2"/>
  <cols>
    <col min="1" max="1" width="25.19921875" customWidth="1"/>
    <col min="2" max="2" width="26.19921875" customWidth="1"/>
    <col min="3" max="18" width="4" customWidth="1"/>
    <col min="19" max="20" width="5.3984375" customWidth="1"/>
    <col min="21" max="21" width="6.796875" customWidth="1"/>
    <col min="22" max="23" width="7.59765625" customWidth="1"/>
    <col min="24" max="24" width="16.19921875" customWidth="1"/>
    <col min="25" max="25" width="12.3984375" customWidth="1"/>
  </cols>
  <sheetData>
    <row r="1" spans="1:35" x14ac:dyDescent="0.2">
      <c r="A1" s="80" t="s">
        <v>179</v>
      </c>
      <c r="B1" s="80" t="s">
        <v>180</v>
      </c>
      <c r="C1" s="40" t="s">
        <v>181</v>
      </c>
      <c r="D1" s="81" t="s">
        <v>182</v>
      </c>
      <c r="E1" s="81" t="s">
        <v>181</v>
      </c>
      <c r="F1" s="81" t="s">
        <v>182</v>
      </c>
      <c r="G1" s="81" t="s">
        <v>181</v>
      </c>
      <c r="H1" s="81" t="s">
        <v>182</v>
      </c>
      <c r="I1" s="81" t="s">
        <v>181</v>
      </c>
      <c r="J1" s="81" t="s">
        <v>182</v>
      </c>
      <c r="K1" s="81" t="s">
        <v>181</v>
      </c>
      <c r="L1" s="81" t="s">
        <v>182</v>
      </c>
      <c r="M1" s="81" t="s">
        <v>181</v>
      </c>
      <c r="N1" s="81" t="s">
        <v>182</v>
      </c>
      <c r="O1" s="81" t="s">
        <v>181</v>
      </c>
      <c r="P1" s="81" t="s">
        <v>182</v>
      </c>
      <c r="Q1" s="81" t="s">
        <v>181</v>
      </c>
      <c r="R1" s="82" t="s">
        <v>182</v>
      </c>
      <c r="S1" s="38" t="s">
        <v>181</v>
      </c>
      <c r="T1" s="37" t="s">
        <v>182</v>
      </c>
      <c r="U1" s="38" t="s">
        <v>171</v>
      </c>
      <c r="V1" s="37" t="s">
        <v>184</v>
      </c>
      <c r="W1" s="38" t="s">
        <v>185</v>
      </c>
      <c r="X1" s="39"/>
      <c r="Y1" s="38" t="s">
        <v>186</v>
      </c>
      <c r="Z1" s="49"/>
      <c r="AA1" s="49"/>
      <c r="AB1" s="5"/>
      <c r="AC1" s="5"/>
      <c r="AD1" s="5"/>
      <c r="AE1" s="5"/>
      <c r="AF1" s="5"/>
      <c r="AG1" s="5"/>
      <c r="AH1" s="5"/>
      <c r="AI1" s="5"/>
    </row>
    <row r="2" spans="1:35" x14ac:dyDescent="0.2">
      <c r="A2" s="23" t="s">
        <v>161</v>
      </c>
      <c r="B2" s="1" t="s">
        <v>216</v>
      </c>
      <c r="C2" s="57">
        <v>1</v>
      </c>
      <c r="D2" s="54"/>
      <c r="E2" s="83">
        <v>1</v>
      </c>
      <c r="F2" s="54">
        <v>2</v>
      </c>
      <c r="G2" s="83">
        <v>1</v>
      </c>
      <c r="H2" s="54"/>
      <c r="I2" s="83">
        <v>1</v>
      </c>
      <c r="J2" s="54"/>
      <c r="K2" s="83">
        <v>5</v>
      </c>
      <c r="L2" s="54"/>
      <c r="M2" s="83">
        <v>5</v>
      </c>
      <c r="N2" s="54"/>
      <c r="O2" s="83">
        <v>4</v>
      </c>
      <c r="P2" s="54"/>
      <c r="Q2" s="83">
        <v>5</v>
      </c>
      <c r="R2" s="54"/>
      <c r="S2" s="84">
        <v>81</v>
      </c>
      <c r="T2" s="84">
        <f t="shared" ref="T2:T25" si="0">SUM(R2,P2,N2,L2,J2,H2,F2,D2)</f>
        <v>2</v>
      </c>
      <c r="U2" s="84">
        <v>8</v>
      </c>
      <c r="V2" s="84" t="s">
        <v>193</v>
      </c>
      <c r="W2" s="58" t="s">
        <v>189</v>
      </c>
      <c r="X2" s="54"/>
      <c r="Y2" s="56"/>
    </row>
    <row r="3" spans="1:35" x14ac:dyDescent="0.2">
      <c r="A3" s="32" t="s">
        <v>151</v>
      </c>
      <c r="B3" s="60" t="s">
        <v>192</v>
      </c>
      <c r="C3" s="61">
        <v>30</v>
      </c>
      <c r="D3" s="62">
        <v>3</v>
      </c>
      <c r="E3" s="63">
        <v>200</v>
      </c>
      <c r="F3" s="62">
        <v>9</v>
      </c>
      <c r="G3" s="63">
        <v>100</v>
      </c>
      <c r="H3" s="62"/>
      <c r="I3" s="63">
        <v>50</v>
      </c>
      <c r="J3" s="62"/>
      <c r="K3" s="63">
        <v>50</v>
      </c>
      <c r="L3" s="62">
        <v>7</v>
      </c>
      <c r="M3" s="63">
        <v>150</v>
      </c>
      <c r="N3" s="62">
        <v>7</v>
      </c>
      <c r="O3" s="63">
        <v>100</v>
      </c>
      <c r="P3" s="62"/>
      <c r="Q3" s="63">
        <v>60</v>
      </c>
      <c r="R3" s="62"/>
      <c r="S3" s="63">
        <v>2145</v>
      </c>
      <c r="T3" s="61">
        <f t="shared" si="0"/>
        <v>26</v>
      </c>
      <c r="U3" s="61">
        <v>8</v>
      </c>
      <c r="V3" s="61" t="s">
        <v>193</v>
      </c>
      <c r="W3" s="61" t="s">
        <v>193</v>
      </c>
      <c r="X3" s="54"/>
      <c r="Y3" s="61"/>
    </row>
    <row r="4" spans="1:35" x14ac:dyDescent="0.2">
      <c r="A4" s="27" t="s">
        <v>164</v>
      </c>
      <c r="B4" s="50" t="s">
        <v>205</v>
      </c>
      <c r="C4" s="51">
        <v>30</v>
      </c>
      <c r="D4" s="52">
        <v>1</v>
      </c>
      <c r="E4" s="53">
        <v>50</v>
      </c>
      <c r="F4" s="52">
        <v>12</v>
      </c>
      <c r="G4" s="53">
        <v>40</v>
      </c>
      <c r="H4" s="52">
        <v>4</v>
      </c>
      <c r="I4" s="53">
        <v>50</v>
      </c>
      <c r="J4" s="52">
        <v>12</v>
      </c>
      <c r="K4" s="53">
        <v>50</v>
      </c>
      <c r="L4" s="52">
        <v>35</v>
      </c>
      <c r="M4" s="53">
        <v>50</v>
      </c>
      <c r="N4" s="52">
        <v>31</v>
      </c>
      <c r="O4" s="53">
        <v>50</v>
      </c>
      <c r="P4" s="52"/>
      <c r="Q4" s="53">
        <v>8</v>
      </c>
      <c r="R4" s="52"/>
      <c r="S4" s="53">
        <v>862</v>
      </c>
      <c r="T4" s="51">
        <f t="shared" si="0"/>
        <v>95</v>
      </c>
      <c r="U4" s="51">
        <v>8</v>
      </c>
      <c r="V4" s="51" t="s">
        <v>193</v>
      </c>
      <c r="W4" s="51" t="s">
        <v>193</v>
      </c>
      <c r="X4" s="54"/>
      <c r="Y4" s="51"/>
    </row>
    <row r="5" spans="1:35" x14ac:dyDescent="0.2">
      <c r="A5" s="30" t="s">
        <v>145</v>
      </c>
      <c r="B5" s="55" t="s">
        <v>206</v>
      </c>
      <c r="C5" s="56"/>
      <c r="D5" s="57"/>
      <c r="E5" s="58">
        <v>3</v>
      </c>
      <c r="F5" s="57">
        <v>3</v>
      </c>
      <c r="G5" s="58">
        <v>3</v>
      </c>
      <c r="H5" s="57"/>
      <c r="I5" s="58">
        <v>3</v>
      </c>
      <c r="J5" s="57">
        <v>3</v>
      </c>
      <c r="K5" s="58">
        <v>2</v>
      </c>
      <c r="L5" s="57"/>
      <c r="M5" s="58">
        <v>4</v>
      </c>
      <c r="N5" s="57">
        <v>1</v>
      </c>
      <c r="O5" s="58">
        <v>1</v>
      </c>
      <c r="P5" s="57">
        <v>9</v>
      </c>
      <c r="Q5" s="58">
        <v>2</v>
      </c>
      <c r="R5" s="57"/>
      <c r="S5" s="58">
        <v>64</v>
      </c>
      <c r="T5" s="51">
        <f t="shared" si="0"/>
        <v>16</v>
      </c>
      <c r="U5" s="56">
        <v>7</v>
      </c>
      <c r="V5" s="56" t="s">
        <v>193</v>
      </c>
      <c r="W5" s="56" t="s">
        <v>193</v>
      </c>
      <c r="X5" s="54"/>
      <c r="Y5" s="56"/>
    </row>
    <row r="6" spans="1:35" x14ac:dyDescent="0.2">
      <c r="A6" s="30" t="s">
        <v>152</v>
      </c>
      <c r="B6" s="55" t="s">
        <v>211</v>
      </c>
      <c r="C6" s="56"/>
      <c r="D6" s="57">
        <v>8</v>
      </c>
      <c r="E6" s="58">
        <v>6</v>
      </c>
      <c r="F6" s="57">
        <v>10</v>
      </c>
      <c r="G6" s="58">
        <v>2</v>
      </c>
      <c r="H6" s="57"/>
      <c r="I6" s="58">
        <v>2</v>
      </c>
      <c r="J6" s="57">
        <v>29</v>
      </c>
      <c r="K6" s="58">
        <v>8</v>
      </c>
      <c r="L6" s="57">
        <v>5</v>
      </c>
      <c r="M6" s="58">
        <v>8</v>
      </c>
      <c r="N6" s="57">
        <v>1</v>
      </c>
      <c r="O6" s="58">
        <v>50</v>
      </c>
      <c r="P6" s="57"/>
      <c r="Q6" s="58">
        <v>6</v>
      </c>
      <c r="R6" s="57"/>
      <c r="S6" s="58">
        <v>143</v>
      </c>
      <c r="T6" s="51">
        <f t="shared" si="0"/>
        <v>53</v>
      </c>
      <c r="U6" s="56">
        <v>7</v>
      </c>
      <c r="V6" s="56" t="s">
        <v>193</v>
      </c>
      <c r="W6" s="56" t="s">
        <v>193</v>
      </c>
      <c r="X6" s="54"/>
      <c r="Y6" s="56"/>
    </row>
    <row r="7" spans="1:35" x14ac:dyDescent="0.2">
      <c r="A7" s="30" t="s">
        <v>153</v>
      </c>
      <c r="B7" s="55" t="s">
        <v>225</v>
      </c>
      <c r="C7" s="56"/>
      <c r="D7" s="57"/>
      <c r="E7" s="58">
        <v>30</v>
      </c>
      <c r="F7" s="57"/>
      <c r="G7" s="58">
        <v>10</v>
      </c>
      <c r="H7" s="57"/>
      <c r="I7" s="58">
        <v>50</v>
      </c>
      <c r="J7" s="57"/>
      <c r="K7" s="58">
        <v>50</v>
      </c>
      <c r="L7" s="57"/>
      <c r="M7" s="58">
        <v>100</v>
      </c>
      <c r="N7" s="57"/>
      <c r="O7" s="58">
        <v>10</v>
      </c>
      <c r="P7" s="57"/>
      <c r="Q7" s="58">
        <v>20</v>
      </c>
      <c r="R7" s="57"/>
      <c r="S7" s="58">
        <v>508</v>
      </c>
      <c r="T7" s="51">
        <f t="shared" si="0"/>
        <v>0</v>
      </c>
      <c r="U7" s="56">
        <v>7</v>
      </c>
      <c r="V7" s="56" t="s">
        <v>193</v>
      </c>
      <c r="W7" s="56" t="s">
        <v>193</v>
      </c>
      <c r="X7" s="54"/>
      <c r="Y7" s="56"/>
    </row>
    <row r="8" spans="1:35" x14ac:dyDescent="0.2">
      <c r="A8" s="30" t="s">
        <v>146</v>
      </c>
      <c r="B8" s="55" t="s">
        <v>207</v>
      </c>
      <c r="C8" s="56"/>
      <c r="D8" s="57"/>
      <c r="E8" s="58">
        <v>6</v>
      </c>
      <c r="F8" s="57"/>
      <c r="G8" s="58">
        <v>2</v>
      </c>
      <c r="H8" s="57"/>
      <c r="I8" s="58"/>
      <c r="J8" s="57"/>
      <c r="K8" s="58">
        <v>2</v>
      </c>
      <c r="L8" s="57"/>
      <c r="M8" s="58">
        <v>2</v>
      </c>
      <c r="N8" s="57"/>
      <c r="O8" s="58">
        <v>4</v>
      </c>
      <c r="P8" s="57"/>
      <c r="Q8" s="58">
        <v>1</v>
      </c>
      <c r="R8" s="57"/>
      <c r="S8" s="58">
        <v>46</v>
      </c>
      <c r="T8" s="51">
        <f t="shared" si="0"/>
        <v>0</v>
      </c>
      <c r="U8" s="56">
        <v>6</v>
      </c>
      <c r="V8" s="56" t="s">
        <v>189</v>
      </c>
      <c r="W8" s="59">
        <v>3</v>
      </c>
      <c r="X8" s="54"/>
      <c r="Y8" s="56"/>
    </row>
    <row r="9" spans="1:35" x14ac:dyDescent="0.2">
      <c r="A9" s="30" t="s">
        <v>148</v>
      </c>
      <c r="B9" s="55" t="s">
        <v>236</v>
      </c>
      <c r="C9" s="56"/>
      <c r="D9" s="57"/>
      <c r="E9" s="58">
        <v>2</v>
      </c>
      <c r="F9" s="57">
        <v>4</v>
      </c>
      <c r="G9" s="58"/>
      <c r="H9" s="57"/>
      <c r="I9" s="58"/>
      <c r="J9" s="57">
        <v>2</v>
      </c>
      <c r="K9" s="58">
        <v>2</v>
      </c>
      <c r="L9" s="57"/>
      <c r="M9" s="58">
        <v>2</v>
      </c>
      <c r="N9" s="57"/>
      <c r="O9" s="58">
        <v>1</v>
      </c>
      <c r="P9" s="57"/>
      <c r="Q9" s="58">
        <v>2</v>
      </c>
      <c r="R9" s="57"/>
      <c r="S9" s="58">
        <v>22</v>
      </c>
      <c r="T9" s="51">
        <f t="shared" si="0"/>
        <v>6</v>
      </c>
      <c r="U9" s="56">
        <v>5</v>
      </c>
      <c r="V9" s="56" t="s">
        <v>193</v>
      </c>
      <c r="W9" s="56" t="s">
        <v>193</v>
      </c>
      <c r="X9" s="54"/>
      <c r="Y9" s="56" t="s">
        <v>100</v>
      </c>
    </row>
    <row r="10" spans="1:35" x14ac:dyDescent="0.2">
      <c r="A10" s="30" t="s">
        <v>162</v>
      </c>
      <c r="B10" s="55" t="s">
        <v>217</v>
      </c>
      <c r="C10" s="56">
        <v>1</v>
      </c>
      <c r="D10" s="57">
        <v>2</v>
      </c>
      <c r="E10" s="58">
        <v>3</v>
      </c>
      <c r="F10" s="57">
        <v>8</v>
      </c>
      <c r="G10" s="58"/>
      <c r="H10" s="57"/>
      <c r="I10" s="58"/>
      <c r="J10" s="57"/>
      <c r="K10" s="58">
        <v>6</v>
      </c>
      <c r="L10" s="57"/>
      <c r="M10" s="58"/>
      <c r="N10" s="57">
        <v>2</v>
      </c>
      <c r="O10" s="58">
        <v>5</v>
      </c>
      <c r="P10" s="57"/>
      <c r="Q10" s="58">
        <v>3</v>
      </c>
      <c r="R10" s="57"/>
      <c r="S10" s="58">
        <v>43</v>
      </c>
      <c r="T10" s="51">
        <f t="shared" si="0"/>
        <v>12</v>
      </c>
      <c r="U10" s="56">
        <v>5</v>
      </c>
      <c r="V10" s="56" t="s">
        <v>193</v>
      </c>
      <c r="W10" s="56" t="s">
        <v>193</v>
      </c>
      <c r="X10" s="54"/>
      <c r="Y10" s="56"/>
    </row>
    <row r="11" spans="1:35" x14ac:dyDescent="0.2">
      <c r="A11" s="30" t="s">
        <v>147</v>
      </c>
      <c r="B11" s="55" t="s">
        <v>235</v>
      </c>
      <c r="C11" s="56"/>
      <c r="D11" s="57"/>
      <c r="E11" s="58">
        <v>2</v>
      </c>
      <c r="F11" s="57"/>
      <c r="G11" s="58">
        <v>1</v>
      </c>
      <c r="H11" s="57"/>
      <c r="I11" s="58"/>
      <c r="J11" s="57"/>
      <c r="K11" s="58"/>
      <c r="L11" s="57"/>
      <c r="M11" s="58"/>
      <c r="N11" s="57"/>
      <c r="O11" s="58">
        <v>3</v>
      </c>
      <c r="P11" s="57"/>
      <c r="Q11" s="58">
        <v>1</v>
      </c>
      <c r="R11" s="57"/>
      <c r="S11" s="58">
        <v>11</v>
      </c>
      <c r="T11" s="51">
        <f t="shared" si="0"/>
        <v>0</v>
      </c>
      <c r="U11" s="56">
        <v>4</v>
      </c>
      <c r="V11" s="56" t="s">
        <v>193</v>
      </c>
      <c r="W11" s="56" t="s">
        <v>193</v>
      </c>
      <c r="X11" s="54"/>
      <c r="Y11" s="56"/>
    </row>
    <row r="12" spans="1:35" x14ac:dyDescent="0.2">
      <c r="A12" s="30" t="s">
        <v>167</v>
      </c>
      <c r="B12" s="55" t="s">
        <v>219</v>
      </c>
      <c r="C12" s="56">
        <v>1</v>
      </c>
      <c r="D12" s="57"/>
      <c r="E12" s="58">
        <v>4</v>
      </c>
      <c r="F12" s="57"/>
      <c r="G12" s="58"/>
      <c r="H12" s="57"/>
      <c r="I12" s="58">
        <v>2</v>
      </c>
      <c r="J12" s="57"/>
      <c r="K12" s="58"/>
      <c r="L12" s="57"/>
      <c r="M12" s="58"/>
      <c r="N12" s="57"/>
      <c r="O12" s="58">
        <v>10</v>
      </c>
      <c r="P12" s="57"/>
      <c r="Q12" s="58"/>
      <c r="R12" s="57"/>
      <c r="S12" s="58">
        <v>30</v>
      </c>
      <c r="T12" s="51">
        <f t="shared" si="0"/>
        <v>0</v>
      </c>
      <c r="U12" s="56">
        <v>4</v>
      </c>
      <c r="V12" s="56" t="s">
        <v>193</v>
      </c>
      <c r="W12" s="56" t="s">
        <v>193</v>
      </c>
      <c r="X12" s="54"/>
      <c r="Y12" s="56"/>
    </row>
    <row r="13" spans="1:35" x14ac:dyDescent="0.2">
      <c r="A13" s="30" t="s">
        <v>150</v>
      </c>
      <c r="B13" s="55" t="s">
        <v>190</v>
      </c>
      <c r="C13" s="56"/>
      <c r="D13" s="57"/>
      <c r="E13" s="58">
        <v>2</v>
      </c>
      <c r="F13" s="57"/>
      <c r="G13" s="58"/>
      <c r="H13" s="57"/>
      <c r="I13" s="58">
        <v>60</v>
      </c>
      <c r="J13" s="57"/>
      <c r="K13" s="58">
        <v>1</v>
      </c>
      <c r="L13" s="57"/>
      <c r="M13" s="58"/>
      <c r="N13" s="57"/>
      <c r="O13" s="58">
        <v>2</v>
      </c>
      <c r="P13" s="57"/>
      <c r="Q13" s="58"/>
      <c r="R13" s="57"/>
      <c r="S13" s="58">
        <v>76</v>
      </c>
      <c r="T13" s="51">
        <f t="shared" si="0"/>
        <v>0</v>
      </c>
      <c r="U13" s="56">
        <v>4</v>
      </c>
      <c r="V13" s="59">
        <v>2</v>
      </c>
      <c r="W13" s="59">
        <v>1</v>
      </c>
      <c r="X13" s="54"/>
      <c r="Y13" s="56"/>
    </row>
    <row r="14" spans="1:35" x14ac:dyDescent="0.2">
      <c r="A14" s="30" t="s">
        <v>155</v>
      </c>
      <c r="B14" s="55" t="s">
        <v>195</v>
      </c>
      <c r="C14" s="56"/>
      <c r="D14" s="57"/>
      <c r="E14" s="58">
        <v>40</v>
      </c>
      <c r="F14" s="57"/>
      <c r="G14" s="58"/>
      <c r="H14" s="57"/>
      <c r="I14" s="58"/>
      <c r="J14" s="57"/>
      <c r="K14" s="58">
        <v>10</v>
      </c>
      <c r="L14" s="57"/>
      <c r="M14" s="58">
        <v>30</v>
      </c>
      <c r="N14" s="57"/>
      <c r="O14" s="58"/>
      <c r="P14" s="57"/>
      <c r="Q14" s="58">
        <v>20</v>
      </c>
      <c r="R14" s="57"/>
      <c r="S14" s="58">
        <v>186</v>
      </c>
      <c r="T14" s="51">
        <f t="shared" si="0"/>
        <v>0</v>
      </c>
      <c r="U14" s="56">
        <v>4</v>
      </c>
      <c r="V14" s="56" t="s">
        <v>193</v>
      </c>
      <c r="W14" s="56" t="s">
        <v>193</v>
      </c>
      <c r="X14" s="54"/>
      <c r="Y14" s="56"/>
    </row>
    <row r="15" spans="1:35" x14ac:dyDescent="0.2">
      <c r="A15" s="30" t="s">
        <v>163</v>
      </c>
      <c r="B15" s="55" t="s">
        <v>239</v>
      </c>
      <c r="C15" s="56"/>
      <c r="D15" s="57">
        <v>3</v>
      </c>
      <c r="E15" s="58"/>
      <c r="F15" s="57"/>
      <c r="G15" s="58"/>
      <c r="H15" s="57"/>
      <c r="I15" s="58"/>
      <c r="J15" s="57"/>
      <c r="K15" s="58">
        <v>2</v>
      </c>
      <c r="L15" s="57"/>
      <c r="M15" s="58">
        <v>5</v>
      </c>
      <c r="N15" s="57"/>
      <c r="O15" s="58"/>
      <c r="P15" s="57"/>
      <c r="Q15" s="58">
        <v>5</v>
      </c>
      <c r="R15" s="57"/>
      <c r="S15" s="58">
        <v>28</v>
      </c>
      <c r="T15" s="51">
        <f t="shared" si="0"/>
        <v>3</v>
      </c>
      <c r="U15" s="56">
        <v>3</v>
      </c>
      <c r="V15" s="56" t="s">
        <v>193</v>
      </c>
      <c r="W15" s="56" t="s">
        <v>193</v>
      </c>
      <c r="X15" s="54"/>
      <c r="Y15" s="56"/>
    </row>
    <row r="16" spans="1:35" x14ac:dyDescent="0.2">
      <c r="A16" s="30" t="s">
        <v>165</v>
      </c>
      <c r="B16" s="55" t="s">
        <v>240</v>
      </c>
      <c r="C16" s="56"/>
      <c r="D16" s="57"/>
      <c r="E16" s="58">
        <v>2</v>
      </c>
      <c r="F16" s="57"/>
      <c r="G16" s="58"/>
      <c r="H16" s="57"/>
      <c r="I16" s="58"/>
      <c r="J16" s="57"/>
      <c r="K16" s="58"/>
      <c r="L16" s="57"/>
      <c r="M16" s="58"/>
      <c r="N16" s="57"/>
      <c r="O16" s="58">
        <v>1</v>
      </c>
      <c r="P16" s="57"/>
      <c r="Q16" s="58">
        <v>1</v>
      </c>
      <c r="R16" s="57"/>
      <c r="S16" s="58">
        <v>4</v>
      </c>
      <c r="T16" s="51">
        <f t="shared" si="0"/>
        <v>0</v>
      </c>
      <c r="U16" s="56">
        <v>3</v>
      </c>
      <c r="V16" s="56" t="s">
        <v>193</v>
      </c>
      <c r="W16" s="56" t="s">
        <v>193</v>
      </c>
      <c r="X16" s="54"/>
      <c r="Y16" s="56"/>
    </row>
    <row r="17" spans="1:27" x14ac:dyDescent="0.2">
      <c r="A17" s="30" t="s">
        <v>159</v>
      </c>
      <c r="B17" s="55" t="s">
        <v>212</v>
      </c>
      <c r="C17" s="56"/>
      <c r="D17" s="57"/>
      <c r="E17" s="58">
        <v>9</v>
      </c>
      <c r="F17" s="57"/>
      <c r="G17" s="58"/>
      <c r="H17" s="57"/>
      <c r="I17" s="58"/>
      <c r="J17" s="57"/>
      <c r="K17" s="58"/>
      <c r="L17" s="57"/>
      <c r="M17" s="58"/>
      <c r="N17" s="57"/>
      <c r="O17" s="58">
        <v>7</v>
      </c>
      <c r="P17" s="57"/>
      <c r="Q17" s="58"/>
      <c r="R17" s="57"/>
      <c r="S17" s="58">
        <v>34</v>
      </c>
      <c r="T17" s="51">
        <f t="shared" si="0"/>
        <v>0</v>
      </c>
      <c r="U17" s="56">
        <v>2</v>
      </c>
      <c r="V17" s="59">
        <v>3</v>
      </c>
      <c r="W17" s="59">
        <v>2</v>
      </c>
      <c r="X17" s="54"/>
      <c r="Y17" s="56"/>
    </row>
    <row r="18" spans="1:27" x14ac:dyDescent="0.2">
      <c r="A18" s="32" t="s">
        <v>149</v>
      </c>
      <c r="B18" s="60" t="s">
        <v>204</v>
      </c>
      <c r="C18" s="61"/>
      <c r="D18" s="62"/>
      <c r="E18" s="63">
        <v>20</v>
      </c>
      <c r="F18" s="62"/>
      <c r="G18" s="63"/>
      <c r="H18" s="62"/>
      <c r="I18" s="63"/>
      <c r="J18" s="62"/>
      <c r="K18" s="63"/>
      <c r="L18" s="62"/>
      <c r="M18" s="63"/>
      <c r="N18" s="62"/>
      <c r="O18" s="63">
        <v>10</v>
      </c>
      <c r="P18" s="62"/>
      <c r="Q18" s="63"/>
      <c r="R18" s="62"/>
      <c r="S18" s="63">
        <v>34</v>
      </c>
      <c r="T18" s="64">
        <f t="shared" si="0"/>
        <v>0</v>
      </c>
      <c r="U18" s="61">
        <v>2</v>
      </c>
      <c r="V18" s="61" t="s">
        <v>193</v>
      </c>
      <c r="W18" s="61" t="s">
        <v>193</v>
      </c>
      <c r="X18" s="54"/>
      <c r="Y18" s="61"/>
    </row>
    <row r="19" spans="1:27" x14ac:dyDescent="0.2">
      <c r="A19" s="27" t="s">
        <v>158</v>
      </c>
      <c r="B19" s="50" t="s">
        <v>201</v>
      </c>
      <c r="C19" s="51"/>
      <c r="D19" s="52"/>
      <c r="E19" s="53">
        <v>4</v>
      </c>
      <c r="F19" s="52"/>
      <c r="G19" s="53"/>
      <c r="H19" s="52"/>
      <c r="I19" s="53"/>
      <c r="J19" s="52"/>
      <c r="K19" s="53"/>
      <c r="L19" s="52"/>
      <c r="M19" s="53"/>
      <c r="N19" s="52"/>
      <c r="O19" s="53">
        <v>10</v>
      </c>
      <c r="P19" s="52"/>
      <c r="Q19" s="53"/>
      <c r="R19" s="52"/>
      <c r="S19" s="53">
        <v>22</v>
      </c>
      <c r="T19" s="51">
        <f t="shared" si="0"/>
        <v>0</v>
      </c>
      <c r="U19" s="51">
        <v>2</v>
      </c>
      <c r="V19" s="51" t="s">
        <v>193</v>
      </c>
      <c r="W19" s="51" t="s">
        <v>202</v>
      </c>
      <c r="X19" s="54"/>
      <c r="Y19" s="51"/>
    </row>
    <row r="20" spans="1:27" x14ac:dyDescent="0.2">
      <c r="A20" s="30" t="s">
        <v>144</v>
      </c>
      <c r="B20" s="55" t="s">
        <v>232</v>
      </c>
      <c r="C20" s="56"/>
      <c r="D20" s="57"/>
      <c r="E20" s="58"/>
      <c r="F20" s="57"/>
      <c r="G20" s="58"/>
      <c r="H20" s="57"/>
      <c r="I20" s="58"/>
      <c r="J20" s="57"/>
      <c r="K20" s="58"/>
      <c r="L20" s="57"/>
      <c r="M20" s="58"/>
      <c r="N20" s="57"/>
      <c r="O20" s="58">
        <v>1</v>
      </c>
      <c r="P20" s="57"/>
      <c r="Q20" s="58"/>
      <c r="R20" s="57"/>
      <c r="S20" s="58">
        <v>1</v>
      </c>
      <c r="T20" s="51">
        <f t="shared" si="0"/>
        <v>0</v>
      </c>
      <c r="U20" s="56">
        <v>1</v>
      </c>
      <c r="V20" s="56" t="s">
        <v>193</v>
      </c>
      <c r="W20" s="56" t="s">
        <v>193</v>
      </c>
      <c r="X20" s="54"/>
      <c r="Y20" s="56"/>
    </row>
    <row r="21" spans="1:27" x14ac:dyDescent="0.2">
      <c r="A21" s="30" t="s">
        <v>154</v>
      </c>
      <c r="B21" s="55" t="s">
        <v>237</v>
      </c>
      <c r="C21" s="56"/>
      <c r="D21" s="57"/>
      <c r="E21" s="58"/>
      <c r="F21" s="57"/>
      <c r="G21" s="58"/>
      <c r="H21" s="57"/>
      <c r="I21" s="58"/>
      <c r="J21" s="57"/>
      <c r="K21" s="58"/>
      <c r="L21" s="57"/>
      <c r="M21" s="58"/>
      <c r="N21" s="57"/>
      <c r="O21" s="58"/>
      <c r="P21" s="57"/>
      <c r="Q21" s="58">
        <v>1</v>
      </c>
      <c r="R21" s="57"/>
      <c r="S21" s="58">
        <v>2</v>
      </c>
      <c r="T21" s="51">
        <f t="shared" si="0"/>
        <v>0</v>
      </c>
      <c r="U21" s="56">
        <v>1</v>
      </c>
      <c r="V21" s="56" t="s">
        <v>193</v>
      </c>
      <c r="W21" s="56" t="s">
        <v>193</v>
      </c>
      <c r="X21" s="54"/>
      <c r="Y21" s="56"/>
    </row>
    <row r="22" spans="1:27" x14ac:dyDescent="0.2">
      <c r="A22" s="30" t="s">
        <v>160</v>
      </c>
      <c r="B22" s="55" t="s">
        <v>213</v>
      </c>
      <c r="C22" s="56"/>
      <c r="D22" s="57"/>
      <c r="E22" s="58">
        <v>4</v>
      </c>
      <c r="F22" s="57"/>
      <c r="G22" s="58"/>
      <c r="H22" s="57"/>
      <c r="I22" s="58"/>
      <c r="J22" s="57"/>
      <c r="K22" s="58"/>
      <c r="L22" s="57"/>
      <c r="M22" s="58"/>
      <c r="N22" s="57"/>
      <c r="O22" s="58"/>
      <c r="P22" s="57"/>
      <c r="Q22" s="58"/>
      <c r="R22" s="57"/>
      <c r="S22" s="58">
        <v>4</v>
      </c>
      <c r="T22" s="51">
        <f t="shared" si="0"/>
        <v>0</v>
      </c>
      <c r="U22" s="56">
        <v>1</v>
      </c>
      <c r="V22" s="59">
        <v>3</v>
      </c>
      <c r="W22" s="59">
        <v>1</v>
      </c>
      <c r="X22" s="54"/>
      <c r="Y22" s="56"/>
    </row>
    <row r="23" spans="1:27" x14ac:dyDescent="0.2">
      <c r="A23" s="30" t="s">
        <v>166</v>
      </c>
      <c r="B23" s="55" t="s">
        <v>218</v>
      </c>
      <c r="C23" s="56"/>
      <c r="D23" s="57"/>
      <c r="E23" s="58"/>
      <c r="F23" s="57"/>
      <c r="G23" s="58"/>
      <c r="H23" s="57"/>
      <c r="I23" s="58"/>
      <c r="J23" s="57"/>
      <c r="K23" s="58">
        <v>5</v>
      </c>
      <c r="L23" s="57"/>
      <c r="M23" s="58"/>
      <c r="N23" s="57"/>
      <c r="O23" s="58"/>
      <c r="P23" s="57"/>
      <c r="Q23" s="58"/>
      <c r="R23" s="57"/>
      <c r="S23" s="58">
        <v>7</v>
      </c>
      <c r="T23" s="51">
        <f t="shared" si="0"/>
        <v>0</v>
      </c>
      <c r="U23" s="56">
        <v>1</v>
      </c>
      <c r="V23" s="56" t="s">
        <v>193</v>
      </c>
      <c r="W23" s="56" t="s">
        <v>189</v>
      </c>
      <c r="X23" s="54"/>
      <c r="Y23" s="56"/>
    </row>
    <row r="24" spans="1:27" x14ac:dyDescent="0.2">
      <c r="A24" s="30" t="s">
        <v>156</v>
      </c>
      <c r="B24" s="55" t="s">
        <v>226</v>
      </c>
      <c r="C24" s="56"/>
      <c r="D24" s="57"/>
      <c r="E24" s="58"/>
      <c r="F24" s="57"/>
      <c r="G24" s="58"/>
      <c r="H24" s="57"/>
      <c r="I24" s="58"/>
      <c r="J24" s="57"/>
      <c r="K24" s="58"/>
      <c r="L24" s="57"/>
      <c r="M24" s="58"/>
      <c r="N24" s="57"/>
      <c r="O24" s="58"/>
      <c r="P24" s="57"/>
      <c r="Q24" s="58">
        <v>1</v>
      </c>
      <c r="R24" s="57"/>
      <c r="S24" s="58">
        <v>1</v>
      </c>
      <c r="T24" s="51">
        <f t="shared" si="0"/>
        <v>0</v>
      </c>
      <c r="U24" s="56">
        <v>1</v>
      </c>
      <c r="V24" s="56" t="s">
        <v>193</v>
      </c>
      <c r="W24" s="56" t="s">
        <v>227</v>
      </c>
      <c r="X24" s="54"/>
      <c r="Y24" s="56"/>
    </row>
    <row r="25" spans="1:27" x14ac:dyDescent="0.2">
      <c r="A25" s="30" t="s">
        <v>157</v>
      </c>
      <c r="B25" s="55" t="s">
        <v>228</v>
      </c>
      <c r="C25" s="56"/>
      <c r="D25" s="57"/>
      <c r="E25" s="58"/>
      <c r="F25" s="57"/>
      <c r="G25" s="58"/>
      <c r="H25" s="57"/>
      <c r="I25" s="58"/>
      <c r="J25" s="57"/>
      <c r="K25" s="58"/>
      <c r="L25" s="57"/>
      <c r="M25" s="58"/>
      <c r="N25" s="57"/>
      <c r="O25" s="58"/>
      <c r="P25" s="57"/>
      <c r="Q25" s="58">
        <v>3</v>
      </c>
      <c r="R25" s="57"/>
      <c r="S25" s="58">
        <v>3</v>
      </c>
      <c r="T25" s="51">
        <f t="shared" si="0"/>
        <v>0</v>
      </c>
      <c r="U25" s="56">
        <v>1</v>
      </c>
      <c r="V25" s="59">
        <v>3</v>
      </c>
      <c r="W25" s="59" t="s">
        <v>230</v>
      </c>
      <c r="X25" s="54"/>
      <c r="Y25" s="56"/>
    </row>
    <row r="26" spans="1:27" x14ac:dyDescent="0.2">
      <c r="A26" s="85" t="s">
        <v>223</v>
      </c>
      <c r="B26" s="86"/>
      <c r="C26" s="41" t="s">
        <v>177</v>
      </c>
      <c r="D26" s="87"/>
      <c r="E26" s="88"/>
      <c r="F26" s="87"/>
      <c r="G26" s="88"/>
      <c r="H26" s="87"/>
      <c r="I26" s="88"/>
      <c r="J26" s="87"/>
      <c r="K26" s="88"/>
      <c r="L26" s="87"/>
      <c r="M26" s="88"/>
      <c r="N26" s="87"/>
      <c r="O26" s="88"/>
      <c r="P26" s="87"/>
      <c r="Q26" s="88"/>
      <c r="R26" s="87"/>
      <c r="S26" s="88"/>
      <c r="T26" s="89"/>
      <c r="U26" s="41"/>
      <c r="V26" s="72"/>
      <c r="W26" s="72"/>
      <c r="X26" s="39"/>
      <c r="Y26" s="41"/>
      <c r="Z26" s="22"/>
      <c r="AA26" s="22"/>
    </row>
    <row r="27" spans="1:27" x14ac:dyDescent="0.2">
      <c r="A27" s="90"/>
      <c r="B27" s="91"/>
      <c r="C27" s="92">
        <v>1</v>
      </c>
      <c r="D27" s="93"/>
      <c r="E27" s="94">
        <v>2</v>
      </c>
      <c r="F27" s="93"/>
      <c r="G27" s="94">
        <v>3</v>
      </c>
      <c r="H27" s="93"/>
      <c r="I27" s="94">
        <v>4</v>
      </c>
      <c r="J27" s="93"/>
      <c r="K27" s="94">
        <v>6</v>
      </c>
      <c r="L27" s="93"/>
      <c r="M27" s="94">
        <v>7</v>
      </c>
      <c r="N27" s="93"/>
      <c r="O27" s="94">
        <v>8</v>
      </c>
      <c r="P27" s="93"/>
      <c r="Q27" s="94">
        <v>9</v>
      </c>
      <c r="R27" s="93"/>
      <c r="S27" s="93" t="s">
        <v>143</v>
      </c>
      <c r="T27" s="95"/>
      <c r="U27" s="47"/>
      <c r="V27" s="47"/>
      <c r="W27" s="47"/>
      <c r="X27" s="39"/>
      <c r="Y27" s="41"/>
      <c r="Z27" s="22"/>
      <c r="AA27" s="22"/>
    </row>
    <row r="28" spans="1:27" x14ac:dyDescent="0.2">
      <c r="A28" s="66" t="s">
        <v>141</v>
      </c>
      <c r="B28" s="51"/>
      <c r="C28" s="51"/>
      <c r="D28" s="51"/>
      <c r="E28" s="51"/>
      <c r="F28" s="51"/>
      <c r="G28" s="51"/>
      <c r="H28" s="51"/>
      <c r="I28" s="51"/>
      <c r="J28" s="51"/>
      <c r="K28" s="51"/>
      <c r="L28" s="51"/>
      <c r="M28" s="51"/>
      <c r="N28" s="51"/>
      <c r="O28" s="51"/>
      <c r="P28" s="51"/>
      <c r="Q28" s="51"/>
      <c r="R28" s="51"/>
      <c r="S28" s="51">
        <f>SUM(S3:S27)</f>
        <v>4276</v>
      </c>
      <c r="T28" s="51">
        <f>SUM(T4:T27)</f>
        <v>185</v>
      </c>
      <c r="U28" s="54"/>
      <c r="V28" s="54"/>
      <c r="W28" s="54"/>
      <c r="X28" s="54"/>
      <c r="Y28" s="54"/>
    </row>
    <row r="29" spans="1:27" x14ac:dyDescent="0.2">
      <c r="A29" s="68" t="s">
        <v>220</v>
      </c>
      <c r="B29" s="56"/>
      <c r="C29" s="56">
        <f t="shared" ref="C29:R29" si="1">COUNTA(C4:C28)</f>
        <v>5</v>
      </c>
      <c r="D29" s="56">
        <f t="shared" si="1"/>
        <v>4</v>
      </c>
      <c r="E29" s="56">
        <f t="shared" si="1"/>
        <v>17</v>
      </c>
      <c r="F29" s="56">
        <f t="shared" si="1"/>
        <v>5</v>
      </c>
      <c r="G29" s="56">
        <f t="shared" si="1"/>
        <v>7</v>
      </c>
      <c r="H29" s="56">
        <f t="shared" si="1"/>
        <v>1</v>
      </c>
      <c r="I29" s="56">
        <f t="shared" si="1"/>
        <v>7</v>
      </c>
      <c r="J29" s="56">
        <f t="shared" si="1"/>
        <v>4</v>
      </c>
      <c r="K29" s="56">
        <f t="shared" si="1"/>
        <v>12</v>
      </c>
      <c r="L29" s="56">
        <f t="shared" si="1"/>
        <v>2</v>
      </c>
      <c r="M29" s="56">
        <f t="shared" si="1"/>
        <v>9</v>
      </c>
      <c r="N29" s="56">
        <f t="shared" si="1"/>
        <v>4</v>
      </c>
      <c r="O29" s="56">
        <f t="shared" si="1"/>
        <v>16</v>
      </c>
      <c r="P29" s="56">
        <f t="shared" si="1"/>
        <v>1</v>
      </c>
      <c r="Q29" s="56">
        <f t="shared" si="1"/>
        <v>15</v>
      </c>
      <c r="R29" s="56">
        <f t="shared" si="1"/>
        <v>0</v>
      </c>
      <c r="S29" s="56"/>
      <c r="T29" s="56"/>
      <c r="U29" s="54"/>
      <c r="V29" s="54"/>
      <c r="W29" s="54"/>
      <c r="X29" s="54"/>
      <c r="Y29" s="69" t="s">
        <v>221</v>
      </c>
    </row>
    <row r="30" spans="1:27" x14ac:dyDescent="0.2">
      <c r="A30" s="68" t="s">
        <v>222</v>
      </c>
      <c r="B30" s="56"/>
      <c r="C30" s="56"/>
      <c r="D30" s="56"/>
      <c r="E30" s="56"/>
      <c r="F30" s="56"/>
      <c r="G30" s="56"/>
      <c r="H30" s="56"/>
      <c r="I30" s="56"/>
      <c r="J30" s="56"/>
      <c r="K30" s="56"/>
      <c r="L30" s="56"/>
      <c r="M30" s="56"/>
      <c r="N30" s="56"/>
      <c r="O30" s="56"/>
      <c r="P30" s="56"/>
      <c r="Q30" s="56"/>
      <c r="R30" s="56"/>
      <c r="S30" s="56"/>
      <c r="T30" s="56"/>
      <c r="U30" s="54"/>
      <c r="V30" s="54"/>
      <c r="W30" s="54"/>
      <c r="X30" s="54"/>
      <c r="Y30" s="54"/>
    </row>
    <row r="31" spans="1:27" x14ac:dyDescent="0.2">
      <c r="S31" s="54"/>
      <c r="T31" s="54"/>
      <c r="U31" s="54"/>
      <c r="V31" s="54"/>
      <c r="W31" s="54"/>
      <c r="X31" s="54"/>
      <c r="Y31" s="54"/>
    </row>
    <row r="32" spans="1:27" x14ac:dyDescent="0.2">
      <c r="S32" s="54"/>
      <c r="T32" s="54"/>
      <c r="U32" s="54"/>
      <c r="V32" s="54"/>
      <c r="W32" s="54"/>
      <c r="X32" s="54"/>
      <c r="Y32" s="54"/>
    </row>
    <row r="33" spans="19:32" x14ac:dyDescent="0.2">
      <c r="S33" s="54"/>
      <c r="T33" s="54"/>
      <c r="U33" s="54"/>
      <c r="V33" s="54"/>
      <c r="W33" s="54"/>
      <c r="X33" s="54"/>
      <c r="Y33" s="54"/>
    </row>
    <row r="34" spans="19:32" x14ac:dyDescent="0.2">
      <c r="S34" s="54"/>
      <c r="T34" s="54"/>
      <c r="U34" s="54"/>
      <c r="V34" s="54"/>
      <c r="W34" s="54"/>
      <c r="X34" s="54" t="s">
        <v>47</v>
      </c>
      <c r="Y34" s="54">
        <v>1</v>
      </c>
      <c r="Z34" s="1">
        <v>2</v>
      </c>
      <c r="AA34" s="1">
        <v>3</v>
      </c>
      <c r="AB34" s="1">
        <v>4</v>
      </c>
      <c r="AC34" s="1">
        <v>6</v>
      </c>
      <c r="AD34" s="1">
        <v>7</v>
      </c>
      <c r="AE34" s="1">
        <v>8</v>
      </c>
      <c r="AF34" s="1">
        <v>9</v>
      </c>
    </row>
    <row r="35" spans="19:32" x14ac:dyDescent="0.2">
      <c r="S35" s="54"/>
      <c r="T35" s="54"/>
      <c r="U35" s="54"/>
      <c r="V35" s="54"/>
      <c r="W35" s="54"/>
      <c r="X35" s="54" t="s">
        <v>250</v>
      </c>
      <c r="Y35" s="54">
        <v>5</v>
      </c>
      <c r="Z35" s="1">
        <v>17</v>
      </c>
      <c r="AA35" s="1">
        <v>7</v>
      </c>
      <c r="AB35" s="1">
        <v>7</v>
      </c>
      <c r="AC35" s="1">
        <v>12</v>
      </c>
      <c r="AD35" s="1">
        <v>9</v>
      </c>
      <c r="AE35" s="1">
        <v>16</v>
      </c>
      <c r="AF35" s="1">
        <v>15</v>
      </c>
    </row>
    <row r="36" spans="19:32" x14ac:dyDescent="0.2">
      <c r="S36" s="54"/>
      <c r="T36" s="54"/>
      <c r="U36" s="54"/>
      <c r="V36" s="54"/>
      <c r="W36" s="54"/>
      <c r="X36" s="54"/>
      <c r="Y36" s="54"/>
    </row>
    <row r="37" spans="19:32" x14ac:dyDescent="0.2">
      <c r="S37" s="54"/>
      <c r="T37" s="54"/>
      <c r="U37" s="54"/>
      <c r="V37" s="54"/>
      <c r="W37" s="54"/>
      <c r="X37" s="54"/>
      <c r="Y37" s="54"/>
    </row>
    <row r="38" spans="19:32" x14ac:dyDescent="0.2">
      <c r="S38" s="54"/>
      <c r="T38" s="54"/>
      <c r="U38" s="54"/>
      <c r="V38" s="54"/>
      <c r="W38" s="54"/>
      <c r="X38" s="54"/>
      <c r="Y38" s="54"/>
    </row>
    <row r="39" spans="19:32" x14ac:dyDescent="0.2">
      <c r="S39" s="54"/>
      <c r="T39" s="54"/>
      <c r="U39" s="54"/>
      <c r="V39" s="54"/>
      <c r="W39" s="54"/>
      <c r="X39" s="54"/>
      <c r="Y39" s="54"/>
    </row>
    <row r="40" spans="19:32" x14ac:dyDescent="0.2">
      <c r="S40" s="54"/>
      <c r="T40" s="54"/>
      <c r="U40" s="54"/>
      <c r="V40" s="54"/>
      <c r="W40" s="54"/>
      <c r="X40" s="54"/>
      <c r="Y40" s="54"/>
    </row>
    <row r="41" spans="19:32" x14ac:dyDescent="0.2">
      <c r="S41" s="54"/>
      <c r="T41" s="54"/>
      <c r="U41" s="54"/>
      <c r="V41" s="54"/>
      <c r="W41" s="54"/>
      <c r="X41" s="54"/>
      <c r="Y41" s="54"/>
    </row>
    <row r="42" spans="19:32" x14ac:dyDescent="0.2">
      <c r="S42" s="54"/>
      <c r="T42" s="54"/>
      <c r="U42" s="54"/>
      <c r="V42" s="54"/>
      <c r="W42" s="54"/>
      <c r="X42" s="54"/>
      <c r="Y42" s="54"/>
    </row>
    <row r="43" spans="19:32" x14ac:dyDescent="0.2">
      <c r="S43" s="54"/>
      <c r="T43" s="54"/>
      <c r="U43" s="54"/>
      <c r="V43" s="54"/>
      <c r="W43" s="54"/>
      <c r="X43" s="54"/>
      <c r="Y43" s="54"/>
    </row>
    <row r="44" spans="19:32" x14ac:dyDescent="0.2">
      <c r="S44" s="54"/>
      <c r="T44" s="54"/>
      <c r="U44" s="54"/>
      <c r="V44" s="54"/>
      <c r="W44" s="54"/>
      <c r="X44" s="54"/>
      <c r="Y44" s="54"/>
    </row>
    <row r="45" spans="19:32" x14ac:dyDescent="0.2">
      <c r="S45" s="54"/>
      <c r="T45" s="54"/>
      <c r="U45" s="54"/>
      <c r="V45" s="54"/>
      <c r="W45" s="54"/>
      <c r="X45" s="54"/>
      <c r="Y45" s="54"/>
    </row>
    <row r="46" spans="19:32" x14ac:dyDescent="0.2">
      <c r="S46" s="54"/>
      <c r="T46" s="54"/>
      <c r="U46" s="54"/>
      <c r="V46" s="54"/>
      <c r="W46" s="54"/>
      <c r="X46" s="54"/>
      <c r="Y46" s="54"/>
    </row>
    <row r="47" spans="19:32" x14ac:dyDescent="0.2">
      <c r="S47" s="54"/>
      <c r="T47" s="54"/>
      <c r="U47" s="54"/>
      <c r="V47" s="54"/>
      <c r="W47" s="54"/>
      <c r="X47" s="54"/>
      <c r="Y47" s="54"/>
    </row>
    <row r="48" spans="19:32" x14ac:dyDescent="0.2">
      <c r="S48" s="54"/>
      <c r="T48" s="54"/>
      <c r="U48" s="54"/>
      <c r="V48" s="54"/>
      <c r="W48" s="54"/>
      <c r="X48" s="54"/>
      <c r="Y48" s="54"/>
    </row>
    <row r="49" spans="19:25" x14ac:dyDescent="0.2">
      <c r="S49" s="54"/>
      <c r="T49" s="54"/>
      <c r="U49" s="54"/>
      <c r="V49" s="54"/>
      <c r="W49" s="54"/>
      <c r="X49" s="54"/>
      <c r="Y49" s="54"/>
    </row>
    <row r="50" spans="19:25" x14ac:dyDescent="0.2">
      <c r="S50" s="54"/>
      <c r="T50" s="54"/>
      <c r="U50" s="54"/>
      <c r="V50" s="54"/>
      <c r="W50" s="54"/>
      <c r="X50" s="54"/>
      <c r="Y50" s="54"/>
    </row>
    <row r="51" spans="19:25" x14ac:dyDescent="0.2">
      <c r="S51" s="54"/>
      <c r="T51" s="54"/>
      <c r="U51" s="54"/>
      <c r="V51" s="54"/>
      <c r="W51" s="54"/>
      <c r="X51" s="54"/>
      <c r="Y51" s="54"/>
    </row>
    <row r="52" spans="19:25" x14ac:dyDescent="0.2">
      <c r="S52" s="54"/>
      <c r="T52" s="54"/>
      <c r="U52" s="54"/>
      <c r="V52" s="54"/>
      <c r="W52" s="54"/>
      <c r="X52" s="54"/>
      <c r="Y52" s="54"/>
    </row>
    <row r="53" spans="19:25" x14ac:dyDescent="0.2">
      <c r="S53" s="54"/>
      <c r="T53" s="54"/>
      <c r="U53" s="54"/>
      <c r="V53" s="54"/>
      <c r="W53" s="54"/>
      <c r="X53" s="54"/>
      <c r="Y53" s="54"/>
    </row>
    <row r="54" spans="19:25" x14ac:dyDescent="0.2">
      <c r="S54" s="54"/>
      <c r="T54" s="54"/>
      <c r="U54" s="54"/>
      <c r="V54" s="54"/>
      <c r="W54" s="54"/>
      <c r="X54" s="54"/>
      <c r="Y54" s="54"/>
    </row>
    <row r="55" spans="19:25" x14ac:dyDescent="0.2">
      <c r="S55" s="54"/>
      <c r="T55" s="54"/>
      <c r="U55" s="54"/>
      <c r="V55" s="54"/>
      <c r="W55" s="54"/>
      <c r="X55" s="54"/>
      <c r="Y55" s="54"/>
    </row>
    <row r="56" spans="19:25" x14ac:dyDescent="0.2">
      <c r="S56" s="54"/>
      <c r="T56" s="54"/>
      <c r="U56" s="54"/>
      <c r="V56" s="54"/>
      <c r="W56" s="54"/>
      <c r="X56" s="54"/>
      <c r="Y56" s="54"/>
    </row>
    <row r="57" spans="19:25" x14ac:dyDescent="0.2">
      <c r="S57" s="54"/>
      <c r="T57" s="54"/>
      <c r="U57" s="54"/>
      <c r="V57" s="54"/>
      <c r="W57" s="54"/>
      <c r="X57" s="54"/>
      <c r="Y57" s="54"/>
    </row>
    <row r="58" spans="19:25" x14ac:dyDescent="0.2">
      <c r="S58" s="54"/>
      <c r="T58" s="54"/>
      <c r="U58" s="54"/>
      <c r="V58" s="54"/>
      <c r="W58" s="54"/>
      <c r="X58" s="54"/>
      <c r="Y58" s="54"/>
    </row>
    <row r="59" spans="19:25" x14ac:dyDescent="0.2">
      <c r="S59" s="54"/>
      <c r="T59" s="54"/>
      <c r="U59" s="54"/>
      <c r="V59" s="54"/>
      <c r="W59" s="54"/>
      <c r="X59" s="54"/>
      <c r="Y59" s="54"/>
    </row>
    <row r="60" spans="19:25" x14ac:dyDescent="0.2">
      <c r="S60" s="54"/>
      <c r="T60" s="54"/>
      <c r="U60" s="54"/>
      <c r="V60" s="54"/>
      <c r="W60" s="54"/>
      <c r="X60" s="54"/>
      <c r="Y60" s="54"/>
    </row>
    <row r="61" spans="19:25" x14ac:dyDescent="0.2">
      <c r="S61" s="54"/>
      <c r="T61" s="54"/>
      <c r="U61" s="54"/>
      <c r="V61" s="54"/>
      <c r="W61" s="54"/>
      <c r="X61" s="54"/>
      <c r="Y61" s="54"/>
    </row>
    <row r="62" spans="19:25" x14ac:dyDescent="0.2">
      <c r="S62" s="54"/>
      <c r="T62" s="54"/>
      <c r="U62" s="54"/>
      <c r="V62" s="54"/>
      <c r="W62" s="54"/>
      <c r="X62" s="54"/>
      <c r="Y62" s="54"/>
    </row>
    <row r="63" spans="19:25" x14ac:dyDescent="0.2">
      <c r="S63" s="54"/>
      <c r="T63" s="54"/>
      <c r="U63" s="54"/>
      <c r="V63" s="54"/>
      <c r="W63" s="54"/>
      <c r="X63" s="54"/>
      <c r="Y63" s="54"/>
    </row>
    <row r="64" spans="19:25" x14ac:dyDescent="0.2">
      <c r="S64" s="54"/>
      <c r="T64" s="54"/>
      <c r="U64" s="54"/>
      <c r="V64" s="54"/>
      <c r="W64" s="54"/>
      <c r="X64" s="54"/>
      <c r="Y64" s="54"/>
    </row>
    <row r="65" spans="19:25" x14ac:dyDescent="0.2">
      <c r="S65" s="54"/>
      <c r="T65" s="54"/>
      <c r="U65" s="54"/>
      <c r="V65" s="54"/>
      <c r="W65" s="54"/>
      <c r="X65" s="54"/>
      <c r="Y65" s="54"/>
    </row>
    <row r="66" spans="19:25" x14ac:dyDescent="0.2">
      <c r="S66" s="54"/>
      <c r="T66" s="54"/>
      <c r="U66" s="54"/>
      <c r="V66" s="54"/>
      <c r="W66" s="54"/>
      <c r="X66" s="54"/>
      <c r="Y66" s="54"/>
    </row>
    <row r="67" spans="19:25" x14ac:dyDescent="0.2">
      <c r="S67" s="54"/>
      <c r="T67" s="54"/>
      <c r="U67" s="54"/>
      <c r="V67" s="54"/>
      <c r="W67" s="54"/>
      <c r="X67" s="54"/>
      <c r="Y67" s="54"/>
    </row>
    <row r="68" spans="19:25" x14ac:dyDescent="0.2">
      <c r="S68" s="54"/>
      <c r="T68" s="54"/>
      <c r="U68" s="54"/>
      <c r="V68" s="54"/>
      <c r="W68" s="54"/>
      <c r="X68" s="54"/>
      <c r="Y68" s="54"/>
    </row>
    <row r="69" spans="19:25" x14ac:dyDescent="0.2">
      <c r="S69" s="54"/>
      <c r="T69" s="54"/>
      <c r="U69" s="54"/>
      <c r="V69" s="54"/>
      <c r="W69" s="54"/>
      <c r="X69" s="54"/>
      <c r="Y69" s="54"/>
    </row>
    <row r="70" spans="19:25" x14ac:dyDescent="0.2">
      <c r="S70" s="54"/>
      <c r="T70" s="54"/>
      <c r="U70" s="54"/>
      <c r="V70" s="54"/>
      <c r="W70" s="54"/>
      <c r="X70" s="54"/>
      <c r="Y70" s="54"/>
    </row>
    <row r="71" spans="19:25" x14ac:dyDescent="0.2">
      <c r="S71" s="54"/>
      <c r="T71" s="54"/>
      <c r="U71" s="54"/>
      <c r="V71" s="54"/>
      <c r="W71" s="54"/>
      <c r="X71" s="54"/>
      <c r="Y71" s="54"/>
    </row>
    <row r="72" spans="19:25" x14ac:dyDescent="0.2">
      <c r="S72" s="54"/>
      <c r="T72" s="54"/>
      <c r="U72" s="54"/>
      <c r="V72" s="54"/>
      <c r="W72" s="54"/>
      <c r="X72" s="54"/>
      <c r="Y72" s="54"/>
    </row>
    <row r="73" spans="19:25" x14ac:dyDescent="0.2">
      <c r="S73" s="54"/>
      <c r="T73" s="54"/>
      <c r="U73" s="54"/>
      <c r="V73" s="54"/>
      <c r="W73" s="54"/>
      <c r="X73" s="54"/>
      <c r="Y73" s="54"/>
    </row>
    <row r="74" spans="19:25" x14ac:dyDescent="0.2">
      <c r="S74" s="54"/>
      <c r="T74" s="54"/>
      <c r="U74" s="54"/>
      <c r="V74" s="54"/>
      <c r="W74" s="54"/>
      <c r="X74" s="54"/>
      <c r="Y74" s="54"/>
    </row>
    <row r="75" spans="19:25" x14ac:dyDescent="0.2">
      <c r="S75" s="54"/>
      <c r="T75" s="54"/>
      <c r="U75" s="54"/>
      <c r="V75" s="54"/>
      <c r="W75" s="54"/>
      <c r="X75" s="54"/>
      <c r="Y75" s="54"/>
    </row>
    <row r="76" spans="19:25" x14ac:dyDescent="0.2">
      <c r="S76" s="54"/>
      <c r="T76" s="54"/>
      <c r="U76" s="54"/>
      <c r="V76" s="54"/>
      <c r="W76" s="54"/>
      <c r="X76" s="54"/>
      <c r="Y76" s="54"/>
    </row>
    <row r="77" spans="19:25" x14ac:dyDescent="0.2">
      <c r="S77" s="54"/>
      <c r="T77" s="54"/>
      <c r="U77" s="54"/>
      <c r="V77" s="54"/>
      <c r="W77" s="54"/>
      <c r="X77" s="54"/>
      <c r="Y77" s="54"/>
    </row>
    <row r="78" spans="19:25" x14ac:dyDescent="0.2">
      <c r="S78" s="54"/>
      <c r="T78" s="54"/>
      <c r="U78" s="54"/>
      <c r="V78" s="54"/>
      <c r="W78" s="54"/>
      <c r="X78" s="54"/>
      <c r="Y78" s="54"/>
    </row>
    <row r="79" spans="19:25" x14ac:dyDescent="0.2">
      <c r="S79" s="54"/>
      <c r="T79" s="54"/>
      <c r="U79" s="54"/>
      <c r="V79" s="54"/>
      <c r="W79" s="54"/>
      <c r="X79" s="54"/>
      <c r="Y79" s="54"/>
    </row>
    <row r="80" spans="19:25" x14ac:dyDescent="0.2">
      <c r="S80" s="54"/>
      <c r="T80" s="54"/>
      <c r="U80" s="54"/>
      <c r="V80" s="54"/>
      <c r="W80" s="54"/>
      <c r="X80" s="54"/>
      <c r="Y80" s="54"/>
    </row>
    <row r="81" spans="19:25" x14ac:dyDescent="0.2">
      <c r="S81" s="54"/>
      <c r="T81" s="54"/>
      <c r="U81" s="54"/>
      <c r="V81" s="54"/>
      <c r="W81" s="54"/>
      <c r="X81" s="54"/>
      <c r="Y81" s="54"/>
    </row>
    <row r="82" spans="19:25" x14ac:dyDescent="0.2">
      <c r="S82" s="54"/>
      <c r="T82" s="54"/>
      <c r="U82" s="54"/>
      <c r="V82" s="54"/>
      <c r="W82" s="54"/>
      <c r="X82" s="54"/>
      <c r="Y82" s="54"/>
    </row>
    <row r="83" spans="19:25" x14ac:dyDescent="0.2">
      <c r="S83" s="54"/>
      <c r="T83" s="54"/>
      <c r="U83" s="54"/>
      <c r="V83" s="54"/>
      <c r="W83" s="54"/>
      <c r="X83" s="54"/>
      <c r="Y83" s="54"/>
    </row>
    <row r="84" spans="19:25" x14ac:dyDescent="0.2">
      <c r="S84" s="54"/>
      <c r="T84" s="54"/>
      <c r="U84" s="54"/>
      <c r="V84" s="54"/>
      <c r="W84" s="54"/>
      <c r="X84" s="54"/>
      <c r="Y84" s="54"/>
    </row>
    <row r="85" spans="19:25" x14ac:dyDescent="0.2">
      <c r="S85" s="54"/>
      <c r="T85" s="54"/>
      <c r="U85" s="54"/>
      <c r="V85" s="54"/>
      <c r="W85" s="54"/>
      <c r="X85" s="54"/>
      <c r="Y85" s="54"/>
    </row>
    <row r="86" spans="19:25" x14ac:dyDescent="0.2">
      <c r="S86" s="54"/>
      <c r="T86" s="54"/>
      <c r="U86" s="54"/>
      <c r="V86" s="54"/>
      <c r="W86" s="54"/>
      <c r="X86" s="54"/>
      <c r="Y86" s="54"/>
    </row>
    <row r="87" spans="19:25" x14ac:dyDescent="0.2">
      <c r="S87" s="54"/>
      <c r="T87" s="54"/>
      <c r="U87" s="54"/>
      <c r="V87" s="54"/>
      <c r="W87" s="54"/>
      <c r="X87" s="54"/>
      <c r="Y87" s="54"/>
    </row>
    <row r="88" spans="19:25" x14ac:dyDescent="0.2">
      <c r="S88" s="54"/>
      <c r="T88" s="54"/>
      <c r="U88" s="54"/>
      <c r="V88" s="54"/>
      <c r="W88" s="54"/>
      <c r="X88" s="54"/>
      <c r="Y88" s="54"/>
    </row>
    <row r="89" spans="19:25" x14ac:dyDescent="0.2">
      <c r="S89" s="54"/>
      <c r="T89" s="54"/>
      <c r="U89" s="54"/>
      <c r="V89" s="54"/>
      <c r="W89" s="54"/>
      <c r="X89" s="54"/>
      <c r="Y89" s="54"/>
    </row>
    <row r="90" spans="19:25" x14ac:dyDescent="0.2">
      <c r="S90" s="54"/>
      <c r="T90" s="54"/>
      <c r="U90" s="54"/>
      <c r="V90" s="54"/>
      <c r="W90" s="54"/>
      <c r="X90" s="54"/>
      <c r="Y90" s="54"/>
    </row>
    <row r="91" spans="19:25" x14ac:dyDescent="0.2">
      <c r="S91" s="54"/>
      <c r="T91" s="54"/>
      <c r="U91" s="54"/>
      <c r="V91" s="54"/>
      <c r="W91" s="54"/>
      <c r="X91" s="54"/>
      <c r="Y91" s="54"/>
    </row>
    <row r="92" spans="19:25" x14ac:dyDescent="0.2">
      <c r="S92" s="54"/>
      <c r="T92" s="54"/>
      <c r="U92" s="54"/>
      <c r="V92" s="54"/>
      <c r="W92" s="54"/>
      <c r="X92" s="54"/>
      <c r="Y92" s="54"/>
    </row>
    <row r="93" spans="19:25" x14ac:dyDescent="0.2">
      <c r="S93" s="54"/>
      <c r="T93" s="54"/>
      <c r="U93" s="54"/>
      <c r="V93" s="54"/>
      <c r="W93" s="54"/>
      <c r="X93" s="54"/>
      <c r="Y93" s="54"/>
    </row>
    <row r="94" spans="19:25" x14ac:dyDescent="0.2">
      <c r="S94" s="54"/>
      <c r="T94" s="54"/>
      <c r="U94" s="54"/>
      <c r="V94" s="54"/>
      <c r="W94" s="54"/>
      <c r="X94" s="54"/>
      <c r="Y94" s="54"/>
    </row>
    <row r="95" spans="19:25" x14ac:dyDescent="0.2">
      <c r="S95" s="54"/>
      <c r="T95" s="54"/>
      <c r="U95" s="54"/>
      <c r="V95" s="54"/>
      <c r="W95" s="54"/>
      <c r="X95" s="54"/>
      <c r="Y95" s="54"/>
    </row>
    <row r="96" spans="19:25" x14ac:dyDescent="0.2">
      <c r="S96" s="54"/>
      <c r="T96" s="54"/>
      <c r="U96" s="54"/>
      <c r="V96" s="54"/>
      <c r="W96" s="54"/>
      <c r="X96" s="54"/>
      <c r="Y96" s="54"/>
    </row>
    <row r="97" spans="19:25" x14ac:dyDescent="0.2">
      <c r="S97" s="54"/>
      <c r="T97" s="54"/>
      <c r="U97" s="54"/>
      <c r="V97" s="54"/>
      <c r="W97" s="54"/>
      <c r="X97" s="54"/>
      <c r="Y97" s="54"/>
    </row>
    <row r="98" spans="19:25" x14ac:dyDescent="0.2">
      <c r="S98" s="54"/>
      <c r="T98" s="54"/>
      <c r="U98" s="54"/>
      <c r="V98" s="54"/>
      <c r="W98" s="54"/>
      <c r="X98" s="54"/>
      <c r="Y98" s="54"/>
    </row>
    <row r="99" spans="19:25" x14ac:dyDescent="0.2">
      <c r="S99" s="54"/>
      <c r="T99" s="54"/>
      <c r="U99" s="54"/>
      <c r="V99" s="54"/>
      <c r="W99" s="54"/>
      <c r="X99" s="54"/>
      <c r="Y99" s="54"/>
    </row>
    <row r="100" spans="19:25" x14ac:dyDescent="0.2">
      <c r="S100" s="54"/>
      <c r="T100" s="54"/>
      <c r="U100" s="54"/>
      <c r="V100" s="54"/>
      <c r="W100" s="54"/>
      <c r="X100" s="54"/>
      <c r="Y100" s="54"/>
    </row>
    <row r="101" spans="19:25" x14ac:dyDescent="0.2">
      <c r="S101" s="54"/>
      <c r="T101" s="54"/>
      <c r="U101" s="54"/>
      <c r="V101" s="54"/>
      <c r="W101" s="54"/>
      <c r="X101" s="54"/>
      <c r="Y101" s="54"/>
    </row>
    <row r="102" spans="19:25" x14ac:dyDescent="0.2">
      <c r="S102" s="54"/>
      <c r="T102" s="54"/>
      <c r="U102" s="54"/>
      <c r="V102" s="54"/>
      <c r="W102" s="54"/>
      <c r="X102" s="54"/>
      <c r="Y102" s="54"/>
    </row>
    <row r="103" spans="19:25" x14ac:dyDescent="0.2">
      <c r="S103" s="54"/>
      <c r="T103" s="54"/>
      <c r="U103" s="54"/>
      <c r="V103" s="54"/>
      <c r="W103" s="54"/>
      <c r="X103" s="54"/>
      <c r="Y103" s="54"/>
    </row>
    <row r="104" spans="19:25" x14ac:dyDescent="0.2">
      <c r="S104" s="54"/>
      <c r="T104" s="54"/>
      <c r="U104" s="54"/>
      <c r="V104" s="54"/>
      <c r="W104" s="54"/>
      <c r="X104" s="54"/>
      <c r="Y104" s="54"/>
    </row>
    <row r="105" spans="19:25" x14ac:dyDescent="0.2">
      <c r="S105" s="54"/>
      <c r="T105" s="54"/>
      <c r="U105" s="54"/>
      <c r="V105" s="54"/>
      <c r="W105" s="54"/>
      <c r="X105" s="54"/>
      <c r="Y105" s="54"/>
    </row>
    <row r="106" spans="19:25" x14ac:dyDescent="0.2">
      <c r="S106" s="54"/>
      <c r="T106" s="54"/>
      <c r="U106" s="54"/>
      <c r="V106" s="54"/>
      <c r="W106" s="54"/>
      <c r="X106" s="54"/>
      <c r="Y106" s="54"/>
    </row>
    <row r="107" spans="19:25" x14ac:dyDescent="0.2">
      <c r="S107" s="54"/>
      <c r="T107" s="54"/>
      <c r="U107" s="54"/>
      <c r="V107" s="54"/>
      <c r="W107" s="54"/>
      <c r="X107" s="54"/>
      <c r="Y107" s="54"/>
    </row>
    <row r="108" spans="19:25" x14ac:dyDescent="0.2">
      <c r="S108" s="54"/>
      <c r="T108" s="54"/>
      <c r="U108" s="54"/>
      <c r="V108" s="54"/>
      <c r="W108" s="54"/>
      <c r="X108" s="54"/>
      <c r="Y108" s="54"/>
    </row>
    <row r="109" spans="19:25" x14ac:dyDescent="0.2">
      <c r="S109" s="54"/>
      <c r="T109" s="54"/>
      <c r="U109" s="54"/>
      <c r="V109" s="54"/>
      <c r="W109" s="54"/>
      <c r="X109" s="54"/>
      <c r="Y109" s="54"/>
    </row>
    <row r="110" spans="19:25" x14ac:dyDescent="0.2">
      <c r="S110" s="54"/>
      <c r="T110" s="54"/>
      <c r="U110" s="54"/>
      <c r="V110" s="54"/>
      <c r="W110" s="54"/>
      <c r="X110" s="54"/>
      <c r="Y110" s="54"/>
    </row>
    <row r="111" spans="19:25" x14ac:dyDescent="0.2">
      <c r="S111" s="54"/>
      <c r="T111" s="54"/>
      <c r="U111" s="54"/>
      <c r="V111" s="54"/>
      <c r="W111" s="54"/>
      <c r="X111" s="54"/>
      <c r="Y111" s="54"/>
    </row>
    <row r="112" spans="19:25" x14ac:dyDescent="0.2">
      <c r="S112" s="54"/>
      <c r="T112" s="54"/>
      <c r="U112" s="54"/>
      <c r="V112" s="54"/>
      <c r="W112" s="54"/>
      <c r="X112" s="54"/>
      <c r="Y112" s="54"/>
    </row>
    <row r="113" spans="19:25" x14ac:dyDescent="0.2">
      <c r="S113" s="54"/>
      <c r="T113" s="54"/>
      <c r="U113" s="54"/>
      <c r="V113" s="54"/>
      <c r="W113" s="54"/>
      <c r="X113" s="54"/>
      <c r="Y113" s="54"/>
    </row>
    <row r="114" spans="19:25" x14ac:dyDescent="0.2">
      <c r="S114" s="54"/>
      <c r="T114" s="54"/>
      <c r="U114" s="54"/>
      <c r="V114" s="54"/>
      <c r="W114" s="54"/>
      <c r="X114" s="54"/>
      <c r="Y114" s="54"/>
    </row>
    <row r="115" spans="19:25" x14ac:dyDescent="0.2">
      <c r="S115" s="54"/>
      <c r="T115" s="54"/>
      <c r="U115" s="54"/>
      <c r="V115" s="54"/>
      <c r="W115" s="54"/>
      <c r="X115" s="54"/>
      <c r="Y115" s="54"/>
    </row>
    <row r="116" spans="19:25" x14ac:dyDescent="0.2">
      <c r="S116" s="54"/>
      <c r="T116" s="54"/>
      <c r="U116" s="54"/>
      <c r="V116" s="54"/>
      <c r="W116" s="54"/>
      <c r="X116" s="54"/>
      <c r="Y116" s="54"/>
    </row>
    <row r="117" spans="19:25" x14ac:dyDescent="0.2">
      <c r="S117" s="54"/>
      <c r="T117" s="54"/>
      <c r="U117" s="54"/>
      <c r="V117" s="54"/>
      <c r="W117" s="54"/>
      <c r="X117" s="54"/>
      <c r="Y117" s="54"/>
    </row>
    <row r="118" spans="19:25" x14ac:dyDescent="0.2">
      <c r="S118" s="54"/>
      <c r="T118" s="54"/>
      <c r="U118" s="54"/>
      <c r="V118" s="54"/>
      <c r="W118" s="54"/>
      <c r="X118" s="54"/>
      <c r="Y118" s="54"/>
    </row>
    <row r="119" spans="19:25" x14ac:dyDescent="0.2">
      <c r="S119" s="54"/>
      <c r="T119" s="54"/>
      <c r="U119" s="54"/>
      <c r="V119" s="54"/>
      <c r="W119" s="54"/>
      <c r="X119" s="54"/>
      <c r="Y119" s="54"/>
    </row>
    <row r="120" spans="19:25" x14ac:dyDescent="0.2">
      <c r="S120" s="54"/>
      <c r="T120" s="54"/>
      <c r="U120" s="54"/>
      <c r="V120" s="54"/>
      <c r="W120" s="54"/>
      <c r="X120" s="54"/>
      <c r="Y120" s="54"/>
    </row>
    <row r="121" spans="19:25" x14ac:dyDescent="0.2">
      <c r="S121" s="54"/>
      <c r="T121" s="54"/>
      <c r="U121" s="54"/>
      <c r="V121" s="54"/>
      <c r="W121" s="54"/>
      <c r="X121" s="54"/>
      <c r="Y121" s="54"/>
    </row>
    <row r="122" spans="19:25" x14ac:dyDescent="0.2">
      <c r="S122" s="54"/>
      <c r="T122" s="54"/>
      <c r="U122" s="54"/>
      <c r="V122" s="54"/>
      <c r="W122" s="54"/>
      <c r="X122" s="54"/>
      <c r="Y122" s="54"/>
    </row>
    <row r="123" spans="19:25" x14ac:dyDescent="0.2">
      <c r="S123" s="54"/>
      <c r="T123" s="54"/>
      <c r="U123" s="54"/>
      <c r="V123" s="54"/>
      <c r="W123" s="54"/>
      <c r="X123" s="54"/>
      <c r="Y123" s="54"/>
    </row>
    <row r="124" spans="19:25" x14ac:dyDescent="0.2">
      <c r="S124" s="54"/>
      <c r="T124" s="54"/>
      <c r="U124" s="54"/>
      <c r="V124" s="54"/>
      <c r="W124" s="54"/>
      <c r="X124" s="54"/>
      <c r="Y124" s="54"/>
    </row>
    <row r="125" spans="19:25" x14ac:dyDescent="0.2">
      <c r="S125" s="54"/>
      <c r="T125" s="54"/>
      <c r="U125" s="54"/>
      <c r="V125" s="54"/>
      <c r="W125" s="54"/>
      <c r="X125" s="54"/>
      <c r="Y125" s="54"/>
    </row>
    <row r="126" spans="19:25" x14ac:dyDescent="0.2">
      <c r="S126" s="54"/>
      <c r="T126" s="54"/>
      <c r="U126" s="54"/>
      <c r="V126" s="54"/>
      <c r="W126" s="54"/>
      <c r="X126" s="54"/>
      <c r="Y126" s="54"/>
    </row>
    <row r="127" spans="19:25" x14ac:dyDescent="0.2">
      <c r="S127" s="54"/>
      <c r="T127" s="54"/>
      <c r="U127" s="54"/>
      <c r="V127" s="54"/>
      <c r="W127" s="54"/>
      <c r="X127" s="54"/>
      <c r="Y127" s="54"/>
    </row>
    <row r="128" spans="19:25" x14ac:dyDescent="0.2">
      <c r="S128" s="54"/>
      <c r="T128" s="54"/>
      <c r="U128" s="54"/>
      <c r="V128" s="54"/>
      <c r="W128" s="54"/>
      <c r="X128" s="54"/>
      <c r="Y128" s="54"/>
    </row>
    <row r="129" spans="19:25" x14ac:dyDescent="0.2">
      <c r="S129" s="54"/>
      <c r="T129" s="54"/>
      <c r="U129" s="54"/>
      <c r="V129" s="54"/>
      <c r="W129" s="54"/>
      <c r="X129" s="54"/>
      <c r="Y129" s="54"/>
    </row>
    <row r="130" spans="19:25" x14ac:dyDescent="0.2">
      <c r="S130" s="54"/>
      <c r="T130" s="54"/>
      <c r="U130" s="54"/>
      <c r="V130" s="54"/>
      <c r="W130" s="54"/>
      <c r="X130" s="54"/>
      <c r="Y130" s="54"/>
    </row>
    <row r="131" spans="19:25" x14ac:dyDescent="0.2">
      <c r="S131" s="54"/>
      <c r="T131" s="54"/>
      <c r="U131" s="54"/>
      <c r="V131" s="54"/>
      <c r="W131" s="54"/>
      <c r="X131" s="54"/>
      <c r="Y131" s="54"/>
    </row>
    <row r="132" spans="19:25" x14ac:dyDescent="0.2">
      <c r="S132" s="54"/>
      <c r="T132" s="54"/>
      <c r="U132" s="54"/>
      <c r="V132" s="54"/>
      <c r="W132" s="54"/>
      <c r="X132" s="54"/>
      <c r="Y132" s="54"/>
    </row>
    <row r="133" spans="19:25" x14ac:dyDescent="0.2">
      <c r="S133" s="54"/>
      <c r="T133" s="54"/>
      <c r="U133" s="54"/>
      <c r="V133" s="54"/>
      <c r="W133" s="54"/>
      <c r="X133" s="54"/>
      <c r="Y133" s="54"/>
    </row>
    <row r="134" spans="19:25" x14ac:dyDescent="0.2">
      <c r="S134" s="54"/>
      <c r="T134" s="54"/>
      <c r="U134" s="54"/>
      <c r="V134" s="54"/>
      <c r="W134" s="54"/>
      <c r="X134" s="54"/>
      <c r="Y134" s="54"/>
    </row>
    <row r="135" spans="19:25" x14ac:dyDescent="0.2">
      <c r="S135" s="54"/>
      <c r="T135" s="54"/>
      <c r="U135" s="54"/>
      <c r="V135" s="54"/>
      <c r="W135" s="54"/>
      <c r="X135" s="54"/>
      <c r="Y135" s="54"/>
    </row>
    <row r="136" spans="19:25" x14ac:dyDescent="0.2">
      <c r="S136" s="54"/>
      <c r="T136" s="54"/>
      <c r="U136" s="54"/>
      <c r="V136" s="54"/>
      <c r="W136" s="54"/>
      <c r="X136" s="54"/>
      <c r="Y136" s="54"/>
    </row>
    <row r="137" spans="19:25" x14ac:dyDescent="0.2">
      <c r="S137" s="54"/>
      <c r="T137" s="54"/>
      <c r="U137" s="54"/>
      <c r="V137" s="54"/>
      <c r="W137" s="54"/>
      <c r="X137" s="54"/>
      <c r="Y137" s="54"/>
    </row>
    <row r="138" spans="19:25" x14ac:dyDescent="0.2">
      <c r="S138" s="54"/>
      <c r="T138" s="54"/>
      <c r="U138" s="54"/>
      <c r="V138" s="54"/>
      <c r="W138" s="54"/>
      <c r="X138" s="54"/>
      <c r="Y138" s="54"/>
    </row>
    <row r="139" spans="19:25" x14ac:dyDescent="0.2">
      <c r="S139" s="54"/>
      <c r="T139" s="54"/>
      <c r="U139" s="54"/>
      <c r="V139" s="54"/>
      <c r="W139" s="54"/>
      <c r="X139" s="54"/>
      <c r="Y139" s="54"/>
    </row>
    <row r="140" spans="19:25" x14ac:dyDescent="0.2">
      <c r="S140" s="54"/>
      <c r="T140" s="54"/>
      <c r="U140" s="54"/>
      <c r="V140" s="54"/>
      <c r="W140" s="54"/>
      <c r="X140" s="54"/>
      <c r="Y140" s="54"/>
    </row>
    <row r="141" spans="19:25" x14ac:dyDescent="0.2">
      <c r="S141" s="54"/>
      <c r="T141" s="54"/>
      <c r="U141" s="54"/>
      <c r="V141" s="54"/>
      <c r="W141" s="54"/>
      <c r="X141" s="54"/>
      <c r="Y141" s="54"/>
    </row>
    <row r="142" spans="19:25" x14ac:dyDescent="0.2">
      <c r="S142" s="54"/>
      <c r="T142" s="54"/>
      <c r="U142" s="54"/>
      <c r="V142" s="54"/>
      <c r="W142" s="54"/>
      <c r="X142" s="54"/>
      <c r="Y142" s="54"/>
    </row>
    <row r="143" spans="19:25" x14ac:dyDescent="0.2">
      <c r="S143" s="54"/>
      <c r="T143" s="54"/>
      <c r="U143" s="54"/>
      <c r="V143" s="54"/>
      <c r="W143" s="54"/>
      <c r="X143" s="54"/>
      <c r="Y143" s="54"/>
    </row>
    <row r="144" spans="19:25" x14ac:dyDescent="0.2">
      <c r="S144" s="54"/>
      <c r="T144" s="54"/>
      <c r="U144" s="54"/>
      <c r="V144" s="54"/>
      <c r="W144" s="54"/>
      <c r="X144" s="54"/>
      <c r="Y144" s="54"/>
    </row>
    <row r="145" spans="19:25" x14ac:dyDescent="0.2">
      <c r="S145" s="54"/>
      <c r="T145" s="54"/>
      <c r="U145" s="54"/>
      <c r="V145" s="54"/>
      <c r="W145" s="54"/>
      <c r="X145" s="54"/>
      <c r="Y145" s="54"/>
    </row>
    <row r="146" spans="19:25" x14ac:dyDescent="0.2">
      <c r="S146" s="54"/>
      <c r="T146" s="54"/>
      <c r="U146" s="54"/>
      <c r="V146" s="54"/>
      <c r="W146" s="54"/>
      <c r="X146" s="54"/>
      <c r="Y146" s="54"/>
    </row>
    <row r="147" spans="19:25" x14ac:dyDescent="0.2">
      <c r="S147" s="54"/>
      <c r="T147" s="54"/>
      <c r="U147" s="54"/>
      <c r="V147" s="54"/>
      <c r="W147" s="54"/>
      <c r="X147" s="54"/>
      <c r="Y147" s="54"/>
    </row>
    <row r="148" spans="19:25" x14ac:dyDescent="0.2">
      <c r="S148" s="54"/>
      <c r="T148" s="54"/>
      <c r="U148" s="54"/>
      <c r="V148" s="54"/>
      <c r="W148" s="54"/>
      <c r="X148" s="54"/>
      <c r="Y148" s="54"/>
    </row>
    <row r="149" spans="19:25" x14ac:dyDescent="0.2">
      <c r="S149" s="54"/>
      <c r="T149" s="54"/>
      <c r="U149" s="54"/>
      <c r="V149" s="54"/>
      <c r="W149" s="54"/>
      <c r="X149" s="54"/>
      <c r="Y149" s="54"/>
    </row>
    <row r="150" spans="19:25" x14ac:dyDescent="0.2">
      <c r="S150" s="54"/>
      <c r="T150" s="54"/>
      <c r="U150" s="54"/>
      <c r="V150" s="54"/>
      <c r="W150" s="54"/>
      <c r="X150" s="54"/>
      <c r="Y150" s="54"/>
    </row>
    <row r="151" spans="19:25" x14ac:dyDescent="0.2">
      <c r="S151" s="54"/>
      <c r="T151" s="54"/>
      <c r="U151" s="54"/>
      <c r="V151" s="54"/>
      <c r="W151" s="54"/>
      <c r="X151" s="54"/>
      <c r="Y151" s="54"/>
    </row>
    <row r="152" spans="19:25" x14ac:dyDescent="0.2">
      <c r="S152" s="54"/>
      <c r="T152" s="54"/>
      <c r="U152" s="54"/>
      <c r="V152" s="54"/>
      <c r="W152" s="54"/>
      <c r="X152" s="54"/>
      <c r="Y152" s="54"/>
    </row>
    <row r="153" spans="19:25" x14ac:dyDescent="0.2">
      <c r="S153" s="54"/>
      <c r="T153" s="54"/>
      <c r="U153" s="54"/>
      <c r="V153" s="54"/>
      <c r="W153" s="54"/>
      <c r="X153" s="54"/>
      <c r="Y153" s="54"/>
    </row>
    <row r="154" spans="19:25" x14ac:dyDescent="0.2">
      <c r="S154" s="54"/>
      <c r="T154" s="54"/>
      <c r="U154" s="54"/>
      <c r="V154" s="54"/>
      <c r="W154" s="54"/>
      <c r="X154" s="54"/>
      <c r="Y154" s="54"/>
    </row>
    <row r="155" spans="19:25" x14ac:dyDescent="0.2">
      <c r="S155" s="54"/>
      <c r="T155" s="54"/>
      <c r="U155" s="54"/>
      <c r="V155" s="54"/>
      <c r="W155" s="54"/>
      <c r="X155" s="54"/>
      <c r="Y155" s="54"/>
    </row>
    <row r="156" spans="19:25" x14ac:dyDescent="0.2">
      <c r="S156" s="54"/>
      <c r="T156" s="54"/>
      <c r="U156" s="54"/>
      <c r="V156" s="54"/>
      <c r="W156" s="54"/>
      <c r="X156" s="54"/>
      <c r="Y156" s="54"/>
    </row>
    <row r="157" spans="19:25" x14ac:dyDescent="0.2">
      <c r="S157" s="54"/>
      <c r="T157" s="54"/>
      <c r="U157" s="54"/>
      <c r="V157" s="54"/>
      <c r="W157" s="54"/>
      <c r="X157" s="54"/>
      <c r="Y157" s="54"/>
    </row>
    <row r="158" spans="19:25" x14ac:dyDescent="0.2">
      <c r="S158" s="54"/>
      <c r="T158" s="54"/>
      <c r="U158" s="54"/>
      <c r="V158" s="54"/>
      <c r="W158" s="54"/>
      <c r="X158" s="54"/>
      <c r="Y158" s="54"/>
    </row>
    <row r="159" spans="19:25" x14ac:dyDescent="0.2">
      <c r="S159" s="54"/>
      <c r="T159" s="54"/>
      <c r="U159" s="54"/>
      <c r="V159" s="54"/>
      <c r="W159" s="54"/>
      <c r="X159" s="54"/>
      <c r="Y159" s="54"/>
    </row>
    <row r="160" spans="19:25" x14ac:dyDescent="0.2">
      <c r="S160" s="54"/>
      <c r="T160" s="54"/>
      <c r="U160" s="54"/>
      <c r="V160" s="54"/>
      <c r="W160" s="54"/>
      <c r="X160" s="54"/>
      <c r="Y160" s="54"/>
    </row>
    <row r="161" spans="19:25" x14ac:dyDescent="0.2">
      <c r="S161" s="54"/>
      <c r="T161" s="54"/>
      <c r="U161" s="54"/>
      <c r="V161" s="54"/>
      <c r="W161" s="54"/>
      <c r="X161" s="54"/>
      <c r="Y161" s="54"/>
    </row>
    <row r="162" spans="19:25" x14ac:dyDescent="0.2">
      <c r="S162" s="54"/>
      <c r="T162" s="54"/>
      <c r="U162" s="54"/>
      <c r="V162" s="54"/>
      <c r="W162" s="54"/>
      <c r="X162" s="54"/>
      <c r="Y162" s="54"/>
    </row>
    <row r="163" spans="19:25" x14ac:dyDescent="0.2">
      <c r="S163" s="54"/>
      <c r="T163" s="54"/>
      <c r="U163" s="54"/>
      <c r="V163" s="54"/>
      <c r="W163" s="54"/>
      <c r="X163" s="54"/>
      <c r="Y163" s="54"/>
    </row>
    <row r="164" spans="19:25" x14ac:dyDescent="0.2">
      <c r="S164" s="54"/>
      <c r="T164" s="54"/>
      <c r="U164" s="54"/>
      <c r="V164" s="54"/>
      <c r="W164" s="54"/>
      <c r="X164" s="54"/>
      <c r="Y164" s="54"/>
    </row>
    <row r="165" spans="19:25" x14ac:dyDescent="0.2">
      <c r="S165" s="54"/>
      <c r="T165" s="54"/>
      <c r="U165" s="54"/>
      <c r="V165" s="54"/>
      <c r="W165" s="54"/>
      <c r="X165" s="54"/>
      <c r="Y165" s="54"/>
    </row>
    <row r="166" spans="19:25" x14ac:dyDescent="0.2">
      <c r="S166" s="54"/>
      <c r="T166" s="54"/>
      <c r="U166" s="54"/>
      <c r="V166" s="54"/>
      <c r="W166" s="54"/>
      <c r="X166" s="54"/>
      <c r="Y166" s="54"/>
    </row>
    <row r="167" spans="19:25" x14ac:dyDescent="0.2">
      <c r="S167" s="54"/>
      <c r="T167" s="54"/>
      <c r="U167" s="54"/>
      <c r="V167" s="54"/>
      <c r="W167" s="54"/>
      <c r="X167" s="54"/>
      <c r="Y167" s="54"/>
    </row>
    <row r="168" spans="19:25" x14ac:dyDescent="0.2">
      <c r="S168" s="54"/>
      <c r="T168" s="54"/>
      <c r="U168" s="54"/>
      <c r="V168" s="54"/>
      <c r="W168" s="54"/>
      <c r="X168" s="54"/>
      <c r="Y168" s="54"/>
    </row>
    <row r="169" spans="19:25" x14ac:dyDescent="0.2">
      <c r="S169" s="54"/>
      <c r="T169" s="54"/>
      <c r="U169" s="54"/>
      <c r="V169" s="54"/>
      <c r="W169" s="54"/>
      <c r="X169" s="54"/>
      <c r="Y169" s="54"/>
    </row>
    <row r="170" spans="19:25" x14ac:dyDescent="0.2">
      <c r="S170" s="54"/>
      <c r="T170" s="54"/>
      <c r="U170" s="54"/>
      <c r="V170" s="54"/>
      <c r="W170" s="54"/>
      <c r="X170" s="54"/>
      <c r="Y170" s="54"/>
    </row>
    <row r="171" spans="19:25" x14ac:dyDescent="0.2">
      <c r="S171" s="54"/>
      <c r="T171" s="54"/>
      <c r="U171" s="54"/>
      <c r="V171" s="54"/>
      <c r="W171" s="54"/>
      <c r="X171" s="54"/>
      <c r="Y171" s="54"/>
    </row>
    <row r="172" spans="19:25" x14ac:dyDescent="0.2">
      <c r="S172" s="54"/>
      <c r="T172" s="54"/>
      <c r="U172" s="54"/>
      <c r="V172" s="54"/>
      <c r="W172" s="54"/>
      <c r="X172" s="54"/>
      <c r="Y172" s="54"/>
    </row>
    <row r="173" spans="19:25" x14ac:dyDescent="0.2">
      <c r="S173" s="54"/>
      <c r="T173" s="54"/>
      <c r="U173" s="54"/>
      <c r="V173" s="54"/>
      <c r="W173" s="54"/>
      <c r="X173" s="54"/>
      <c r="Y173" s="54"/>
    </row>
    <row r="174" spans="19:25" x14ac:dyDescent="0.2">
      <c r="S174" s="54"/>
      <c r="T174" s="54"/>
      <c r="U174" s="54"/>
      <c r="V174" s="54"/>
      <c r="W174" s="54"/>
      <c r="X174" s="54"/>
      <c r="Y174" s="54"/>
    </row>
    <row r="175" spans="19:25" x14ac:dyDescent="0.2">
      <c r="S175" s="54"/>
      <c r="T175" s="54"/>
      <c r="U175" s="54"/>
      <c r="V175" s="54"/>
      <c r="W175" s="54"/>
      <c r="X175" s="54"/>
      <c r="Y175" s="54"/>
    </row>
    <row r="176" spans="19:25" x14ac:dyDescent="0.2">
      <c r="S176" s="54"/>
      <c r="T176" s="54"/>
      <c r="U176" s="54"/>
      <c r="V176" s="54"/>
      <c r="W176" s="54"/>
      <c r="X176" s="54"/>
      <c r="Y176" s="54"/>
    </row>
    <row r="177" spans="19:25" x14ac:dyDescent="0.2">
      <c r="S177" s="54"/>
      <c r="T177" s="54"/>
      <c r="U177" s="54"/>
      <c r="V177" s="54"/>
      <c r="W177" s="54"/>
      <c r="X177" s="54"/>
      <c r="Y177" s="54"/>
    </row>
    <row r="178" spans="19:25" x14ac:dyDescent="0.2">
      <c r="S178" s="54"/>
      <c r="T178" s="54"/>
      <c r="U178" s="54"/>
      <c r="V178" s="54"/>
      <c r="W178" s="54"/>
      <c r="X178" s="54"/>
      <c r="Y178" s="54"/>
    </row>
    <row r="179" spans="19:25" x14ac:dyDescent="0.2">
      <c r="S179" s="54"/>
      <c r="T179" s="54"/>
      <c r="U179" s="54"/>
      <c r="V179" s="54"/>
      <c r="W179" s="54"/>
      <c r="X179" s="54"/>
      <c r="Y179" s="54"/>
    </row>
    <row r="180" spans="19:25" x14ac:dyDescent="0.2">
      <c r="S180" s="54"/>
      <c r="T180" s="54"/>
      <c r="U180" s="54"/>
      <c r="V180" s="54"/>
      <c r="W180" s="54"/>
      <c r="X180" s="54"/>
      <c r="Y180" s="54"/>
    </row>
    <row r="181" spans="19:25" x14ac:dyDescent="0.2">
      <c r="S181" s="54"/>
      <c r="T181" s="54"/>
      <c r="U181" s="54"/>
      <c r="V181" s="54"/>
      <c r="W181" s="54"/>
      <c r="X181" s="54"/>
      <c r="Y181" s="54"/>
    </row>
    <row r="182" spans="19:25" x14ac:dyDescent="0.2">
      <c r="S182" s="54"/>
      <c r="T182" s="54"/>
      <c r="U182" s="54"/>
      <c r="V182" s="54"/>
      <c r="W182" s="54"/>
      <c r="X182" s="54"/>
      <c r="Y182" s="54"/>
    </row>
    <row r="183" spans="19:25" x14ac:dyDescent="0.2">
      <c r="S183" s="54"/>
      <c r="T183" s="54"/>
      <c r="U183" s="54"/>
      <c r="V183" s="54"/>
      <c r="W183" s="54"/>
      <c r="X183" s="54"/>
      <c r="Y183" s="54"/>
    </row>
    <row r="184" spans="19:25" x14ac:dyDescent="0.2">
      <c r="S184" s="54"/>
      <c r="T184" s="54"/>
      <c r="U184" s="54"/>
      <c r="V184" s="54"/>
      <c r="W184" s="54"/>
      <c r="X184" s="54"/>
      <c r="Y184" s="54"/>
    </row>
    <row r="185" spans="19:25" x14ac:dyDescent="0.2">
      <c r="S185" s="54"/>
      <c r="T185" s="54"/>
      <c r="U185" s="54"/>
      <c r="V185" s="54"/>
      <c r="W185" s="54"/>
      <c r="X185" s="54"/>
      <c r="Y185" s="54"/>
    </row>
    <row r="186" spans="19:25" x14ac:dyDescent="0.2">
      <c r="S186" s="54"/>
      <c r="T186" s="54"/>
      <c r="U186" s="54"/>
      <c r="V186" s="54"/>
      <c r="W186" s="54"/>
      <c r="X186" s="54"/>
      <c r="Y186" s="54"/>
    </row>
    <row r="187" spans="19:25" x14ac:dyDescent="0.2">
      <c r="S187" s="54"/>
      <c r="T187" s="54"/>
      <c r="U187" s="54"/>
      <c r="V187" s="54"/>
      <c r="W187" s="54"/>
      <c r="X187" s="54"/>
      <c r="Y187" s="54"/>
    </row>
    <row r="188" spans="19:25" x14ac:dyDescent="0.2">
      <c r="S188" s="54"/>
      <c r="T188" s="54"/>
      <c r="U188" s="54"/>
      <c r="V188" s="54"/>
      <c r="W188" s="54"/>
      <c r="X188" s="54"/>
      <c r="Y188" s="54"/>
    </row>
    <row r="189" spans="19:25" x14ac:dyDescent="0.2">
      <c r="S189" s="54"/>
      <c r="T189" s="54"/>
      <c r="U189" s="54"/>
      <c r="V189" s="54"/>
      <c r="W189" s="54"/>
      <c r="X189" s="54"/>
      <c r="Y189" s="54"/>
    </row>
    <row r="190" spans="19:25" x14ac:dyDescent="0.2">
      <c r="S190" s="54"/>
      <c r="T190" s="54"/>
      <c r="U190" s="54"/>
      <c r="V190" s="54"/>
      <c r="W190" s="54"/>
      <c r="X190" s="54"/>
      <c r="Y190" s="54"/>
    </row>
    <row r="191" spans="19:25" x14ac:dyDescent="0.2">
      <c r="S191" s="54"/>
      <c r="T191" s="54"/>
      <c r="U191" s="54"/>
      <c r="V191" s="54"/>
      <c r="W191" s="54"/>
      <c r="X191" s="54"/>
      <c r="Y191" s="54"/>
    </row>
    <row r="192" spans="19:25" x14ac:dyDescent="0.2">
      <c r="S192" s="54"/>
      <c r="T192" s="54"/>
      <c r="U192" s="54"/>
      <c r="V192" s="54"/>
      <c r="W192" s="54"/>
      <c r="X192" s="54"/>
      <c r="Y192" s="54"/>
    </row>
    <row r="193" spans="19:25" x14ac:dyDescent="0.2">
      <c r="S193" s="54"/>
      <c r="T193" s="54"/>
      <c r="U193" s="54"/>
      <c r="V193" s="54"/>
      <c r="W193" s="54"/>
      <c r="X193" s="54"/>
      <c r="Y193" s="54"/>
    </row>
    <row r="194" spans="19:25" x14ac:dyDescent="0.2">
      <c r="S194" s="54"/>
      <c r="T194" s="54"/>
      <c r="U194" s="54"/>
      <c r="V194" s="54"/>
      <c r="W194" s="54"/>
      <c r="X194" s="54"/>
      <c r="Y194" s="54"/>
    </row>
    <row r="195" spans="19:25" x14ac:dyDescent="0.2">
      <c r="S195" s="54"/>
      <c r="T195" s="54"/>
      <c r="U195" s="54"/>
      <c r="V195" s="54"/>
      <c r="W195" s="54"/>
      <c r="X195" s="54"/>
      <c r="Y195" s="54"/>
    </row>
    <row r="196" spans="19:25" x14ac:dyDescent="0.2">
      <c r="S196" s="54"/>
      <c r="T196" s="54"/>
      <c r="U196" s="54"/>
      <c r="V196" s="54"/>
      <c r="W196" s="54"/>
      <c r="X196" s="54"/>
      <c r="Y196" s="54"/>
    </row>
    <row r="197" spans="19:25" x14ac:dyDescent="0.2">
      <c r="S197" s="54"/>
      <c r="T197" s="54"/>
      <c r="U197" s="54"/>
      <c r="V197" s="54"/>
      <c r="W197" s="54"/>
      <c r="X197" s="54"/>
      <c r="Y197" s="54"/>
    </row>
    <row r="198" spans="19:25" x14ac:dyDescent="0.2">
      <c r="S198" s="54"/>
      <c r="T198" s="54"/>
      <c r="U198" s="54"/>
      <c r="V198" s="54"/>
      <c r="W198" s="54"/>
      <c r="X198" s="54"/>
      <c r="Y198" s="54"/>
    </row>
    <row r="199" spans="19:25" x14ac:dyDescent="0.2">
      <c r="S199" s="54"/>
      <c r="T199" s="54"/>
      <c r="U199" s="54"/>
      <c r="V199" s="54"/>
      <c r="W199" s="54"/>
      <c r="X199" s="54"/>
      <c r="Y199" s="54"/>
    </row>
    <row r="200" spans="19:25" x14ac:dyDescent="0.2">
      <c r="S200" s="54"/>
      <c r="T200" s="54"/>
      <c r="U200" s="54"/>
      <c r="V200" s="54"/>
      <c r="W200" s="54"/>
      <c r="X200" s="54"/>
      <c r="Y200" s="54"/>
    </row>
    <row r="201" spans="19:25" x14ac:dyDescent="0.2">
      <c r="S201" s="54"/>
      <c r="T201" s="54"/>
      <c r="U201" s="54"/>
      <c r="V201" s="54"/>
      <c r="W201" s="54"/>
      <c r="X201" s="54"/>
      <c r="Y201" s="54"/>
    </row>
    <row r="202" spans="19:25" x14ac:dyDescent="0.2">
      <c r="S202" s="54"/>
      <c r="T202" s="54"/>
      <c r="U202" s="54"/>
      <c r="V202" s="54"/>
      <c r="W202" s="54"/>
      <c r="X202" s="54"/>
      <c r="Y202" s="54"/>
    </row>
    <row r="203" spans="19:25" x14ac:dyDescent="0.2">
      <c r="S203" s="54"/>
      <c r="T203" s="54"/>
      <c r="U203" s="54"/>
      <c r="V203" s="54"/>
      <c r="W203" s="54"/>
      <c r="X203" s="54"/>
      <c r="Y203" s="54"/>
    </row>
    <row r="204" spans="19:25" x14ac:dyDescent="0.2">
      <c r="S204" s="54"/>
      <c r="T204" s="54"/>
      <c r="U204" s="54"/>
      <c r="V204" s="54"/>
      <c r="W204" s="54"/>
      <c r="X204" s="54"/>
      <c r="Y204" s="54"/>
    </row>
    <row r="205" spans="19:25" x14ac:dyDescent="0.2">
      <c r="S205" s="54"/>
      <c r="T205" s="54"/>
      <c r="U205" s="54"/>
      <c r="V205" s="54"/>
      <c r="W205" s="54"/>
      <c r="X205" s="54"/>
      <c r="Y205" s="54"/>
    </row>
    <row r="206" spans="19:25" x14ac:dyDescent="0.2">
      <c r="S206" s="54"/>
      <c r="T206" s="54"/>
      <c r="U206" s="54"/>
      <c r="V206" s="54"/>
      <c r="W206" s="54"/>
      <c r="X206" s="54"/>
      <c r="Y206" s="54"/>
    </row>
    <row r="207" spans="19:25" x14ac:dyDescent="0.2">
      <c r="S207" s="54"/>
      <c r="T207" s="54"/>
      <c r="U207" s="54"/>
      <c r="V207" s="54"/>
      <c r="W207" s="54"/>
      <c r="X207" s="54"/>
      <c r="Y207" s="54"/>
    </row>
    <row r="208" spans="19:25" x14ac:dyDescent="0.2">
      <c r="S208" s="54"/>
      <c r="T208" s="54"/>
      <c r="U208" s="54"/>
      <c r="V208" s="54"/>
      <c r="W208" s="54"/>
      <c r="X208" s="54"/>
      <c r="Y208" s="54"/>
    </row>
    <row r="209" spans="19:25" x14ac:dyDescent="0.2">
      <c r="S209" s="54"/>
      <c r="T209" s="54"/>
      <c r="U209" s="54"/>
      <c r="V209" s="54"/>
      <c r="W209" s="54"/>
      <c r="X209" s="54"/>
      <c r="Y209" s="54"/>
    </row>
    <row r="210" spans="19:25" x14ac:dyDescent="0.2">
      <c r="S210" s="54"/>
      <c r="T210" s="54"/>
      <c r="U210" s="54"/>
      <c r="V210" s="54"/>
      <c r="W210" s="54"/>
      <c r="X210" s="54"/>
      <c r="Y210" s="54"/>
    </row>
    <row r="211" spans="19:25" x14ac:dyDescent="0.2">
      <c r="S211" s="54"/>
      <c r="T211" s="54"/>
      <c r="U211" s="54"/>
      <c r="V211" s="54"/>
      <c r="W211" s="54"/>
      <c r="X211" s="54"/>
      <c r="Y211" s="54"/>
    </row>
    <row r="212" spans="19:25" x14ac:dyDescent="0.2">
      <c r="S212" s="54"/>
      <c r="T212" s="54"/>
      <c r="U212" s="54"/>
      <c r="V212" s="54"/>
      <c r="W212" s="54"/>
      <c r="X212" s="54"/>
      <c r="Y212" s="54"/>
    </row>
    <row r="213" spans="19:25" x14ac:dyDescent="0.2">
      <c r="S213" s="54"/>
      <c r="T213" s="54"/>
      <c r="U213" s="54"/>
      <c r="V213" s="54"/>
      <c r="W213" s="54"/>
      <c r="X213" s="54"/>
      <c r="Y213" s="54"/>
    </row>
    <row r="214" spans="19:25" x14ac:dyDescent="0.2">
      <c r="S214" s="54"/>
      <c r="T214" s="54"/>
      <c r="U214" s="54"/>
      <c r="V214" s="54"/>
      <c r="W214" s="54"/>
      <c r="X214" s="54"/>
      <c r="Y214" s="54"/>
    </row>
    <row r="215" spans="19:25" x14ac:dyDescent="0.2">
      <c r="S215" s="54"/>
      <c r="T215" s="54"/>
      <c r="U215" s="54"/>
      <c r="V215" s="54"/>
      <c r="W215" s="54"/>
      <c r="X215" s="54"/>
      <c r="Y215" s="54"/>
    </row>
    <row r="216" spans="19:25" x14ac:dyDescent="0.2">
      <c r="S216" s="54"/>
      <c r="T216" s="54"/>
      <c r="U216" s="54"/>
      <c r="V216" s="54"/>
      <c r="W216" s="54"/>
      <c r="X216" s="54"/>
      <c r="Y216" s="54"/>
    </row>
    <row r="217" spans="19:25" x14ac:dyDescent="0.2">
      <c r="S217" s="54"/>
      <c r="T217" s="54"/>
      <c r="U217" s="54"/>
      <c r="V217" s="54"/>
      <c r="W217" s="54"/>
      <c r="X217" s="54"/>
      <c r="Y217" s="54"/>
    </row>
    <row r="218" spans="19:25" x14ac:dyDescent="0.2">
      <c r="S218" s="54"/>
      <c r="T218" s="54"/>
      <c r="U218" s="54"/>
      <c r="V218" s="54"/>
      <c r="W218" s="54"/>
      <c r="X218" s="54"/>
      <c r="Y218" s="54"/>
    </row>
    <row r="219" spans="19:25" x14ac:dyDescent="0.2">
      <c r="S219" s="54"/>
      <c r="T219" s="54"/>
      <c r="U219" s="54"/>
      <c r="V219" s="54"/>
      <c r="W219" s="54"/>
      <c r="X219" s="54"/>
      <c r="Y219" s="54"/>
    </row>
    <row r="220" spans="19:25" x14ac:dyDescent="0.2">
      <c r="S220" s="54"/>
      <c r="T220" s="54"/>
      <c r="U220" s="54"/>
      <c r="V220" s="54"/>
      <c r="W220" s="54"/>
      <c r="X220" s="54"/>
      <c r="Y220" s="54"/>
    </row>
    <row r="221" spans="19:25" x14ac:dyDescent="0.2">
      <c r="S221" s="54"/>
      <c r="T221" s="54"/>
      <c r="U221" s="54"/>
      <c r="V221" s="54"/>
      <c r="W221" s="54"/>
      <c r="X221" s="54"/>
      <c r="Y221" s="54"/>
    </row>
    <row r="222" spans="19:25" x14ac:dyDescent="0.2">
      <c r="S222" s="54"/>
      <c r="T222" s="54"/>
      <c r="U222" s="54"/>
      <c r="V222" s="54"/>
      <c r="W222" s="54"/>
      <c r="X222" s="54"/>
      <c r="Y222" s="54"/>
    </row>
    <row r="223" spans="19:25" x14ac:dyDescent="0.2">
      <c r="S223" s="54"/>
      <c r="T223" s="54"/>
      <c r="U223" s="54"/>
      <c r="V223" s="54"/>
      <c r="W223" s="54"/>
      <c r="X223" s="54"/>
      <c r="Y223" s="54"/>
    </row>
    <row r="224" spans="19:25" x14ac:dyDescent="0.2">
      <c r="S224" s="54"/>
      <c r="T224" s="54"/>
      <c r="U224" s="54"/>
      <c r="V224" s="54"/>
      <c r="W224" s="54"/>
      <c r="X224" s="54"/>
      <c r="Y224" s="54"/>
    </row>
    <row r="225" spans="19:25" x14ac:dyDescent="0.2">
      <c r="S225" s="54"/>
      <c r="T225" s="54"/>
      <c r="U225" s="54"/>
      <c r="V225" s="54"/>
      <c r="W225" s="54"/>
      <c r="X225" s="54"/>
      <c r="Y225" s="54"/>
    </row>
    <row r="226" spans="19:25" x14ac:dyDescent="0.2">
      <c r="S226" s="54"/>
      <c r="T226" s="54"/>
      <c r="U226" s="54"/>
      <c r="V226" s="54"/>
      <c r="W226" s="54"/>
      <c r="X226" s="54"/>
      <c r="Y226" s="54"/>
    </row>
    <row r="227" spans="19:25" x14ac:dyDescent="0.2">
      <c r="S227" s="54"/>
      <c r="T227" s="54"/>
      <c r="U227" s="54"/>
      <c r="V227" s="54"/>
      <c r="W227" s="54"/>
      <c r="X227" s="54"/>
      <c r="Y227" s="54"/>
    </row>
    <row r="228" spans="19:25" x14ac:dyDescent="0.2">
      <c r="S228" s="54"/>
      <c r="T228" s="54"/>
      <c r="U228" s="54"/>
      <c r="V228" s="54"/>
      <c r="W228" s="54"/>
      <c r="X228" s="54"/>
      <c r="Y228" s="54"/>
    </row>
    <row r="229" spans="19:25" x14ac:dyDescent="0.2">
      <c r="S229" s="54"/>
      <c r="T229" s="54"/>
      <c r="U229" s="54"/>
      <c r="V229" s="54"/>
      <c r="W229" s="54"/>
      <c r="X229" s="54"/>
      <c r="Y229" s="54"/>
    </row>
    <row r="230" spans="19:25" x14ac:dyDescent="0.2">
      <c r="S230" s="54"/>
      <c r="T230" s="54"/>
      <c r="U230" s="54"/>
      <c r="V230" s="54"/>
      <c r="W230" s="54"/>
      <c r="X230" s="54"/>
      <c r="Y230" s="54"/>
    </row>
    <row r="231" spans="19:25" x14ac:dyDescent="0.2">
      <c r="S231" s="54"/>
      <c r="T231" s="54"/>
      <c r="U231" s="54"/>
      <c r="V231" s="54"/>
      <c r="W231" s="54"/>
      <c r="X231" s="54"/>
      <c r="Y231" s="54"/>
    </row>
    <row r="232" spans="19:25" x14ac:dyDescent="0.2">
      <c r="S232" s="54"/>
      <c r="T232" s="54"/>
      <c r="U232" s="54"/>
      <c r="V232" s="54"/>
      <c r="W232" s="54"/>
      <c r="X232" s="54"/>
      <c r="Y232" s="54"/>
    </row>
    <row r="233" spans="19:25" x14ac:dyDescent="0.2">
      <c r="S233" s="54"/>
      <c r="T233" s="54"/>
      <c r="U233" s="54"/>
      <c r="V233" s="54"/>
      <c r="W233" s="54"/>
      <c r="X233" s="54"/>
      <c r="Y233" s="54"/>
    </row>
    <row r="234" spans="19:25" x14ac:dyDescent="0.2">
      <c r="S234" s="54"/>
      <c r="T234" s="54"/>
      <c r="U234" s="54"/>
      <c r="V234" s="54"/>
      <c r="W234" s="54"/>
      <c r="X234" s="54"/>
      <c r="Y234" s="54"/>
    </row>
    <row r="235" spans="19:25" x14ac:dyDescent="0.2">
      <c r="S235" s="54"/>
      <c r="T235" s="54"/>
      <c r="U235" s="54"/>
      <c r="V235" s="54"/>
      <c r="W235" s="54"/>
      <c r="X235" s="54"/>
      <c r="Y235" s="54"/>
    </row>
    <row r="236" spans="19:25" x14ac:dyDescent="0.2">
      <c r="S236" s="54"/>
      <c r="T236" s="54"/>
      <c r="U236" s="54"/>
      <c r="V236" s="54"/>
      <c r="W236" s="54"/>
      <c r="X236" s="54"/>
      <c r="Y236" s="54"/>
    </row>
    <row r="237" spans="19:25" x14ac:dyDescent="0.2">
      <c r="S237" s="54"/>
      <c r="T237" s="54"/>
      <c r="U237" s="54"/>
      <c r="V237" s="54"/>
      <c r="W237" s="54"/>
      <c r="X237" s="54"/>
      <c r="Y237" s="54"/>
    </row>
    <row r="238" spans="19:25" x14ac:dyDescent="0.2">
      <c r="S238" s="54"/>
      <c r="T238" s="54"/>
      <c r="U238" s="54"/>
      <c r="V238" s="54"/>
      <c r="W238" s="54"/>
      <c r="X238" s="54"/>
      <c r="Y238" s="54"/>
    </row>
    <row r="239" spans="19:25" x14ac:dyDescent="0.2">
      <c r="S239" s="54"/>
      <c r="T239" s="54"/>
      <c r="U239" s="54"/>
      <c r="V239" s="54"/>
      <c r="W239" s="54"/>
      <c r="X239" s="54"/>
      <c r="Y239" s="54"/>
    </row>
    <row r="240" spans="19:25" x14ac:dyDescent="0.2">
      <c r="S240" s="54"/>
      <c r="T240" s="54"/>
      <c r="U240" s="54"/>
      <c r="V240" s="54"/>
      <c r="W240" s="54"/>
      <c r="X240" s="54"/>
      <c r="Y240" s="54"/>
    </row>
    <row r="241" spans="19:25" x14ac:dyDescent="0.2">
      <c r="S241" s="54"/>
      <c r="T241" s="54"/>
      <c r="U241" s="54"/>
      <c r="V241" s="54"/>
      <c r="W241" s="54"/>
      <c r="X241" s="54"/>
      <c r="Y241" s="54"/>
    </row>
    <row r="242" spans="19:25" x14ac:dyDescent="0.2">
      <c r="S242" s="54"/>
      <c r="T242" s="54"/>
      <c r="U242" s="54"/>
      <c r="V242" s="54"/>
      <c r="W242" s="54"/>
      <c r="X242" s="54"/>
      <c r="Y242" s="54"/>
    </row>
    <row r="243" spans="19:25" x14ac:dyDescent="0.2">
      <c r="S243" s="54"/>
      <c r="T243" s="54"/>
      <c r="U243" s="54"/>
      <c r="V243" s="54"/>
      <c r="W243" s="54"/>
      <c r="X243" s="54"/>
      <c r="Y243" s="54"/>
    </row>
    <row r="244" spans="19:25" x14ac:dyDescent="0.2">
      <c r="S244" s="54"/>
      <c r="T244" s="54"/>
      <c r="U244" s="54"/>
      <c r="V244" s="54"/>
      <c r="W244" s="54"/>
      <c r="X244" s="54"/>
      <c r="Y244" s="54"/>
    </row>
    <row r="245" spans="19:25" x14ac:dyDescent="0.2">
      <c r="S245" s="54"/>
      <c r="T245" s="54"/>
      <c r="U245" s="54"/>
      <c r="V245" s="54"/>
      <c r="W245" s="54"/>
      <c r="X245" s="54"/>
      <c r="Y245" s="54"/>
    </row>
    <row r="246" spans="19:25" x14ac:dyDescent="0.2">
      <c r="S246" s="54"/>
      <c r="T246" s="54"/>
      <c r="U246" s="54"/>
      <c r="V246" s="54"/>
      <c r="W246" s="54"/>
      <c r="X246" s="54"/>
      <c r="Y246" s="54"/>
    </row>
    <row r="247" spans="19:25" x14ac:dyDescent="0.2">
      <c r="S247" s="54"/>
      <c r="T247" s="54"/>
      <c r="U247" s="54"/>
      <c r="V247" s="54"/>
      <c r="W247" s="54"/>
      <c r="X247" s="54"/>
      <c r="Y247" s="54"/>
    </row>
    <row r="248" spans="19:25" x14ac:dyDescent="0.2">
      <c r="S248" s="54"/>
      <c r="T248" s="54"/>
      <c r="U248" s="54"/>
      <c r="V248" s="54"/>
      <c r="W248" s="54"/>
      <c r="X248" s="54"/>
      <c r="Y248" s="54"/>
    </row>
    <row r="249" spans="19:25" x14ac:dyDescent="0.2">
      <c r="S249" s="54"/>
      <c r="T249" s="54"/>
      <c r="U249" s="54"/>
      <c r="V249" s="54"/>
      <c r="W249" s="54"/>
      <c r="X249" s="54"/>
      <c r="Y249" s="54"/>
    </row>
    <row r="250" spans="19:25" x14ac:dyDescent="0.2">
      <c r="S250" s="54"/>
      <c r="T250" s="54"/>
      <c r="U250" s="54"/>
      <c r="V250" s="54"/>
      <c r="W250" s="54"/>
      <c r="X250" s="54"/>
      <c r="Y250" s="54"/>
    </row>
    <row r="251" spans="19:25" x14ac:dyDescent="0.2">
      <c r="S251" s="54"/>
      <c r="T251" s="54"/>
      <c r="U251" s="54"/>
      <c r="V251" s="54"/>
      <c r="W251" s="54"/>
      <c r="X251" s="54"/>
      <c r="Y251" s="54"/>
    </row>
    <row r="252" spans="19:25" x14ac:dyDescent="0.2">
      <c r="S252" s="54"/>
      <c r="T252" s="54"/>
      <c r="U252" s="54"/>
      <c r="V252" s="54"/>
      <c r="W252" s="54"/>
      <c r="X252" s="54"/>
      <c r="Y252" s="54"/>
    </row>
    <row r="253" spans="19:25" x14ac:dyDescent="0.2">
      <c r="S253" s="54"/>
      <c r="T253" s="54"/>
      <c r="U253" s="54"/>
      <c r="V253" s="54"/>
      <c r="W253" s="54"/>
      <c r="X253" s="54"/>
      <c r="Y253" s="54"/>
    </row>
    <row r="254" spans="19:25" x14ac:dyDescent="0.2">
      <c r="S254" s="54"/>
      <c r="T254" s="54"/>
      <c r="U254" s="54"/>
      <c r="V254" s="54"/>
      <c r="W254" s="54"/>
      <c r="X254" s="54"/>
      <c r="Y254" s="54"/>
    </row>
    <row r="255" spans="19:25" x14ac:dyDescent="0.2">
      <c r="S255" s="54"/>
      <c r="T255" s="54"/>
      <c r="U255" s="54"/>
      <c r="V255" s="54"/>
      <c r="W255" s="54"/>
      <c r="X255" s="54"/>
      <c r="Y255" s="54"/>
    </row>
    <row r="256" spans="19:25" x14ac:dyDescent="0.2">
      <c r="S256" s="54"/>
      <c r="T256" s="54"/>
      <c r="U256" s="54"/>
      <c r="V256" s="54"/>
      <c r="W256" s="54"/>
      <c r="X256" s="54"/>
      <c r="Y256" s="54"/>
    </row>
    <row r="257" spans="19:25" x14ac:dyDescent="0.2">
      <c r="S257" s="54"/>
      <c r="T257" s="54"/>
      <c r="U257" s="54"/>
      <c r="V257" s="54"/>
      <c r="W257" s="54"/>
      <c r="X257" s="54"/>
      <c r="Y257" s="54"/>
    </row>
    <row r="258" spans="19:25" x14ac:dyDescent="0.2">
      <c r="S258" s="54"/>
      <c r="T258" s="54"/>
      <c r="U258" s="54"/>
      <c r="V258" s="54"/>
      <c r="W258" s="54"/>
      <c r="X258" s="54"/>
      <c r="Y258" s="54"/>
    </row>
    <row r="259" spans="19:25" x14ac:dyDescent="0.2">
      <c r="S259" s="54"/>
      <c r="T259" s="54"/>
      <c r="U259" s="54"/>
      <c r="V259" s="54"/>
      <c r="W259" s="54"/>
      <c r="X259" s="54"/>
      <c r="Y259" s="54"/>
    </row>
    <row r="260" spans="19:25" x14ac:dyDescent="0.2">
      <c r="S260" s="54"/>
      <c r="T260" s="54"/>
      <c r="U260" s="54"/>
      <c r="V260" s="54"/>
      <c r="W260" s="54"/>
      <c r="X260" s="54"/>
      <c r="Y260" s="54"/>
    </row>
    <row r="261" spans="19:25" x14ac:dyDescent="0.2">
      <c r="S261" s="54"/>
      <c r="T261" s="54"/>
      <c r="U261" s="54"/>
      <c r="V261" s="54"/>
      <c r="W261" s="54"/>
      <c r="X261" s="54"/>
      <c r="Y261" s="54"/>
    </row>
    <row r="262" spans="19:25" x14ac:dyDescent="0.2">
      <c r="S262" s="54"/>
      <c r="T262" s="54"/>
      <c r="U262" s="54"/>
      <c r="V262" s="54"/>
      <c r="W262" s="54"/>
      <c r="X262" s="54"/>
      <c r="Y262" s="54"/>
    </row>
    <row r="263" spans="19:25" x14ac:dyDescent="0.2">
      <c r="S263" s="54"/>
      <c r="T263" s="54"/>
      <c r="U263" s="54"/>
      <c r="V263" s="54"/>
      <c r="W263" s="54"/>
      <c r="X263" s="54"/>
      <c r="Y263" s="54"/>
    </row>
    <row r="264" spans="19:25" x14ac:dyDescent="0.2">
      <c r="S264" s="54"/>
      <c r="T264" s="54"/>
      <c r="U264" s="54"/>
      <c r="V264" s="54"/>
      <c r="W264" s="54"/>
      <c r="X264" s="54"/>
      <c r="Y264" s="54"/>
    </row>
    <row r="265" spans="19:25" x14ac:dyDescent="0.2">
      <c r="S265" s="54"/>
      <c r="T265" s="54"/>
      <c r="U265" s="54"/>
      <c r="V265" s="54"/>
      <c r="W265" s="54"/>
      <c r="X265" s="54"/>
      <c r="Y265" s="54"/>
    </row>
    <row r="266" spans="19:25" x14ac:dyDescent="0.2">
      <c r="S266" s="54"/>
      <c r="T266" s="54"/>
      <c r="U266" s="54"/>
      <c r="V266" s="54"/>
      <c r="W266" s="54"/>
      <c r="X266" s="54"/>
      <c r="Y266" s="54"/>
    </row>
    <row r="267" spans="19:25" x14ac:dyDescent="0.2">
      <c r="S267" s="54"/>
      <c r="T267" s="54"/>
      <c r="U267" s="54"/>
      <c r="V267" s="54"/>
      <c r="W267" s="54"/>
      <c r="X267" s="54"/>
      <c r="Y267" s="54"/>
    </row>
    <row r="268" spans="19:25" x14ac:dyDescent="0.2">
      <c r="S268" s="54"/>
      <c r="T268" s="54"/>
      <c r="U268" s="54"/>
      <c r="V268" s="54"/>
      <c r="W268" s="54"/>
      <c r="X268" s="54"/>
      <c r="Y268" s="54"/>
    </row>
    <row r="269" spans="19:25" x14ac:dyDescent="0.2">
      <c r="S269" s="54"/>
      <c r="T269" s="54"/>
      <c r="U269" s="54"/>
      <c r="V269" s="54"/>
      <c r="W269" s="54"/>
      <c r="X269" s="54"/>
      <c r="Y269" s="54"/>
    </row>
    <row r="270" spans="19:25" x14ac:dyDescent="0.2">
      <c r="S270" s="54"/>
      <c r="T270" s="54"/>
      <c r="U270" s="54"/>
      <c r="V270" s="54"/>
      <c r="W270" s="54"/>
      <c r="X270" s="54"/>
      <c r="Y270" s="54"/>
    </row>
    <row r="271" spans="19:25" x14ac:dyDescent="0.2">
      <c r="S271" s="54"/>
      <c r="T271" s="54"/>
      <c r="U271" s="54"/>
      <c r="V271" s="54"/>
      <c r="W271" s="54"/>
      <c r="X271" s="54"/>
      <c r="Y271" s="54"/>
    </row>
    <row r="272" spans="19:25" x14ac:dyDescent="0.2">
      <c r="S272" s="54"/>
      <c r="T272" s="54"/>
      <c r="U272" s="54"/>
      <c r="V272" s="54"/>
      <c r="W272" s="54"/>
      <c r="X272" s="54"/>
      <c r="Y272" s="54"/>
    </row>
    <row r="273" spans="19:25" x14ac:dyDescent="0.2">
      <c r="S273" s="54"/>
      <c r="T273" s="54"/>
      <c r="U273" s="54"/>
      <c r="V273" s="54"/>
      <c r="W273" s="54"/>
      <c r="X273" s="54"/>
      <c r="Y273" s="54"/>
    </row>
    <row r="274" spans="19:25" x14ac:dyDescent="0.2">
      <c r="S274" s="54"/>
      <c r="T274" s="54"/>
      <c r="U274" s="54"/>
      <c r="V274" s="54"/>
      <c r="W274" s="54"/>
      <c r="X274" s="54"/>
      <c r="Y274" s="54"/>
    </row>
    <row r="275" spans="19:25" x14ac:dyDescent="0.2">
      <c r="S275" s="54"/>
      <c r="T275" s="54"/>
      <c r="U275" s="54"/>
      <c r="V275" s="54"/>
      <c r="W275" s="54"/>
      <c r="X275" s="54"/>
      <c r="Y275" s="54"/>
    </row>
    <row r="276" spans="19:25" x14ac:dyDescent="0.2">
      <c r="S276" s="54"/>
      <c r="T276" s="54"/>
      <c r="U276" s="54"/>
      <c r="V276" s="54"/>
      <c r="W276" s="54"/>
      <c r="X276" s="54"/>
      <c r="Y276" s="54"/>
    </row>
    <row r="277" spans="19:25" x14ac:dyDescent="0.2">
      <c r="S277" s="54"/>
      <c r="T277" s="54"/>
      <c r="U277" s="54"/>
      <c r="V277" s="54"/>
      <c r="W277" s="54"/>
      <c r="X277" s="54"/>
      <c r="Y277" s="54"/>
    </row>
    <row r="278" spans="19:25" x14ac:dyDescent="0.2">
      <c r="S278" s="54"/>
      <c r="T278" s="54"/>
      <c r="U278" s="54"/>
      <c r="V278" s="54"/>
      <c r="W278" s="54"/>
      <c r="X278" s="54"/>
      <c r="Y278" s="54"/>
    </row>
    <row r="279" spans="19:25" x14ac:dyDescent="0.2">
      <c r="S279" s="54"/>
      <c r="T279" s="54"/>
      <c r="U279" s="54"/>
      <c r="V279" s="54"/>
      <c r="W279" s="54"/>
      <c r="X279" s="54"/>
      <c r="Y279" s="54"/>
    </row>
    <row r="280" spans="19:25" x14ac:dyDescent="0.2">
      <c r="S280" s="54"/>
      <c r="T280" s="54"/>
      <c r="U280" s="54"/>
      <c r="V280" s="54"/>
      <c r="W280" s="54"/>
      <c r="X280" s="54"/>
      <c r="Y280" s="54"/>
    </row>
    <row r="281" spans="19:25" x14ac:dyDescent="0.2">
      <c r="S281" s="54"/>
      <c r="T281" s="54"/>
      <c r="U281" s="54"/>
      <c r="V281" s="54"/>
      <c r="W281" s="54"/>
      <c r="X281" s="54"/>
      <c r="Y281" s="54"/>
    </row>
    <row r="282" spans="19:25" x14ac:dyDescent="0.2">
      <c r="S282" s="54"/>
      <c r="T282" s="54"/>
      <c r="U282" s="54"/>
      <c r="V282" s="54"/>
      <c r="W282" s="54"/>
      <c r="X282" s="54"/>
      <c r="Y282" s="54"/>
    </row>
    <row r="283" spans="19:25" x14ac:dyDescent="0.2">
      <c r="S283" s="54"/>
      <c r="T283" s="54"/>
      <c r="U283" s="54"/>
      <c r="V283" s="54"/>
      <c r="W283" s="54"/>
      <c r="X283" s="54"/>
      <c r="Y283" s="54"/>
    </row>
    <row r="284" spans="19:25" x14ac:dyDescent="0.2">
      <c r="S284" s="54"/>
      <c r="T284" s="54"/>
      <c r="U284" s="54"/>
      <c r="V284" s="54"/>
      <c r="W284" s="54"/>
      <c r="X284" s="54"/>
      <c r="Y284" s="54"/>
    </row>
    <row r="285" spans="19:25" x14ac:dyDescent="0.2">
      <c r="S285" s="54"/>
      <c r="T285" s="54"/>
      <c r="U285" s="54"/>
      <c r="V285" s="54"/>
      <c r="W285" s="54"/>
      <c r="X285" s="54"/>
      <c r="Y285" s="54"/>
    </row>
    <row r="286" spans="19:25" x14ac:dyDescent="0.2">
      <c r="S286" s="54"/>
      <c r="T286" s="54"/>
      <c r="U286" s="54"/>
      <c r="V286" s="54"/>
      <c r="W286" s="54"/>
      <c r="X286" s="54"/>
      <c r="Y286" s="54"/>
    </row>
    <row r="287" spans="19:25" x14ac:dyDescent="0.2">
      <c r="S287" s="54"/>
      <c r="T287" s="54"/>
      <c r="U287" s="54"/>
      <c r="V287" s="54"/>
      <c r="W287" s="54"/>
      <c r="X287" s="54"/>
      <c r="Y287" s="54"/>
    </row>
    <row r="288" spans="19:25" x14ac:dyDescent="0.2">
      <c r="S288" s="54"/>
      <c r="T288" s="54"/>
      <c r="U288" s="54"/>
      <c r="V288" s="54"/>
      <c r="W288" s="54"/>
      <c r="X288" s="54"/>
      <c r="Y288" s="54"/>
    </row>
    <row r="289" spans="19:25" x14ac:dyDescent="0.2">
      <c r="S289" s="54"/>
      <c r="T289" s="54"/>
      <c r="U289" s="54"/>
      <c r="V289" s="54"/>
      <c r="W289" s="54"/>
      <c r="X289" s="54"/>
      <c r="Y289" s="54"/>
    </row>
    <row r="290" spans="19:25" x14ac:dyDescent="0.2">
      <c r="S290" s="54"/>
      <c r="T290" s="54"/>
      <c r="U290" s="54"/>
      <c r="V290" s="54"/>
      <c r="W290" s="54"/>
      <c r="X290" s="54"/>
      <c r="Y290" s="54"/>
    </row>
    <row r="291" spans="19:25" x14ac:dyDescent="0.2">
      <c r="S291" s="54"/>
      <c r="T291" s="54"/>
      <c r="U291" s="54"/>
      <c r="V291" s="54"/>
      <c r="W291" s="54"/>
      <c r="X291" s="54"/>
      <c r="Y291" s="54"/>
    </row>
    <row r="292" spans="19:25" x14ac:dyDescent="0.2">
      <c r="S292" s="54"/>
      <c r="T292" s="54"/>
      <c r="U292" s="54"/>
      <c r="V292" s="54"/>
      <c r="W292" s="54"/>
      <c r="X292" s="54"/>
      <c r="Y292" s="54"/>
    </row>
    <row r="293" spans="19:25" x14ac:dyDescent="0.2">
      <c r="S293" s="54"/>
      <c r="T293" s="54"/>
      <c r="U293" s="54"/>
      <c r="V293" s="54"/>
      <c r="W293" s="54"/>
      <c r="X293" s="54"/>
      <c r="Y293" s="54"/>
    </row>
    <row r="294" spans="19:25" x14ac:dyDescent="0.2">
      <c r="S294" s="54"/>
      <c r="T294" s="54"/>
      <c r="U294" s="54"/>
      <c r="V294" s="54"/>
      <c r="W294" s="54"/>
      <c r="X294" s="54"/>
      <c r="Y294" s="54"/>
    </row>
    <row r="295" spans="19:25" x14ac:dyDescent="0.2">
      <c r="S295" s="54"/>
      <c r="T295" s="54"/>
      <c r="U295" s="54"/>
      <c r="V295" s="54"/>
      <c r="W295" s="54"/>
      <c r="X295" s="54"/>
      <c r="Y295" s="54"/>
    </row>
    <row r="296" spans="19:25" x14ac:dyDescent="0.2">
      <c r="S296" s="54"/>
      <c r="T296" s="54"/>
      <c r="U296" s="54"/>
      <c r="V296" s="54"/>
      <c r="W296" s="54"/>
      <c r="X296" s="54"/>
      <c r="Y296" s="54"/>
    </row>
    <row r="297" spans="19:25" x14ac:dyDescent="0.2">
      <c r="S297" s="54"/>
      <c r="T297" s="54"/>
      <c r="U297" s="54"/>
      <c r="V297" s="54"/>
      <c r="W297" s="54"/>
      <c r="X297" s="54"/>
      <c r="Y297" s="54"/>
    </row>
    <row r="298" spans="19:25" x14ac:dyDescent="0.2">
      <c r="S298" s="54"/>
      <c r="T298" s="54"/>
      <c r="U298" s="54"/>
      <c r="V298" s="54"/>
      <c r="W298" s="54"/>
      <c r="X298" s="54"/>
      <c r="Y298" s="54"/>
    </row>
    <row r="299" spans="19:25" x14ac:dyDescent="0.2">
      <c r="S299" s="54"/>
      <c r="T299" s="54"/>
      <c r="U299" s="54"/>
      <c r="V299" s="54"/>
      <c r="W299" s="54"/>
      <c r="X299" s="54"/>
      <c r="Y299" s="54"/>
    </row>
    <row r="300" spans="19:25" x14ac:dyDescent="0.2">
      <c r="S300" s="54"/>
      <c r="T300" s="54"/>
      <c r="U300" s="54"/>
      <c r="V300" s="54"/>
      <c r="W300" s="54"/>
      <c r="X300" s="54"/>
      <c r="Y300" s="54"/>
    </row>
    <row r="301" spans="19:25" x14ac:dyDescent="0.2">
      <c r="S301" s="54"/>
      <c r="T301" s="54"/>
      <c r="U301" s="54"/>
      <c r="V301" s="54"/>
      <c r="W301" s="54"/>
      <c r="X301" s="54"/>
      <c r="Y301" s="54"/>
    </row>
    <row r="302" spans="19:25" x14ac:dyDescent="0.2">
      <c r="S302" s="54"/>
      <c r="T302" s="54"/>
      <c r="U302" s="54"/>
      <c r="V302" s="54"/>
      <c r="W302" s="54"/>
      <c r="X302" s="54"/>
      <c r="Y302" s="54"/>
    </row>
    <row r="303" spans="19:25" x14ac:dyDescent="0.2">
      <c r="S303" s="54"/>
      <c r="T303" s="54"/>
      <c r="U303" s="54"/>
      <c r="V303" s="54"/>
      <c r="W303" s="54"/>
      <c r="X303" s="54"/>
      <c r="Y303" s="54"/>
    </row>
    <row r="304" spans="19:25" x14ac:dyDescent="0.2">
      <c r="S304" s="54"/>
      <c r="T304" s="54"/>
      <c r="U304" s="54"/>
      <c r="V304" s="54"/>
      <c r="W304" s="54"/>
      <c r="X304" s="54"/>
      <c r="Y304" s="54"/>
    </row>
    <row r="305" spans="19:25" x14ac:dyDescent="0.2">
      <c r="S305" s="54"/>
      <c r="T305" s="54"/>
      <c r="U305" s="54"/>
      <c r="V305" s="54"/>
      <c r="W305" s="54"/>
      <c r="X305" s="54"/>
      <c r="Y305" s="54"/>
    </row>
    <row r="306" spans="19:25" x14ac:dyDescent="0.2">
      <c r="S306" s="54"/>
      <c r="T306" s="54"/>
      <c r="U306" s="54"/>
      <c r="V306" s="54"/>
      <c r="W306" s="54"/>
      <c r="X306" s="54"/>
      <c r="Y306" s="54"/>
    </row>
    <row r="307" spans="19:25" x14ac:dyDescent="0.2">
      <c r="S307" s="54"/>
      <c r="T307" s="54"/>
      <c r="U307" s="54"/>
      <c r="V307" s="54"/>
      <c r="W307" s="54"/>
      <c r="X307" s="54"/>
      <c r="Y307" s="54"/>
    </row>
    <row r="308" spans="19:25" x14ac:dyDescent="0.2">
      <c r="S308" s="54"/>
      <c r="T308" s="54"/>
      <c r="U308" s="54"/>
      <c r="V308" s="54"/>
      <c r="W308" s="54"/>
      <c r="X308" s="54"/>
      <c r="Y308" s="54"/>
    </row>
    <row r="309" spans="19:25" x14ac:dyDescent="0.2">
      <c r="S309" s="54"/>
      <c r="T309" s="54"/>
      <c r="U309" s="54"/>
      <c r="V309" s="54"/>
      <c r="W309" s="54"/>
      <c r="X309" s="54"/>
      <c r="Y309" s="54"/>
    </row>
    <row r="310" spans="19:25" x14ac:dyDescent="0.2">
      <c r="S310" s="54"/>
      <c r="T310" s="54"/>
      <c r="U310" s="54"/>
      <c r="V310" s="54"/>
      <c r="W310" s="54"/>
      <c r="X310" s="54"/>
      <c r="Y310" s="54"/>
    </row>
    <row r="311" spans="19:25" x14ac:dyDescent="0.2">
      <c r="S311" s="54"/>
      <c r="T311" s="54"/>
      <c r="U311" s="54"/>
      <c r="V311" s="54"/>
      <c r="W311" s="54"/>
      <c r="X311" s="54"/>
      <c r="Y311" s="54"/>
    </row>
    <row r="312" spans="19:25" x14ac:dyDescent="0.2">
      <c r="S312" s="54"/>
      <c r="T312" s="54"/>
      <c r="U312" s="54"/>
      <c r="V312" s="54"/>
      <c r="W312" s="54"/>
      <c r="X312" s="54"/>
      <c r="Y312" s="54"/>
    </row>
    <row r="313" spans="19:25" x14ac:dyDescent="0.2">
      <c r="S313" s="54"/>
      <c r="T313" s="54"/>
      <c r="U313" s="54"/>
      <c r="V313" s="54"/>
      <c r="W313" s="54"/>
      <c r="X313" s="54"/>
      <c r="Y313" s="54"/>
    </row>
    <row r="314" spans="19:25" x14ac:dyDescent="0.2">
      <c r="S314" s="54"/>
      <c r="T314" s="54"/>
      <c r="U314" s="54"/>
      <c r="V314" s="54"/>
      <c r="W314" s="54"/>
      <c r="X314" s="54"/>
      <c r="Y314" s="54"/>
    </row>
    <row r="315" spans="19:25" x14ac:dyDescent="0.2">
      <c r="S315" s="54"/>
      <c r="T315" s="54"/>
      <c r="U315" s="54"/>
      <c r="V315" s="54"/>
      <c r="W315" s="54"/>
      <c r="X315" s="54"/>
      <c r="Y315" s="54"/>
    </row>
    <row r="316" spans="19:25" x14ac:dyDescent="0.2">
      <c r="S316" s="54"/>
      <c r="T316" s="54"/>
      <c r="U316" s="54"/>
      <c r="V316" s="54"/>
      <c r="W316" s="54"/>
      <c r="X316" s="54"/>
      <c r="Y316" s="54"/>
    </row>
    <row r="317" spans="19:25" x14ac:dyDescent="0.2">
      <c r="S317" s="54"/>
      <c r="T317" s="54"/>
      <c r="U317" s="54"/>
      <c r="V317" s="54"/>
      <c r="W317" s="54"/>
      <c r="X317" s="54"/>
      <c r="Y317" s="54"/>
    </row>
    <row r="318" spans="19:25" x14ac:dyDescent="0.2">
      <c r="S318" s="54"/>
      <c r="T318" s="54"/>
      <c r="U318" s="54"/>
      <c r="V318" s="54"/>
      <c r="W318" s="54"/>
      <c r="X318" s="54"/>
      <c r="Y318" s="54"/>
    </row>
    <row r="319" spans="19:25" x14ac:dyDescent="0.2">
      <c r="S319" s="54"/>
      <c r="T319" s="54"/>
      <c r="U319" s="54"/>
      <c r="V319" s="54"/>
      <c r="W319" s="54"/>
      <c r="X319" s="54"/>
      <c r="Y319" s="54"/>
    </row>
    <row r="320" spans="19:25" x14ac:dyDescent="0.2">
      <c r="S320" s="54"/>
      <c r="T320" s="54"/>
      <c r="U320" s="54"/>
      <c r="V320" s="54"/>
      <c r="W320" s="54"/>
      <c r="X320" s="54"/>
      <c r="Y320" s="54"/>
    </row>
    <row r="321" spans="19:25" x14ac:dyDescent="0.2">
      <c r="S321" s="54"/>
      <c r="T321" s="54"/>
      <c r="U321" s="54"/>
      <c r="V321" s="54"/>
      <c r="W321" s="54"/>
      <c r="X321" s="54"/>
      <c r="Y321" s="54"/>
    </row>
    <row r="322" spans="19:25" x14ac:dyDescent="0.2">
      <c r="S322" s="54"/>
      <c r="T322" s="54"/>
      <c r="U322" s="54"/>
      <c r="V322" s="54"/>
      <c r="W322" s="54"/>
      <c r="X322" s="54"/>
      <c r="Y322" s="54"/>
    </row>
    <row r="323" spans="19:25" x14ac:dyDescent="0.2">
      <c r="S323" s="54"/>
      <c r="T323" s="54"/>
      <c r="U323" s="54"/>
      <c r="V323" s="54"/>
      <c r="W323" s="54"/>
      <c r="X323" s="54"/>
      <c r="Y323" s="54"/>
    </row>
    <row r="324" spans="19:25" x14ac:dyDescent="0.2">
      <c r="S324" s="54"/>
      <c r="T324" s="54"/>
      <c r="U324" s="54"/>
      <c r="V324" s="54"/>
      <c r="W324" s="54"/>
      <c r="X324" s="54"/>
      <c r="Y324" s="54"/>
    </row>
    <row r="325" spans="19:25" x14ac:dyDescent="0.2">
      <c r="S325" s="54"/>
      <c r="T325" s="54"/>
      <c r="U325" s="54"/>
      <c r="V325" s="54"/>
      <c r="W325" s="54"/>
      <c r="X325" s="54"/>
      <c r="Y325" s="54"/>
    </row>
    <row r="326" spans="19:25" x14ac:dyDescent="0.2">
      <c r="S326" s="54"/>
      <c r="T326" s="54"/>
      <c r="U326" s="54"/>
      <c r="V326" s="54"/>
      <c r="W326" s="54"/>
      <c r="X326" s="54"/>
      <c r="Y326" s="54"/>
    </row>
    <row r="327" spans="19:25" x14ac:dyDescent="0.2">
      <c r="S327" s="54"/>
      <c r="T327" s="54"/>
      <c r="U327" s="54"/>
      <c r="V327" s="54"/>
      <c r="W327" s="54"/>
      <c r="X327" s="54"/>
      <c r="Y327" s="54"/>
    </row>
    <row r="328" spans="19:25" x14ac:dyDescent="0.2">
      <c r="S328" s="54"/>
      <c r="T328" s="54"/>
      <c r="U328" s="54"/>
      <c r="V328" s="54"/>
      <c r="W328" s="54"/>
      <c r="X328" s="54"/>
      <c r="Y328" s="54"/>
    </row>
    <row r="329" spans="19:25" x14ac:dyDescent="0.2">
      <c r="S329" s="54"/>
      <c r="T329" s="54"/>
      <c r="U329" s="54"/>
      <c r="V329" s="54"/>
      <c r="W329" s="54"/>
      <c r="X329" s="54"/>
      <c r="Y329" s="54"/>
    </row>
    <row r="330" spans="19:25" x14ac:dyDescent="0.2">
      <c r="S330" s="54"/>
      <c r="T330" s="54"/>
      <c r="U330" s="54"/>
      <c r="V330" s="54"/>
      <c r="W330" s="54"/>
      <c r="X330" s="54"/>
      <c r="Y330" s="54"/>
    </row>
    <row r="331" spans="19:25" x14ac:dyDescent="0.2">
      <c r="S331" s="54"/>
      <c r="T331" s="54"/>
      <c r="U331" s="54"/>
      <c r="V331" s="54"/>
      <c r="W331" s="54"/>
      <c r="X331" s="54"/>
      <c r="Y331" s="54"/>
    </row>
    <row r="332" spans="19:25" x14ac:dyDescent="0.2">
      <c r="S332" s="54"/>
      <c r="T332" s="54"/>
      <c r="U332" s="54"/>
      <c r="V332" s="54"/>
      <c r="W332" s="54"/>
      <c r="X332" s="54"/>
      <c r="Y332" s="54"/>
    </row>
    <row r="333" spans="19:25" x14ac:dyDescent="0.2">
      <c r="S333" s="54"/>
      <c r="T333" s="54"/>
      <c r="U333" s="54"/>
      <c r="V333" s="54"/>
      <c r="W333" s="54"/>
      <c r="X333" s="54"/>
      <c r="Y333" s="54"/>
    </row>
    <row r="334" spans="19:25" x14ac:dyDescent="0.2">
      <c r="S334" s="54"/>
      <c r="T334" s="54"/>
      <c r="U334" s="54"/>
      <c r="V334" s="54"/>
      <c r="W334" s="54"/>
      <c r="X334" s="54"/>
      <c r="Y334" s="54"/>
    </row>
    <row r="335" spans="19:25" x14ac:dyDescent="0.2">
      <c r="S335" s="54"/>
      <c r="T335" s="54"/>
      <c r="U335" s="54"/>
      <c r="V335" s="54"/>
      <c r="W335" s="54"/>
      <c r="X335" s="54"/>
      <c r="Y335" s="54"/>
    </row>
    <row r="336" spans="19:25" x14ac:dyDescent="0.2">
      <c r="S336" s="54"/>
      <c r="T336" s="54"/>
      <c r="U336" s="54"/>
      <c r="V336" s="54"/>
      <c r="W336" s="54"/>
      <c r="X336" s="54"/>
      <c r="Y336" s="54"/>
    </row>
    <row r="337" spans="19:25" x14ac:dyDescent="0.2">
      <c r="S337" s="54"/>
      <c r="T337" s="54"/>
      <c r="U337" s="54"/>
      <c r="V337" s="54"/>
      <c r="W337" s="54"/>
      <c r="X337" s="54"/>
      <c r="Y337" s="54"/>
    </row>
    <row r="338" spans="19:25" x14ac:dyDescent="0.2">
      <c r="S338" s="54"/>
      <c r="T338" s="54"/>
      <c r="U338" s="54"/>
      <c r="V338" s="54"/>
      <c r="W338" s="54"/>
      <c r="X338" s="54"/>
      <c r="Y338" s="54"/>
    </row>
    <row r="339" spans="19:25" x14ac:dyDescent="0.2">
      <c r="S339" s="54"/>
      <c r="T339" s="54"/>
      <c r="U339" s="54"/>
      <c r="V339" s="54"/>
      <c r="W339" s="54"/>
      <c r="X339" s="54"/>
      <c r="Y339" s="54"/>
    </row>
    <row r="340" spans="19:25" x14ac:dyDescent="0.2">
      <c r="S340" s="54"/>
      <c r="T340" s="54"/>
      <c r="U340" s="54"/>
      <c r="V340" s="54"/>
      <c r="W340" s="54"/>
      <c r="X340" s="54"/>
      <c r="Y340" s="54"/>
    </row>
    <row r="341" spans="19:25" x14ac:dyDescent="0.2">
      <c r="S341" s="54"/>
      <c r="T341" s="54"/>
      <c r="U341" s="54"/>
      <c r="V341" s="54"/>
      <c r="W341" s="54"/>
      <c r="X341" s="54"/>
      <c r="Y341" s="54"/>
    </row>
    <row r="342" spans="19:25" x14ac:dyDescent="0.2">
      <c r="S342" s="54"/>
      <c r="T342" s="54"/>
      <c r="U342" s="54"/>
      <c r="V342" s="54"/>
      <c r="W342" s="54"/>
      <c r="X342" s="54"/>
      <c r="Y342" s="54"/>
    </row>
    <row r="343" spans="19:25" x14ac:dyDescent="0.2">
      <c r="S343" s="54"/>
      <c r="T343" s="54"/>
      <c r="U343" s="54"/>
      <c r="V343" s="54"/>
      <c r="W343" s="54"/>
      <c r="X343" s="54"/>
      <c r="Y343" s="54"/>
    </row>
    <row r="344" spans="19:25" x14ac:dyDescent="0.2">
      <c r="S344" s="54"/>
      <c r="T344" s="54"/>
      <c r="U344" s="54"/>
      <c r="V344" s="54"/>
      <c r="W344" s="54"/>
      <c r="X344" s="54"/>
      <c r="Y344" s="54"/>
    </row>
    <row r="345" spans="19:25" x14ac:dyDescent="0.2">
      <c r="S345" s="54"/>
      <c r="T345" s="54"/>
      <c r="U345" s="54"/>
      <c r="V345" s="54"/>
      <c r="W345" s="54"/>
      <c r="X345" s="54"/>
      <c r="Y345" s="54"/>
    </row>
    <row r="346" spans="19:25" x14ac:dyDescent="0.2">
      <c r="S346" s="54"/>
      <c r="T346" s="54"/>
      <c r="U346" s="54"/>
      <c r="V346" s="54"/>
      <c r="W346" s="54"/>
      <c r="X346" s="54"/>
      <c r="Y346" s="54"/>
    </row>
    <row r="347" spans="19:25" x14ac:dyDescent="0.2">
      <c r="S347" s="54"/>
      <c r="T347" s="54"/>
      <c r="U347" s="54"/>
      <c r="V347" s="54"/>
      <c r="W347" s="54"/>
      <c r="X347" s="54"/>
      <c r="Y347" s="54"/>
    </row>
    <row r="348" spans="19:25" x14ac:dyDescent="0.2">
      <c r="S348" s="54"/>
      <c r="T348" s="54"/>
      <c r="U348" s="54"/>
      <c r="V348" s="54"/>
      <c r="W348" s="54"/>
      <c r="X348" s="54"/>
      <c r="Y348" s="54"/>
    </row>
    <row r="349" spans="19:25" x14ac:dyDescent="0.2">
      <c r="S349" s="54"/>
      <c r="T349" s="54"/>
      <c r="U349" s="54"/>
      <c r="V349" s="54"/>
      <c r="W349" s="54"/>
      <c r="X349" s="54"/>
      <c r="Y349" s="54"/>
    </row>
    <row r="350" spans="19:25" x14ac:dyDescent="0.2">
      <c r="S350" s="54"/>
      <c r="T350" s="54"/>
      <c r="U350" s="54"/>
      <c r="V350" s="54"/>
      <c r="W350" s="54"/>
      <c r="X350" s="54"/>
      <c r="Y350" s="54"/>
    </row>
    <row r="351" spans="19:25" x14ac:dyDescent="0.2">
      <c r="S351" s="54"/>
      <c r="T351" s="54"/>
      <c r="U351" s="54"/>
      <c r="V351" s="54"/>
      <c r="W351" s="54"/>
      <c r="X351" s="54"/>
      <c r="Y351" s="54"/>
    </row>
    <row r="352" spans="19:25" x14ac:dyDescent="0.2">
      <c r="S352" s="54"/>
      <c r="T352" s="54"/>
      <c r="U352" s="54"/>
      <c r="V352" s="54"/>
      <c r="W352" s="54"/>
      <c r="X352" s="54"/>
      <c r="Y352" s="54"/>
    </row>
    <row r="353" spans="19:25" x14ac:dyDescent="0.2">
      <c r="S353" s="54"/>
      <c r="T353" s="54"/>
      <c r="U353" s="54"/>
      <c r="V353" s="54"/>
      <c r="W353" s="54"/>
      <c r="X353" s="54"/>
      <c r="Y353" s="54"/>
    </row>
    <row r="354" spans="19:25" x14ac:dyDescent="0.2">
      <c r="S354" s="54"/>
      <c r="T354" s="54"/>
      <c r="U354" s="54"/>
      <c r="V354" s="54"/>
      <c r="W354" s="54"/>
      <c r="X354" s="54"/>
      <c r="Y354" s="54"/>
    </row>
    <row r="355" spans="19:25" x14ac:dyDescent="0.2">
      <c r="S355" s="54"/>
      <c r="T355" s="54"/>
      <c r="U355" s="54"/>
      <c r="V355" s="54"/>
      <c r="W355" s="54"/>
      <c r="X355" s="54"/>
      <c r="Y355" s="54"/>
    </row>
    <row r="356" spans="19:25" x14ac:dyDescent="0.2">
      <c r="S356" s="54"/>
      <c r="T356" s="54"/>
      <c r="U356" s="54"/>
      <c r="V356" s="54"/>
      <c r="W356" s="54"/>
      <c r="X356" s="54"/>
      <c r="Y356" s="54"/>
    </row>
    <row r="357" spans="19:25" x14ac:dyDescent="0.2">
      <c r="S357" s="54"/>
      <c r="T357" s="54"/>
      <c r="U357" s="54"/>
      <c r="V357" s="54"/>
      <c r="W357" s="54"/>
      <c r="X357" s="54"/>
      <c r="Y357" s="54"/>
    </row>
    <row r="358" spans="19:25" x14ac:dyDescent="0.2">
      <c r="S358" s="54"/>
      <c r="T358" s="54"/>
      <c r="U358" s="54"/>
      <c r="V358" s="54"/>
      <c r="W358" s="54"/>
      <c r="X358" s="54"/>
      <c r="Y358" s="54"/>
    </row>
    <row r="359" spans="19:25" x14ac:dyDescent="0.2">
      <c r="S359" s="54"/>
      <c r="T359" s="54"/>
      <c r="U359" s="54"/>
      <c r="V359" s="54"/>
      <c r="W359" s="54"/>
      <c r="X359" s="54"/>
      <c r="Y359" s="54"/>
    </row>
    <row r="360" spans="19:25" x14ac:dyDescent="0.2">
      <c r="S360" s="54"/>
      <c r="T360" s="54"/>
      <c r="U360" s="54"/>
      <c r="V360" s="54"/>
      <c r="W360" s="54"/>
      <c r="X360" s="54"/>
      <c r="Y360" s="54"/>
    </row>
    <row r="361" spans="19:25" x14ac:dyDescent="0.2">
      <c r="S361" s="54"/>
      <c r="T361" s="54"/>
      <c r="U361" s="54"/>
      <c r="V361" s="54"/>
      <c r="W361" s="54"/>
      <c r="X361" s="54"/>
      <c r="Y361" s="54"/>
    </row>
    <row r="362" spans="19:25" x14ac:dyDescent="0.2">
      <c r="S362" s="54"/>
      <c r="T362" s="54"/>
      <c r="U362" s="54"/>
      <c r="V362" s="54"/>
      <c r="W362" s="54"/>
      <c r="X362" s="54"/>
      <c r="Y362" s="54"/>
    </row>
    <row r="363" spans="19:25" x14ac:dyDescent="0.2">
      <c r="S363" s="54"/>
      <c r="T363" s="54"/>
      <c r="U363" s="54"/>
      <c r="V363" s="54"/>
      <c r="W363" s="54"/>
      <c r="X363" s="54"/>
      <c r="Y363" s="54"/>
    </row>
    <row r="364" spans="19:25" x14ac:dyDescent="0.2">
      <c r="S364" s="54"/>
      <c r="T364" s="54"/>
      <c r="U364" s="54"/>
      <c r="V364" s="54"/>
      <c r="W364" s="54"/>
      <c r="X364" s="54"/>
      <c r="Y364" s="54"/>
    </row>
    <row r="365" spans="19:25" x14ac:dyDescent="0.2">
      <c r="S365" s="54"/>
      <c r="T365" s="54"/>
      <c r="U365" s="54"/>
      <c r="V365" s="54"/>
      <c r="W365" s="54"/>
      <c r="X365" s="54"/>
      <c r="Y365" s="54"/>
    </row>
    <row r="366" spans="19:25" x14ac:dyDescent="0.2">
      <c r="S366" s="54"/>
      <c r="T366" s="54"/>
      <c r="U366" s="54"/>
      <c r="V366" s="54"/>
      <c r="W366" s="54"/>
      <c r="X366" s="54"/>
      <c r="Y366" s="54"/>
    </row>
    <row r="367" spans="19:25" x14ac:dyDescent="0.2">
      <c r="S367" s="54"/>
      <c r="T367" s="54"/>
      <c r="U367" s="54"/>
      <c r="V367" s="54"/>
      <c r="W367" s="54"/>
      <c r="X367" s="54"/>
      <c r="Y367" s="54"/>
    </row>
    <row r="368" spans="19:25" x14ac:dyDescent="0.2">
      <c r="S368" s="54"/>
      <c r="T368" s="54"/>
      <c r="U368" s="54"/>
      <c r="V368" s="54"/>
      <c r="W368" s="54"/>
      <c r="X368" s="54"/>
      <c r="Y368" s="54"/>
    </row>
    <row r="369" spans="19:25" x14ac:dyDescent="0.2">
      <c r="S369" s="54"/>
      <c r="T369" s="54"/>
      <c r="U369" s="54"/>
      <c r="V369" s="54"/>
      <c r="W369" s="54"/>
      <c r="X369" s="54"/>
      <c r="Y369" s="54"/>
    </row>
    <row r="370" spans="19:25" x14ac:dyDescent="0.2">
      <c r="S370" s="54"/>
      <c r="T370" s="54"/>
      <c r="U370" s="54"/>
      <c r="V370" s="54"/>
      <c r="W370" s="54"/>
      <c r="X370" s="54"/>
      <c r="Y370" s="54"/>
    </row>
    <row r="371" spans="19:25" x14ac:dyDescent="0.2">
      <c r="S371" s="54"/>
      <c r="T371" s="54"/>
      <c r="U371" s="54"/>
      <c r="V371" s="54"/>
      <c r="W371" s="54"/>
      <c r="X371" s="54"/>
      <c r="Y371" s="54"/>
    </row>
    <row r="372" spans="19:25" x14ac:dyDescent="0.2">
      <c r="S372" s="54"/>
      <c r="T372" s="54"/>
      <c r="U372" s="54"/>
      <c r="V372" s="54"/>
      <c r="W372" s="54"/>
      <c r="X372" s="54"/>
      <c r="Y372" s="54"/>
    </row>
    <row r="373" spans="19:25" x14ac:dyDescent="0.2">
      <c r="S373" s="54"/>
      <c r="T373" s="54"/>
      <c r="U373" s="54"/>
      <c r="V373" s="54"/>
      <c r="W373" s="54"/>
      <c r="X373" s="54"/>
      <c r="Y373" s="54"/>
    </row>
    <row r="374" spans="19:25" x14ac:dyDescent="0.2">
      <c r="S374" s="54"/>
      <c r="T374" s="54"/>
      <c r="U374" s="54"/>
      <c r="V374" s="54"/>
      <c r="W374" s="54"/>
      <c r="X374" s="54"/>
      <c r="Y374" s="54"/>
    </row>
    <row r="375" spans="19:25" x14ac:dyDescent="0.2">
      <c r="S375" s="54"/>
      <c r="T375" s="54"/>
      <c r="U375" s="54"/>
      <c r="V375" s="54"/>
      <c r="W375" s="54"/>
      <c r="X375" s="54"/>
      <c r="Y375" s="54"/>
    </row>
    <row r="376" spans="19:25" x14ac:dyDescent="0.2">
      <c r="S376" s="54"/>
      <c r="T376" s="54"/>
      <c r="U376" s="54"/>
      <c r="V376" s="54"/>
      <c r="W376" s="54"/>
      <c r="X376" s="54"/>
      <c r="Y376" s="54"/>
    </row>
    <row r="377" spans="19:25" x14ac:dyDescent="0.2">
      <c r="S377" s="54"/>
      <c r="T377" s="54"/>
      <c r="U377" s="54"/>
      <c r="V377" s="54"/>
      <c r="W377" s="54"/>
      <c r="X377" s="54"/>
      <c r="Y377" s="54"/>
    </row>
    <row r="378" spans="19:25" x14ac:dyDescent="0.2">
      <c r="S378" s="54"/>
      <c r="T378" s="54"/>
      <c r="U378" s="54"/>
      <c r="V378" s="54"/>
      <c r="W378" s="54"/>
      <c r="X378" s="54"/>
      <c r="Y378" s="54"/>
    </row>
    <row r="379" spans="19:25" x14ac:dyDescent="0.2">
      <c r="S379" s="54"/>
      <c r="T379" s="54"/>
      <c r="U379" s="54"/>
      <c r="V379" s="54"/>
      <c r="W379" s="54"/>
      <c r="X379" s="54"/>
      <c r="Y379" s="54"/>
    </row>
    <row r="380" spans="19:25" x14ac:dyDescent="0.2">
      <c r="S380" s="54"/>
      <c r="T380" s="54"/>
      <c r="U380" s="54"/>
      <c r="V380" s="54"/>
      <c r="W380" s="54"/>
      <c r="X380" s="54"/>
      <c r="Y380" s="54"/>
    </row>
    <row r="381" spans="19:25" x14ac:dyDescent="0.2">
      <c r="S381" s="54"/>
      <c r="T381" s="54"/>
      <c r="U381" s="54"/>
      <c r="V381" s="54"/>
      <c r="W381" s="54"/>
      <c r="X381" s="54"/>
      <c r="Y381" s="54"/>
    </row>
    <row r="382" spans="19:25" x14ac:dyDescent="0.2">
      <c r="S382" s="54"/>
      <c r="T382" s="54"/>
      <c r="U382" s="54"/>
      <c r="V382" s="54"/>
      <c r="W382" s="54"/>
      <c r="X382" s="54"/>
      <c r="Y382" s="54"/>
    </row>
    <row r="383" spans="19:25" x14ac:dyDescent="0.2">
      <c r="S383" s="54"/>
      <c r="T383" s="54"/>
      <c r="U383" s="54"/>
      <c r="V383" s="54"/>
      <c r="W383" s="54"/>
      <c r="X383" s="54"/>
      <c r="Y383" s="54"/>
    </row>
    <row r="384" spans="19:25" x14ac:dyDescent="0.2">
      <c r="S384" s="54"/>
      <c r="T384" s="54"/>
      <c r="U384" s="54"/>
      <c r="V384" s="54"/>
      <c r="W384" s="54"/>
      <c r="X384" s="54"/>
      <c r="Y384" s="54"/>
    </row>
    <row r="385" spans="19:25" x14ac:dyDescent="0.2">
      <c r="S385" s="54"/>
      <c r="T385" s="54"/>
      <c r="U385" s="54"/>
      <c r="V385" s="54"/>
      <c r="W385" s="54"/>
      <c r="X385" s="54"/>
      <c r="Y385" s="54"/>
    </row>
    <row r="386" spans="19:25" x14ac:dyDescent="0.2">
      <c r="S386" s="54"/>
      <c r="T386" s="54"/>
      <c r="U386" s="54"/>
      <c r="V386" s="54"/>
      <c r="W386" s="54"/>
      <c r="X386" s="54"/>
      <c r="Y386" s="54"/>
    </row>
    <row r="387" spans="19:25" x14ac:dyDescent="0.2">
      <c r="S387" s="54"/>
      <c r="T387" s="54"/>
      <c r="U387" s="54"/>
      <c r="V387" s="54"/>
      <c r="W387" s="54"/>
      <c r="X387" s="54"/>
      <c r="Y387" s="54"/>
    </row>
    <row r="388" spans="19:25" x14ac:dyDescent="0.2">
      <c r="S388" s="54"/>
      <c r="T388" s="54"/>
      <c r="U388" s="54"/>
      <c r="V388" s="54"/>
      <c r="W388" s="54"/>
      <c r="X388" s="54"/>
      <c r="Y388" s="54"/>
    </row>
    <row r="389" spans="19:25" x14ac:dyDescent="0.2">
      <c r="S389" s="54"/>
      <c r="T389" s="54"/>
      <c r="U389" s="54"/>
      <c r="V389" s="54"/>
      <c r="W389" s="54"/>
      <c r="X389" s="54"/>
      <c r="Y389" s="54"/>
    </row>
    <row r="390" spans="19:25" x14ac:dyDescent="0.2">
      <c r="S390" s="54"/>
      <c r="T390" s="54"/>
      <c r="U390" s="54"/>
      <c r="V390" s="54"/>
      <c r="W390" s="54"/>
      <c r="X390" s="54"/>
      <c r="Y390" s="54"/>
    </row>
    <row r="391" spans="19:25" x14ac:dyDescent="0.2">
      <c r="S391" s="54"/>
      <c r="T391" s="54"/>
      <c r="U391" s="54"/>
      <c r="V391" s="54"/>
      <c r="W391" s="54"/>
      <c r="X391" s="54"/>
      <c r="Y391" s="54"/>
    </row>
    <row r="392" spans="19:25" x14ac:dyDescent="0.2">
      <c r="S392" s="54"/>
      <c r="T392" s="54"/>
      <c r="U392" s="54"/>
      <c r="V392" s="54"/>
      <c r="W392" s="54"/>
      <c r="X392" s="54"/>
      <c r="Y392" s="54"/>
    </row>
    <row r="393" spans="19:25" x14ac:dyDescent="0.2">
      <c r="S393" s="54"/>
      <c r="T393" s="54"/>
      <c r="U393" s="54"/>
      <c r="V393" s="54"/>
      <c r="W393" s="54"/>
      <c r="X393" s="54"/>
      <c r="Y393" s="54"/>
    </row>
    <row r="394" spans="19:25" x14ac:dyDescent="0.2">
      <c r="S394" s="54"/>
      <c r="T394" s="54"/>
      <c r="U394" s="54"/>
      <c r="V394" s="54"/>
      <c r="W394" s="54"/>
      <c r="X394" s="54"/>
      <c r="Y394" s="54"/>
    </row>
    <row r="395" spans="19:25" x14ac:dyDescent="0.2">
      <c r="S395" s="54"/>
      <c r="T395" s="54"/>
      <c r="U395" s="54"/>
      <c r="V395" s="54"/>
      <c r="W395" s="54"/>
      <c r="X395" s="54"/>
      <c r="Y395" s="54"/>
    </row>
    <row r="396" spans="19:25" x14ac:dyDescent="0.2">
      <c r="S396" s="54"/>
      <c r="T396" s="54"/>
      <c r="U396" s="54"/>
      <c r="V396" s="54"/>
      <c r="W396" s="54"/>
      <c r="X396" s="54"/>
      <c r="Y396" s="54"/>
    </row>
    <row r="397" spans="19:25" x14ac:dyDescent="0.2">
      <c r="S397" s="54"/>
      <c r="T397" s="54"/>
      <c r="U397" s="54"/>
      <c r="V397" s="54"/>
      <c r="W397" s="54"/>
      <c r="X397" s="54"/>
      <c r="Y397" s="54"/>
    </row>
    <row r="398" spans="19:25" x14ac:dyDescent="0.2">
      <c r="S398" s="54"/>
      <c r="T398" s="54"/>
      <c r="U398" s="54"/>
      <c r="V398" s="54"/>
      <c r="W398" s="54"/>
      <c r="X398" s="54"/>
      <c r="Y398" s="54"/>
    </row>
    <row r="399" spans="19:25" x14ac:dyDescent="0.2">
      <c r="S399" s="54"/>
      <c r="T399" s="54"/>
      <c r="U399" s="54"/>
      <c r="V399" s="54"/>
      <c r="W399" s="54"/>
      <c r="X399" s="54"/>
      <c r="Y399" s="54"/>
    </row>
    <row r="400" spans="19:25" x14ac:dyDescent="0.2">
      <c r="S400" s="54"/>
      <c r="T400" s="54"/>
      <c r="U400" s="54"/>
      <c r="V400" s="54"/>
      <c r="W400" s="54"/>
      <c r="X400" s="54"/>
      <c r="Y400" s="54"/>
    </row>
    <row r="401" spans="19:25" x14ac:dyDescent="0.2">
      <c r="S401" s="54"/>
      <c r="T401" s="54"/>
      <c r="U401" s="54"/>
      <c r="V401" s="54"/>
      <c r="W401" s="54"/>
      <c r="X401" s="54"/>
      <c r="Y401" s="54"/>
    </row>
    <row r="402" spans="19:25" x14ac:dyDescent="0.2">
      <c r="S402" s="54"/>
      <c r="T402" s="54"/>
      <c r="U402" s="54"/>
      <c r="V402" s="54"/>
      <c r="W402" s="54"/>
      <c r="X402" s="54"/>
      <c r="Y402" s="54"/>
    </row>
    <row r="403" spans="19:25" x14ac:dyDescent="0.2">
      <c r="S403" s="54"/>
      <c r="T403" s="54"/>
      <c r="U403" s="54"/>
      <c r="V403" s="54"/>
      <c r="W403" s="54"/>
      <c r="X403" s="54"/>
      <c r="Y403" s="54"/>
    </row>
    <row r="404" spans="19:25" x14ac:dyDescent="0.2">
      <c r="S404" s="54"/>
      <c r="T404" s="54"/>
      <c r="U404" s="54"/>
      <c r="V404" s="54"/>
      <c r="W404" s="54"/>
      <c r="X404" s="54"/>
      <c r="Y404" s="54"/>
    </row>
    <row r="405" spans="19:25" x14ac:dyDescent="0.2">
      <c r="S405" s="54"/>
      <c r="T405" s="54"/>
      <c r="U405" s="54"/>
      <c r="V405" s="54"/>
      <c r="W405" s="54"/>
      <c r="X405" s="54"/>
      <c r="Y405" s="54"/>
    </row>
    <row r="406" spans="19:25" x14ac:dyDescent="0.2">
      <c r="S406" s="54"/>
      <c r="T406" s="54"/>
      <c r="U406" s="54"/>
      <c r="V406" s="54"/>
      <c r="W406" s="54"/>
      <c r="X406" s="54"/>
      <c r="Y406" s="54"/>
    </row>
    <row r="407" spans="19:25" x14ac:dyDescent="0.2">
      <c r="S407" s="54"/>
      <c r="T407" s="54"/>
      <c r="U407" s="54"/>
      <c r="V407" s="54"/>
      <c r="W407" s="54"/>
      <c r="X407" s="54"/>
      <c r="Y407" s="54"/>
    </row>
    <row r="408" spans="19:25" x14ac:dyDescent="0.2">
      <c r="S408" s="54"/>
      <c r="T408" s="54"/>
      <c r="U408" s="54"/>
      <c r="V408" s="54"/>
      <c r="W408" s="54"/>
      <c r="X408" s="54"/>
      <c r="Y408" s="54"/>
    </row>
    <row r="409" spans="19:25" x14ac:dyDescent="0.2">
      <c r="S409" s="54"/>
      <c r="T409" s="54"/>
      <c r="U409" s="54"/>
      <c r="V409" s="54"/>
      <c r="W409" s="54"/>
      <c r="X409" s="54"/>
      <c r="Y409" s="54"/>
    </row>
    <row r="410" spans="19:25" x14ac:dyDescent="0.2">
      <c r="S410" s="54"/>
      <c r="T410" s="54"/>
      <c r="U410" s="54"/>
      <c r="V410" s="54"/>
      <c r="W410" s="54"/>
      <c r="X410" s="54"/>
      <c r="Y410" s="54"/>
    </row>
    <row r="411" spans="19:25" x14ac:dyDescent="0.2">
      <c r="S411" s="54"/>
      <c r="T411" s="54"/>
      <c r="U411" s="54"/>
      <c r="V411" s="54"/>
      <c r="W411" s="54"/>
      <c r="X411" s="54"/>
      <c r="Y411" s="54"/>
    </row>
    <row r="412" spans="19:25" x14ac:dyDescent="0.2">
      <c r="S412" s="54"/>
      <c r="T412" s="54"/>
      <c r="U412" s="54"/>
      <c r="V412" s="54"/>
      <c r="W412" s="54"/>
      <c r="X412" s="54"/>
      <c r="Y412" s="54"/>
    </row>
    <row r="413" spans="19:25" x14ac:dyDescent="0.2">
      <c r="S413" s="54"/>
      <c r="T413" s="54"/>
      <c r="U413" s="54"/>
      <c r="V413" s="54"/>
      <c r="W413" s="54"/>
      <c r="X413" s="54"/>
      <c r="Y413" s="54"/>
    </row>
    <row r="414" spans="19:25" x14ac:dyDescent="0.2">
      <c r="S414" s="54"/>
      <c r="T414" s="54"/>
      <c r="U414" s="54"/>
      <c r="V414" s="54"/>
      <c r="W414" s="54"/>
      <c r="X414" s="54"/>
      <c r="Y414" s="54"/>
    </row>
    <row r="415" spans="19:25" x14ac:dyDescent="0.2">
      <c r="S415" s="54"/>
      <c r="T415" s="54"/>
      <c r="U415" s="54"/>
      <c r="V415" s="54"/>
      <c r="W415" s="54"/>
      <c r="X415" s="54"/>
      <c r="Y415" s="54"/>
    </row>
    <row r="416" spans="19:25" x14ac:dyDescent="0.2">
      <c r="S416" s="54"/>
      <c r="T416" s="54"/>
      <c r="U416" s="54"/>
      <c r="V416" s="54"/>
      <c r="W416" s="54"/>
      <c r="X416" s="54"/>
      <c r="Y416" s="54"/>
    </row>
    <row r="417" spans="19:25" x14ac:dyDescent="0.2">
      <c r="S417" s="54"/>
      <c r="T417" s="54"/>
      <c r="U417" s="54"/>
      <c r="V417" s="54"/>
      <c r="W417" s="54"/>
      <c r="X417" s="54"/>
      <c r="Y417" s="54"/>
    </row>
    <row r="418" spans="19:25" x14ac:dyDescent="0.2">
      <c r="S418" s="54"/>
      <c r="T418" s="54"/>
      <c r="U418" s="54"/>
      <c r="V418" s="54"/>
      <c r="W418" s="54"/>
      <c r="X418" s="54"/>
      <c r="Y418" s="54"/>
    </row>
    <row r="419" spans="19:25" x14ac:dyDescent="0.2">
      <c r="S419" s="54"/>
      <c r="T419" s="54"/>
      <c r="U419" s="54"/>
      <c r="V419" s="54"/>
      <c r="W419" s="54"/>
      <c r="X419" s="54"/>
      <c r="Y419" s="54"/>
    </row>
    <row r="420" spans="19:25" x14ac:dyDescent="0.2">
      <c r="S420" s="54"/>
      <c r="T420" s="54"/>
      <c r="U420" s="54"/>
      <c r="V420" s="54"/>
      <c r="W420" s="54"/>
      <c r="X420" s="54"/>
      <c r="Y420" s="54"/>
    </row>
    <row r="421" spans="19:25" x14ac:dyDescent="0.2">
      <c r="S421" s="54"/>
      <c r="T421" s="54"/>
      <c r="U421" s="54"/>
      <c r="V421" s="54"/>
      <c r="W421" s="54"/>
      <c r="X421" s="54"/>
      <c r="Y421" s="54"/>
    </row>
    <row r="422" spans="19:25" x14ac:dyDescent="0.2">
      <c r="S422" s="54"/>
      <c r="T422" s="54"/>
      <c r="U422" s="54"/>
      <c r="V422" s="54"/>
      <c r="W422" s="54"/>
      <c r="X422" s="54"/>
      <c r="Y422" s="54"/>
    </row>
    <row r="423" spans="19:25" x14ac:dyDescent="0.2">
      <c r="S423" s="54"/>
      <c r="T423" s="54"/>
      <c r="U423" s="54"/>
      <c r="V423" s="54"/>
      <c r="W423" s="54"/>
      <c r="X423" s="54"/>
      <c r="Y423" s="54"/>
    </row>
    <row r="424" spans="19:25" x14ac:dyDescent="0.2">
      <c r="S424" s="54"/>
      <c r="T424" s="54"/>
      <c r="U424" s="54"/>
      <c r="V424" s="54"/>
      <c r="W424" s="54"/>
      <c r="X424" s="54"/>
      <c r="Y424" s="54"/>
    </row>
    <row r="425" spans="19:25" x14ac:dyDescent="0.2">
      <c r="S425" s="54"/>
      <c r="T425" s="54"/>
      <c r="U425" s="54"/>
      <c r="V425" s="54"/>
      <c r="W425" s="54"/>
      <c r="X425" s="54"/>
      <c r="Y425" s="54"/>
    </row>
    <row r="426" spans="19:25" x14ac:dyDescent="0.2">
      <c r="S426" s="54"/>
      <c r="T426" s="54"/>
      <c r="U426" s="54"/>
      <c r="V426" s="54"/>
      <c r="W426" s="54"/>
      <c r="X426" s="54"/>
      <c r="Y426" s="54"/>
    </row>
    <row r="427" spans="19:25" x14ac:dyDescent="0.2">
      <c r="S427" s="54"/>
      <c r="T427" s="54"/>
      <c r="U427" s="54"/>
      <c r="V427" s="54"/>
      <c r="W427" s="54"/>
      <c r="X427" s="54"/>
      <c r="Y427" s="54"/>
    </row>
    <row r="428" spans="19:25" x14ac:dyDescent="0.2">
      <c r="S428" s="54"/>
      <c r="T428" s="54"/>
      <c r="U428" s="54"/>
      <c r="V428" s="54"/>
      <c r="W428" s="54"/>
      <c r="X428" s="54"/>
      <c r="Y428" s="54"/>
    </row>
    <row r="429" spans="19:25" x14ac:dyDescent="0.2">
      <c r="S429" s="54"/>
      <c r="T429" s="54"/>
      <c r="U429" s="54"/>
      <c r="V429" s="54"/>
      <c r="W429" s="54"/>
      <c r="X429" s="54"/>
      <c r="Y429" s="54"/>
    </row>
    <row r="430" spans="19:25" x14ac:dyDescent="0.2">
      <c r="S430" s="54"/>
      <c r="T430" s="54"/>
      <c r="U430" s="54"/>
      <c r="V430" s="54"/>
      <c r="W430" s="54"/>
      <c r="X430" s="54"/>
      <c r="Y430" s="54"/>
    </row>
    <row r="431" spans="19:25" x14ac:dyDescent="0.2">
      <c r="S431" s="54"/>
      <c r="T431" s="54"/>
      <c r="U431" s="54"/>
      <c r="V431" s="54"/>
      <c r="W431" s="54"/>
      <c r="X431" s="54"/>
      <c r="Y431" s="54"/>
    </row>
    <row r="432" spans="19:25" x14ac:dyDescent="0.2">
      <c r="S432" s="54"/>
      <c r="T432" s="54"/>
      <c r="U432" s="54"/>
      <c r="V432" s="54"/>
      <c r="W432" s="54"/>
      <c r="X432" s="54"/>
      <c r="Y432" s="54"/>
    </row>
    <row r="433" spans="19:25" x14ac:dyDescent="0.2">
      <c r="S433" s="54"/>
      <c r="T433" s="54"/>
      <c r="U433" s="54"/>
      <c r="V433" s="54"/>
      <c r="W433" s="54"/>
      <c r="X433" s="54"/>
      <c r="Y433" s="54"/>
    </row>
    <row r="434" spans="19:25" x14ac:dyDescent="0.2">
      <c r="S434" s="54"/>
      <c r="T434" s="54"/>
      <c r="U434" s="54"/>
      <c r="V434" s="54"/>
      <c r="W434" s="54"/>
      <c r="X434" s="54"/>
      <c r="Y434" s="54"/>
    </row>
    <row r="435" spans="19:25" x14ac:dyDescent="0.2">
      <c r="S435" s="54"/>
      <c r="T435" s="54"/>
      <c r="U435" s="54"/>
      <c r="V435" s="54"/>
      <c r="W435" s="54"/>
      <c r="X435" s="54"/>
      <c r="Y435" s="54"/>
    </row>
    <row r="436" spans="19:25" x14ac:dyDescent="0.2">
      <c r="S436" s="54"/>
      <c r="T436" s="54"/>
      <c r="U436" s="54"/>
      <c r="V436" s="54"/>
      <c r="W436" s="54"/>
      <c r="X436" s="54"/>
      <c r="Y436" s="54"/>
    </row>
    <row r="437" spans="19:25" x14ac:dyDescent="0.2">
      <c r="S437" s="54"/>
      <c r="T437" s="54"/>
      <c r="U437" s="54"/>
      <c r="V437" s="54"/>
      <c r="W437" s="54"/>
      <c r="X437" s="54"/>
      <c r="Y437" s="54"/>
    </row>
    <row r="438" spans="19:25" x14ac:dyDescent="0.2">
      <c r="S438" s="54"/>
      <c r="T438" s="54"/>
      <c r="U438" s="54"/>
      <c r="V438" s="54"/>
      <c r="W438" s="54"/>
      <c r="X438" s="54"/>
      <c r="Y438" s="54"/>
    </row>
    <row r="439" spans="19:25" x14ac:dyDescent="0.2">
      <c r="S439" s="54"/>
      <c r="T439" s="54"/>
      <c r="U439" s="54"/>
      <c r="V439" s="54"/>
      <c r="W439" s="54"/>
      <c r="X439" s="54"/>
      <c r="Y439" s="54"/>
    </row>
    <row r="440" spans="19:25" x14ac:dyDescent="0.2">
      <c r="S440" s="54"/>
      <c r="T440" s="54"/>
      <c r="U440" s="54"/>
      <c r="V440" s="54"/>
      <c r="W440" s="54"/>
      <c r="X440" s="54"/>
      <c r="Y440" s="54"/>
    </row>
    <row r="441" spans="19:25" x14ac:dyDescent="0.2">
      <c r="S441" s="54"/>
      <c r="T441" s="54"/>
      <c r="U441" s="54"/>
      <c r="V441" s="54"/>
      <c r="W441" s="54"/>
      <c r="X441" s="54"/>
      <c r="Y441" s="54"/>
    </row>
    <row r="442" spans="19:25" x14ac:dyDescent="0.2">
      <c r="S442" s="54"/>
      <c r="T442" s="54"/>
      <c r="U442" s="54"/>
      <c r="V442" s="54"/>
      <c r="W442" s="54"/>
      <c r="X442" s="54"/>
      <c r="Y442" s="54"/>
    </row>
    <row r="443" spans="19:25" x14ac:dyDescent="0.2">
      <c r="S443" s="54"/>
      <c r="T443" s="54"/>
      <c r="U443" s="54"/>
      <c r="V443" s="54"/>
      <c r="W443" s="54"/>
      <c r="X443" s="54"/>
      <c r="Y443" s="54"/>
    </row>
    <row r="444" spans="19:25" x14ac:dyDescent="0.2">
      <c r="S444" s="54"/>
      <c r="T444" s="54"/>
      <c r="U444" s="54"/>
      <c r="V444" s="54"/>
      <c r="W444" s="54"/>
      <c r="X444" s="54"/>
      <c r="Y444" s="54"/>
    </row>
    <row r="445" spans="19:25" x14ac:dyDescent="0.2">
      <c r="S445" s="54"/>
      <c r="T445" s="54"/>
      <c r="U445" s="54"/>
      <c r="V445" s="54"/>
      <c r="W445" s="54"/>
      <c r="X445" s="54"/>
      <c r="Y445" s="54"/>
    </row>
    <row r="446" spans="19:25" x14ac:dyDescent="0.2">
      <c r="S446" s="54"/>
      <c r="T446" s="54"/>
      <c r="U446" s="54"/>
      <c r="V446" s="54"/>
      <c r="W446" s="54"/>
      <c r="X446" s="54"/>
      <c r="Y446" s="54"/>
    </row>
    <row r="447" spans="19:25" x14ac:dyDescent="0.2">
      <c r="S447" s="54"/>
      <c r="T447" s="54"/>
      <c r="U447" s="54"/>
      <c r="V447" s="54"/>
      <c r="W447" s="54"/>
      <c r="X447" s="54"/>
      <c r="Y447" s="54"/>
    </row>
    <row r="448" spans="19:25" x14ac:dyDescent="0.2">
      <c r="S448" s="54"/>
      <c r="T448" s="54"/>
      <c r="U448" s="54"/>
      <c r="V448" s="54"/>
      <c r="W448" s="54"/>
      <c r="X448" s="54"/>
      <c r="Y448" s="54"/>
    </row>
    <row r="449" spans="19:25" x14ac:dyDescent="0.2">
      <c r="S449" s="54"/>
      <c r="T449" s="54"/>
      <c r="U449" s="54"/>
      <c r="V449" s="54"/>
      <c r="W449" s="54"/>
      <c r="X449" s="54"/>
      <c r="Y449" s="54"/>
    </row>
    <row r="450" spans="19:25" x14ac:dyDescent="0.2">
      <c r="S450" s="54"/>
      <c r="T450" s="54"/>
      <c r="U450" s="54"/>
      <c r="V450" s="54"/>
      <c r="W450" s="54"/>
      <c r="X450" s="54"/>
      <c r="Y450" s="54"/>
    </row>
    <row r="451" spans="19:25" x14ac:dyDescent="0.2">
      <c r="S451" s="54"/>
      <c r="T451" s="54"/>
      <c r="U451" s="54"/>
      <c r="V451" s="54"/>
      <c r="W451" s="54"/>
      <c r="X451" s="54"/>
      <c r="Y451" s="54"/>
    </row>
    <row r="452" spans="19:25" x14ac:dyDescent="0.2">
      <c r="S452" s="54"/>
      <c r="T452" s="54"/>
      <c r="U452" s="54"/>
      <c r="V452" s="54"/>
      <c r="W452" s="54"/>
      <c r="X452" s="54"/>
      <c r="Y452" s="54"/>
    </row>
    <row r="453" spans="19:25" x14ac:dyDescent="0.2">
      <c r="S453" s="54"/>
      <c r="T453" s="54"/>
      <c r="U453" s="54"/>
      <c r="V453" s="54"/>
      <c r="W453" s="54"/>
      <c r="X453" s="54"/>
      <c r="Y453" s="54"/>
    </row>
    <row r="454" spans="19:25" x14ac:dyDescent="0.2">
      <c r="S454" s="54"/>
      <c r="T454" s="54"/>
      <c r="U454" s="54"/>
      <c r="V454" s="54"/>
      <c r="W454" s="54"/>
      <c r="X454" s="54"/>
      <c r="Y454" s="54"/>
    </row>
    <row r="455" spans="19:25" x14ac:dyDescent="0.2">
      <c r="S455" s="54"/>
      <c r="T455" s="54"/>
      <c r="U455" s="54"/>
      <c r="V455" s="54"/>
      <c r="W455" s="54"/>
      <c r="X455" s="54"/>
      <c r="Y455" s="54"/>
    </row>
    <row r="456" spans="19:25" x14ac:dyDescent="0.2">
      <c r="S456" s="54"/>
      <c r="T456" s="54"/>
      <c r="U456" s="54"/>
      <c r="V456" s="54"/>
      <c r="W456" s="54"/>
      <c r="X456" s="54"/>
      <c r="Y456" s="54"/>
    </row>
    <row r="457" spans="19:25" x14ac:dyDescent="0.2">
      <c r="S457" s="54"/>
      <c r="T457" s="54"/>
      <c r="U457" s="54"/>
      <c r="V457" s="54"/>
      <c r="W457" s="54"/>
      <c r="X457" s="54"/>
      <c r="Y457" s="54"/>
    </row>
    <row r="458" spans="19:25" x14ac:dyDescent="0.2">
      <c r="S458" s="54"/>
      <c r="T458" s="54"/>
      <c r="U458" s="54"/>
      <c r="V458" s="54"/>
      <c r="W458" s="54"/>
      <c r="X458" s="54"/>
      <c r="Y458" s="54"/>
    </row>
    <row r="459" spans="19:25" x14ac:dyDescent="0.2">
      <c r="S459" s="54"/>
      <c r="T459" s="54"/>
      <c r="U459" s="54"/>
      <c r="V459" s="54"/>
      <c r="W459" s="54"/>
      <c r="X459" s="54"/>
      <c r="Y459" s="54"/>
    </row>
    <row r="460" spans="19:25" x14ac:dyDescent="0.2">
      <c r="S460" s="54"/>
      <c r="T460" s="54"/>
      <c r="U460" s="54"/>
      <c r="V460" s="54"/>
      <c r="W460" s="54"/>
      <c r="X460" s="54"/>
      <c r="Y460" s="54"/>
    </row>
    <row r="461" spans="19:25" x14ac:dyDescent="0.2">
      <c r="S461" s="54"/>
      <c r="T461" s="54"/>
      <c r="U461" s="54"/>
      <c r="V461" s="54"/>
      <c r="W461" s="54"/>
      <c r="X461" s="54"/>
      <c r="Y461" s="54"/>
    </row>
    <row r="462" spans="19:25" x14ac:dyDescent="0.2">
      <c r="S462" s="54"/>
      <c r="T462" s="54"/>
      <c r="U462" s="54"/>
      <c r="V462" s="54"/>
      <c r="W462" s="54"/>
      <c r="X462" s="54"/>
      <c r="Y462" s="54"/>
    </row>
    <row r="463" spans="19:25" x14ac:dyDescent="0.2">
      <c r="S463" s="54"/>
      <c r="T463" s="54"/>
      <c r="U463" s="54"/>
      <c r="V463" s="54"/>
      <c r="W463" s="54"/>
      <c r="X463" s="54"/>
      <c r="Y463" s="54"/>
    </row>
    <row r="464" spans="19:25" x14ac:dyDescent="0.2">
      <c r="S464" s="54"/>
      <c r="T464" s="54"/>
      <c r="U464" s="54"/>
      <c r="V464" s="54"/>
      <c r="W464" s="54"/>
      <c r="X464" s="54"/>
      <c r="Y464" s="54"/>
    </row>
    <row r="465" spans="19:25" x14ac:dyDescent="0.2">
      <c r="S465" s="54"/>
      <c r="T465" s="54"/>
      <c r="U465" s="54"/>
      <c r="V465" s="54"/>
      <c r="W465" s="54"/>
      <c r="X465" s="54"/>
      <c r="Y465" s="54"/>
    </row>
    <row r="466" spans="19:25" x14ac:dyDescent="0.2">
      <c r="S466" s="54"/>
      <c r="T466" s="54"/>
      <c r="U466" s="54"/>
      <c r="V466" s="54"/>
      <c r="W466" s="54"/>
      <c r="X466" s="54"/>
      <c r="Y466" s="54"/>
    </row>
    <row r="467" spans="19:25" x14ac:dyDescent="0.2">
      <c r="S467" s="54"/>
      <c r="T467" s="54"/>
      <c r="U467" s="54"/>
      <c r="V467" s="54"/>
      <c r="W467" s="54"/>
      <c r="X467" s="54"/>
      <c r="Y467" s="54"/>
    </row>
    <row r="468" spans="19:25" x14ac:dyDescent="0.2">
      <c r="S468" s="54"/>
      <c r="T468" s="54"/>
      <c r="U468" s="54"/>
      <c r="V468" s="54"/>
      <c r="W468" s="54"/>
      <c r="X468" s="54"/>
      <c r="Y468" s="54"/>
    </row>
    <row r="469" spans="19:25" x14ac:dyDescent="0.2">
      <c r="S469" s="54"/>
      <c r="T469" s="54"/>
      <c r="U469" s="54"/>
      <c r="V469" s="54"/>
      <c r="W469" s="54"/>
      <c r="X469" s="54"/>
      <c r="Y469" s="54"/>
    </row>
    <row r="470" spans="19:25" x14ac:dyDescent="0.2">
      <c r="S470" s="54"/>
      <c r="T470" s="54"/>
      <c r="U470" s="54"/>
      <c r="V470" s="54"/>
      <c r="W470" s="54"/>
      <c r="X470" s="54"/>
      <c r="Y470" s="54"/>
    </row>
    <row r="471" spans="19:25" x14ac:dyDescent="0.2">
      <c r="S471" s="54"/>
      <c r="T471" s="54"/>
      <c r="U471" s="54"/>
      <c r="V471" s="54"/>
      <c r="W471" s="54"/>
      <c r="X471" s="54"/>
      <c r="Y471" s="54"/>
    </row>
    <row r="472" spans="19:25" x14ac:dyDescent="0.2">
      <c r="S472" s="54"/>
      <c r="T472" s="54"/>
      <c r="U472" s="54"/>
      <c r="V472" s="54"/>
      <c r="W472" s="54"/>
      <c r="X472" s="54"/>
      <c r="Y472" s="54"/>
    </row>
    <row r="473" spans="19:25" x14ac:dyDescent="0.2">
      <c r="S473" s="54"/>
      <c r="T473" s="54"/>
      <c r="U473" s="54"/>
      <c r="V473" s="54"/>
      <c r="W473" s="54"/>
      <c r="X473" s="54"/>
      <c r="Y473" s="54"/>
    </row>
    <row r="474" spans="19:25" x14ac:dyDescent="0.2">
      <c r="S474" s="54"/>
      <c r="T474" s="54"/>
      <c r="U474" s="54"/>
      <c r="V474" s="54"/>
      <c r="W474" s="54"/>
      <c r="X474" s="54"/>
      <c r="Y474" s="54"/>
    </row>
    <row r="475" spans="19:25" x14ac:dyDescent="0.2">
      <c r="S475" s="54"/>
      <c r="T475" s="54"/>
      <c r="U475" s="54"/>
      <c r="V475" s="54"/>
      <c r="W475" s="54"/>
      <c r="X475" s="54"/>
      <c r="Y475" s="54"/>
    </row>
    <row r="476" spans="19:25" x14ac:dyDescent="0.2">
      <c r="S476" s="54"/>
      <c r="T476" s="54"/>
      <c r="U476" s="54"/>
      <c r="V476" s="54"/>
      <c r="W476" s="54"/>
      <c r="X476" s="54"/>
      <c r="Y476" s="54"/>
    </row>
    <row r="477" spans="19:25" x14ac:dyDescent="0.2">
      <c r="S477" s="54"/>
      <c r="T477" s="54"/>
      <c r="U477" s="54"/>
      <c r="V477" s="54"/>
      <c r="W477" s="54"/>
      <c r="X477" s="54"/>
      <c r="Y477" s="54"/>
    </row>
    <row r="478" spans="19:25" x14ac:dyDescent="0.2">
      <c r="S478" s="54"/>
      <c r="T478" s="54"/>
      <c r="U478" s="54"/>
      <c r="V478" s="54"/>
      <c r="W478" s="54"/>
      <c r="X478" s="54"/>
      <c r="Y478" s="54"/>
    </row>
    <row r="479" spans="19:25" x14ac:dyDescent="0.2">
      <c r="S479" s="54"/>
      <c r="T479" s="54"/>
      <c r="U479" s="54"/>
      <c r="V479" s="54"/>
      <c r="W479" s="54"/>
      <c r="X479" s="54"/>
      <c r="Y479" s="54"/>
    </row>
    <row r="480" spans="19:25" x14ac:dyDescent="0.2">
      <c r="S480" s="54"/>
      <c r="T480" s="54"/>
      <c r="U480" s="54"/>
      <c r="V480" s="54"/>
      <c r="W480" s="54"/>
      <c r="X480" s="54"/>
      <c r="Y480" s="54"/>
    </row>
    <row r="481" spans="19:25" x14ac:dyDescent="0.2">
      <c r="S481" s="54"/>
      <c r="T481" s="54"/>
      <c r="U481" s="54"/>
      <c r="V481" s="54"/>
      <c r="W481" s="54"/>
      <c r="X481" s="54"/>
      <c r="Y481" s="54"/>
    </row>
    <row r="482" spans="19:25" x14ac:dyDescent="0.2">
      <c r="S482" s="54"/>
      <c r="T482" s="54"/>
      <c r="U482" s="54"/>
      <c r="V482" s="54"/>
      <c r="W482" s="54"/>
      <c r="X482" s="54"/>
      <c r="Y482" s="54"/>
    </row>
    <row r="483" spans="19:25" x14ac:dyDescent="0.2">
      <c r="S483" s="54"/>
      <c r="T483" s="54"/>
      <c r="U483" s="54"/>
      <c r="V483" s="54"/>
      <c r="W483" s="54"/>
      <c r="X483" s="54"/>
      <c r="Y483" s="54"/>
    </row>
    <row r="484" spans="19:25" x14ac:dyDescent="0.2">
      <c r="S484" s="54"/>
      <c r="T484" s="54"/>
      <c r="U484" s="54"/>
      <c r="V484" s="54"/>
      <c r="W484" s="54"/>
      <c r="X484" s="54"/>
      <c r="Y484" s="54"/>
    </row>
    <row r="485" spans="19:25" x14ac:dyDescent="0.2">
      <c r="S485" s="54"/>
      <c r="T485" s="54"/>
      <c r="U485" s="54"/>
      <c r="V485" s="54"/>
      <c r="W485" s="54"/>
      <c r="X485" s="54"/>
      <c r="Y485" s="54"/>
    </row>
    <row r="486" spans="19:25" x14ac:dyDescent="0.2">
      <c r="S486" s="54"/>
      <c r="T486" s="54"/>
      <c r="U486" s="54"/>
      <c r="V486" s="54"/>
      <c r="W486" s="54"/>
      <c r="X486" s="54"/>
      <c r="Y486" s="54"/>
    </row>
    <row r="487" spans="19:25" x14ac:dyDescent="0.2">
      <c r="S487" s="54"/>
      <c r="T487" s="54"/>
      <c r="U487" s="54"/>
      <c r="V487" s="54"/>
      <c r="W487" s="54"/>
      <c r="X487" s="54"/>
      <c r="Y487" s="54"/>
    </row>
    <row r="488" spans="19:25" x14ac:dyDescent="0.2">
      <c r="S488" s="54"/>
      <c r="T488" s="54"/>
      <c r="U488" s="54"/>
      <c r="V488" s="54"/>
      <c r="W488" s="54"/>
      <c r="X488" s="54"/>
      <c r="Y488" s="54"/>
    </row>
    <row r="489" spans="19:25" x14ac:dyDescent="0.2">
      <c r="S489" s="54"/>
      <c r="T489" s="54"/>
      <c r="U489" s="54"/>
      <c r="V489" s="54"/>
      <c r="W489" s="54"/>
      <c r="X489" s="54"/>
      <c r="Y489" s="54"/>
    </row>
    <row r="490" spans="19:25" x14ac:dyDescent="0.2">
      <c r="S490" s="54"/>
      <c r="T490" s="54"/>
      <c r="U490" s="54"/>
      <c r="V490" s="54"/>
      <c r="W490" s="54"/>
      <c r="X490" s="54"/>
      <c r="Y490" s="54"/>
    </row>
    <row r="491" spans="19:25" x14ac:dyDescent="0.2">
      <c r="S491" s="54"/>
      <c r="T491" s="54"/>
      <c r="U491" s="54"/>
      <c r="V491" s="54"/>
      <c r="W491" s="54"/>
      <c r="X491" s="54"/>
      <c r="Y491" s="54"/>
    </row>
    <row r="492" spans="19:25" x14ac:dyDescent="0.2">
      <c r="S492" s="54"/>
      <c r="T492" s="54"/>
      <c r="U492" s="54"/>
      <c r="V492" s="54"/>
      <c r="W492" s="54"/>
      <c r="X492" s="54"/>
      <c r="Y492" s="54"/>
    </row>
    <row r="493" spans="19:25" x14ac:dyDescent="0.2">
      <c r="S493" s="54"/>
      <c r="T493" s="54"/>
      <c r="U493" s="54"/>
      <c r="V493" s="54"/>
      <c r="W493" s="54"/>
      <c r="X493" s="54"/>
      <c r="Y493" s="54"/>
    </row>
    <row r="494" spans="19:25" x14ac:dyDescent="0.2">
      <c r="S494" s="54"/>
      <c r="T494" s="54"/>
      <c r="U494" s="54"/>
      <c r="V494" s="54"/>
      <c r="W494" s="54"/>
      <c r="X494" s="54"/>
      <c r="Y494" s="54"/>
    </row>
    <row r="495" spans="19:25" x14ac:dyDescent="0.2">
      <c r="S495" s="54"/>
      <c r="T495" s="54"/>
      <c r="U495" s="54"/>
      <c r="V495" s="54"/>
      <c r="W495" s="54"/>
      <c r="X495" s="54"/>
      <c r="Y495" s="54"/>
    </row>
    <row r="496" spans="19:25" x14ac:dyDescent="0.2">
      <c r="S496" s="54"/>
      <c r="T496" s="54"/>
      <c r="U496" s="54"/>
      <c r="V496" s="54"/>
      <c r="W496" s="54"/>
      <c r="X496" s="54"/>
      <c r="Y496" s="54"/>
    </row>
    <row r="497" spans="19:25" x14ac:dyDescent="0.2">
      <c r="S497" s="54"/>
      <c r="T497" s="54"/>
      <c r="U497" s="54"/>
      <c r="V497" s="54"/>
      <c r="W497" s="54"/>
      <c r="X497" s="54"/>
      <c r="Y497" s="54"/>
    </row>
    <row r="498" spans="19:25" x14ac:dyDescent="0.2">
      <c r="S498" s="54"/>
      <c r="T498" s="54"/>
      <c r="U498" s="54"/>
      <c r="V498" s="54"/>
      <c r="W498" s="54"/>
      <c r="X498" s="54"/>
      <c r="Y498" s="54"/>
    </row>
    <row r="499" spans="19:25" x14ac:dyDescent="0.2">
      <c r="S499" s="54"/>
      <c r="T499" s="54"/>
      <c r="U499" s="54"/>
      <c r="V499" s="54"/>
      <c r="W499" s="54"/>
      <c r="X499" s="54"/>
      <c r="Y499" s="54"/>
    </row>
    <row r="500" spans="19:25" x14ac:dyDescent="0.2">
      <c r="S500" s="54"/>
      <c r="T500" s="54"/>
      <c r="U500" s="54"/>
      <c r="V500" s="54"/>
      <c r="W500" s="54"/>
      <c r="X500" s="54"/>
      <c r="Y500" s="54"/>
    </row>
    <row r="501" spans="19:25" x14ac:dyDescent="0.2">
      <c r="S501" s="54"/>
      <c r="T501" s="54"/>
      <c r="U501" s="54"/>
      <c r="V501" s="54"/>
      <c r="W501" s="54"/>
      <c r="X501" s="54"/>
      <c r="Y501" s="54"/>
    </row>
    <row r="502" spans="19:25" x14ac:dyDescent="0.2">
      <c r="S502" s="54"/>
      <c r="T502" s="54"/>
      <c r="U502" s="54"/>
      <c r="V502" s="54"/>
      <c r="W502" s="54"/>
      <c r="X502" s="54"/>
      <c r="Y502" s="54"/>
    </row>
    <row r="503" spans="19:25" x14ac:dyDescent="0.2">
      <c r="S503" s="54"/>
      <c r="T503" s="54"/>
      <c r="U503" s="54"/>
      <c r="V503" s="54"/>
      <c r="W503" s="54"/>
      <c r="X503" s="54"/>
      <c r="Y503" s="54"/>
    </row>
    <row r="504" spans="19:25" x14ac:dyDescent="0.2">
      <c r="S504" s="54"/>
      <c r="T504" s="54"/>
      <c r="U504" s="54"/>
      <c r="V504" s="54"/>
      <c r="W504" s="54"/>
      <c r="X504" s="54"/>
      <c r="Y504" s="54"/>
    </row>
    <row r="505" spans="19:25" x14ac:dyDescent="0.2">
      <c r="S505" s="54"/>
      <c r="T505" s="54"/>
      <c r="U505" s="54"/>
      <c r="V505" s="54"/>
      <c r="W505" s="54"/>
      <c r="X505" s="54"/>
      <c r="Y505" s="54"/>
    </row>
    <row r="506" spans="19:25" x14ac:dyDescent="0.2">
      <c r="S506" s="54"/>
      <c r="T506" s="54"/>
      <c r="U506" s="54"/>
      <c r="V506" s="54"/>
      <c r="W506" s="54"/>
      <c r="X506" s="54"/>
      <c r="Y506" s="54"/>
    </row>
    <row r="507" spans="19:25" x14ac:dyDescent="0.2">
      <c r="S507" s="54"/>
      <c r="T507" s="54"/>
      <c r="U507" s="54"/>
      <c r="V507" s="54"/>
      <c r="W507" s="54"/>
      <c r="X507" s="54"/>
      <c r="Y507" s="54"/>
    </row>
    <row r="508" spans="19:25" x14ac:dyDescent="0.2">
      <c r="S508" s="54"/>
      <c r="T508" s="54"/>
      <c r="U508" s="54"/>
      <c r="V508" s="54"/>
      <c r="W508" s="54"/>
      <c r="X508" s="54"/>
      <c r="Y508" s="54"/>
    </row>
    <row r="509" spans="19:25" x14ac:dyDescent="0.2">
      <c r="S509" s="54"/>
      <c r="T509" s="54"/>
      <c r="U509" s="54"/>
      <c r="V509" s="54"/>
      <c r="W509" s="54"/>
      <c r="X509" s="54"/>
      <c r="Y509" s="54"/>
    </row>
    <row r="510" spans="19:25" x14ac:dyDescent="0.2">
      <c r="S510" s="54"/>
      <c r="T510" s="54"/>
      <c r="U510" s="54"/>
      <c r="V510" s="54"/>
      <c r="W510" s="54"/>
      <c r="X510" s="54"/>
      <c r="Y510" s="54"/>
    </row>
    <row r="511" spans="19:25" x14ac:dyDescent="0.2">
      <c r="S511" s="54"/>
      <c r="T511" s="54"/>
      <c r="U511" s="54"/>
      <c r="V511" s="54"/>
      <c r="W511" s="54"/>
      <c r="X511" s="54"/>
      <c r="Y511" s="54"/>
    </row>
    <row r="512" spans="19:25" x14ac:dyDescent="0.2">
      <c r="S512" s="54"/>
      <c r="T512" s="54"/>
      <c r="U512" s="54"/>
      <c r="V512" s="54"/>
      <c r="W512" s="54"/>
      <c r="X512" s="54"/>
      <c r="Y512" s="54"/>
    </row>
    <row r="513" spans="19:25" x14ac:dyDescent="0.2">
      <c r="S513" s="54"/>
      <c r="T513" s="54"/>
      <c r="U513" s="54"/>
      <c r="V513" s="54"/>
      <c r="W513" s="54"/>
      <c r="X513" s="54"/>
      <c r="Y513" s="54"/>
    </row>
    <row r="514" spans="19:25" x14ac:dyDescent="0.2">
      <c r="S514" s="54"/>
      <c r="T514" s="54"/>
      <c r="U514" s="54"/>
      <c r="V514" s="54"/>
      <c r="W514" s="54"/>
      <c r="X514" s="54"/>
      <c r="Y514" s="54"/>
    </row>
    <row r="515" spans="19:25" x14ac:dyDescent="0.2">
      <c r="S515" s="54"/>
      <c r="T515" s="54"/>
      <c r="U515" s="54"/>
      <c r="V515" s="54"/>
      <c r="W515" s="54"/>
      <c r="X515" s="54"/>
      <c r="Y515" s="54"/>
    </row>
    <row r="516" spans="19:25" x14ac:dyDescent="0.2">
      <c r="S516" s="54"/>
      <c r="T516" s="54"/>
      <c r="U516" s="54"/>
      <c r="V516" s="54"/>
      <c r="W516" s="54"/>
      <c r="X516" s="54"/>
      <c r="Y516" s="54"/>
    </row>
    <row r="517" spans="19:25" x14ac:dyDescent="0.2">
      <c r="S517" s="54"/>
      <c r="T517" s="54"/>
      <c r="U517" s="54"/>
      <c r="V517" s="54"/>
      <c r="W517" s="54"/>
      <c r="X517" s="54"/>
      <c r="Y517" s="54"/>
    </row>
    <row r="518" spans="19:25" x14ac:dyDescent="0.2">
      <c r="S518" s="54"/>
      <c r="T518" s="54"/>
      <c r="U518" s="54"/>
      <c r="V518" s="54"/>
      <c r="W518" s="54"/>
      <c r="X518" s="54"/>
      <c r="Y518" s="54"/>
    </row>
    <row r="519" spans="19:25" x14ac:dyDescent="0.2">
      <c r="S519" s="54"/>
      <c r="T519" s="54"/>
      <c r="U519" s="54"/>
      <c r="V519" s="54"/>
      <c r="W519" s="54"/>
      <c r="X519" s="54"/>
      <c r="Y519" s="54"/>
    </row>
    <row r="520" spans="19:25" x14ac:dyDescent="0.2">
      <c r="S520" s="54"/>
      <c r="T520" s="54"/>
      <c r="U520" s="54"/>
      <c r="V520" s="54"/>
      <c r="W520" s="54"/>
      <c r="X520" s="54"/>
      <c r="Y520" s="54"/>
    </row>
    <row r="521" spans="19:25" x14ac:dyDescent="0.2">
      <c r="S521" s="54"/>
      <c r="T521" s="54"/>
      <c r="U521" s="54"/>
      <c r="V521" s="54"/>
      <c r="W521" s="54"/>
      <c r="X521" s="54"/>
      <c r="Y521" s="54"/>
    </row>
    <row r="522" spans="19:25" x14ac:dyDescent="0.2">
      <c r="S522" s="54"/>
      <c r="T522" s="54"/>
      <c r="U522" s="54"/>
      <c r="V522" s="54"/>
      <c r="W522" s="54"/>
      <c r="X522" s="54"/>
      <c r="Y522" s="54"/>
    </row>
    <row r="523" spans="19:25" x14ac:dyDescent="0.2">
      <c r="S523" s="54"/>
      <c r="T523" s="54"/>
      <c r="U523" s="54"/>
      <c r="V523" s="54"/>
      <c r="W523" s="54"/>
      <c r="X523" s="54"/>
      <c r="Y523" s="54"/>
    </row>
    <row r="524" spans="19:25" x14ac:dyDescent="0.2">
      <c r="S524" s="54"/>
      <c r="T524" s="54"/>
      <c r="U524" s="54"/>
      <c r="V524" s="54"/>
      <c r="W524" s="54"/>
      <c r="X524" s="54"/>
      <c r="Y524" s="54"/>
    </row>
    <row r="525" spans="19:25" x14ac:dyDescent="0.2">
      <c r="S525" s="54"/>
      <c r="T525" s="54"/>
      <c r="U525" s="54"/>
      <c r="V525" s="54"/>
      <c r="W525" s="54"/>
      <c r="X525" s="54"/>
      <c r="Y525" s="54"/>
    </row>
    <row r="526" spans="19:25" x14ac:dyDescent="0.2">
      <c r="S526" s="54"/>
      <c r="T526" s="54"/>
      <c r="U526" s="54"/>
      <c r="V526" s="54"/>
      <c r="W526" s="54"/>
      <c r="X526" s="54"/>
      <c r="Y526" s="54"/>
    </row>
    <row r="527" spans="19:25" x14ac:dyDescent="0.2">
      <c r="S527" s="54"/>
      <c r="T527" s="54"/>
      <c r="U527" s="54"/>
      <c r="V527" s="54"/>
      <c r="W527" s="54"/>
      <c r="X527" s="54"/>
      <c r="Y527" s="54"/>
    </row>
    <row r="528" spans="19:25" x14ac:dyDescent="0.2">
      <c r="S528" s="54"/>
      <c r="T528" s="54"/>
      <c r="U528" s="54"/>
      <c r="V528" s="54"/>
      <c r="W528" s="54"/>
      <c r="X528" s="54"/>
      <c r="Y528" s="54"/>
    </row>
    <row r="529" spans="19:25" x14ac:dyDescent="0.2">
      <c r="S529" s="54"/>
      <c r="T529" s="54"/>
      <c r="U529" s="54"/>
      <c r="V529" s="54"/>
      <c r="W529" s="54"/>
      <c r="X529" s="54"/>
      <c r="Y529" s="54"/>
    </row>
    <row r="530" spans="19:25" x14ac:dyDescent="0.2">
      <c r="S530" s="54"/>
      <c r="T530" s="54"/>
      <c r="U530" s="54"/>
      <c r="V530" s="54"/>
      <c r="W530" s="54"/>
      <c r="X530" s="54"/>
      <c r="Y530" s="54"/>
    </row>
    <row r="531" spans="19:25" x14ac:dyDescent="0.2">
      <c r="S531" s="54"/>
      <c r="T531" s="54"/>
      <c r="U531" s="54"/>
      <c r="V531" s="54"/>
      <c r="W531" s="54"/>
      <c r="X531" s="54"/>
      <c r="Y531" s="54"/>
    </row>
    <row r="532" spans="19:25" x14ac:dyDescent="0.2">
      <c r="S532" s="54"/>
      <c r="T532" s="54"/>
      <c r="U532" s="54"/>
      <c r="V532" s="54"/>
      <c r="W532" s="54"/>
      <c r="X532" s="54"/>
      <c r="Y532" s="54"/>
    </row>
    <row r="533" spans="19:25" x14ac:dyDescent="0.2">
      <c r="S533" s="54"/>
      <c r="T533" s="54"/>
      <c r="U533" s="54"/>
      <c r="V533" s="54"/>
      <c r="W533" s="54"/>
      <c r="X533" s="54"/>
      <c r="Y533" s="54"/>
    </row>
    <row r="534" spans="19:25" x14ac:dyDescent="0.2">
      <c r="S534" s="54"/>
      <c r="T534" s="54"/>
      <c r="U534" s="54"/>
      <c r="V534" s="54"/>
      <c r="W534" s="54"/>
      <c r="X534" s="54"/>
      <c r="Y534" s="54"/>
    </row>
    <row r="535" spans="19:25" x14ac:dyDescent="0.2">
      <c r="S535" s="54"/>
      <c r="T535" s="54"/>
      <c r="U535" s="54"/>
      <c r="V535" s="54"/>
      <c r="W535" s="54"/>
      <c r="X535" s="54"/>
      <c r="Y535" s="54"/>
    </row>
    <row r="536" spans="19:25" x14ac:dyDescent="0.2">
      <c r="S536" s="54"/>
      <c r="T536" s="54"/>
      <c r="U536" s="54"/>
      <c r="V536" s="54"/>
      <c r="W536" s="54"/>
      <c r="X536" s="54"/>
      <c r="Y536" s="54"/>
    </row>
    <row r="537" spans="19:25" x14ac:dyDescent="0.2">
      <c r="S537" s="54"/>
      <c r="T537" s="54"/>
      <c r="U537" s="54"/>
      <c r="V537" s="54"/>
      <c r="W537" s="54"/>
      <c r="X537" s="54"/>
      <c r="Y537" s="54"/>
    </row>
    <row r="538" spans="19:25" x14ac:dyDescent="0.2">
      <c r="S538" s="54"/>
      <c r="T538" s="54"/>
      <c r="U538" s="54"/>
      <c r="V538" s="54"/>
      <c r="W538" s="54"/>
      <c r="X538" s="54"/>
      <c r="Y538" s="54"/>
    </row>
    <row r="539" spans="19:25" x14ac:dyDescent="0.2">
      <c r="S539" s="54"/>
      <c r="T539" s="54"/>
      <c r="U539" s="54"/>
      <c r="V539" s="54"/>
      <c r="W539" s="54"/>
      <c r="X539" s="54"/>
      <c r="Y539" s="54"/>
    </row>
    <row r="540" spans="19:25" x14ac:dyDescent="0.2">
      <c r="S540" s="54"/>
      <c r="T540" s="54"/>
      <c r="U540" s="54"/>
      <c r="V540" s="54"/>
      <c r="W540" s="54"/>
      <c r="X540" s="54"/>
      <c r="Y540" s="54"/>
    </row>
    <row r="541" spans="19:25" x14ac:dyDescent="0.2">
      <c r="S541" s="54"/>
      <c r="T541" s="54"/>
      <c r="U541" s="54"/>
      <c r="V541" s="54"/>
      <c r="W541" s="54"/>
      <c r="X541" s="54"/>
      <c r="Y541" s="54"/>
    </row>
    <row r="542" spans="19:25" x14ac:dyDescent="0.2">
      <c r="S542" s="54"/>
      <c r="T542" s="54"/>
      <c r="U542" s="54"/>
      <c r="V542" s="54"/>
      <c r="W542" s="54"/>
      <c r="X542" s="54"/>
      <c r="Y542" s="54"/>
    </row>
    <row r="543" spans="19:25" x14ac:dyDescent="0.2">
      <c r="S543" s="54"/>
      <c r="T543" s="54"/>
      <c r="U543" s="54"/>
      <c r="V543" s="54"/>
      <c r="W543" s="54"/>
      <c r="X543" s="54"/>
      <c r="Y543" s="54"/>
    </row>
    <row r="544" spans="19:25" x14ac:dyDescent="0.2">
      <c r="S544" s="54"/>
      <c r="T544" s="54"/>
      <c r="U544" s="54"/>
      <c r="V544" s="54"/>
      <c r="W544" s="54"/>
      <c r="X544" s="54"/>
      <c r="Y544" s="54"/>
    </row>
    <row r="545" spans="19:25" x14ac:dyDescent="0.2">
      <c r="S545" s="54"/>
      <c r="T545" s="54"/>
      <c r="U545" s="54"/>
      <c r="V545" s="54"/>
      <c r="W545" s="54"/>
      <c r="X545" s="54"/>
      <c r="Y545" s="54"/>
    </row>
    <row r="546" spans="19:25" x14ac:dyDescent="0.2">
      <c r="S546" s="54"/>
      <c r="T546" s="54"/>
      <c r="U546" s="54"/>
      <c r="V546" s="54"/>
      <c r="W546" s="54"/>
      <c r="X546" s="54"/>
      <c r="Y546" s="54"/>
    </row>
    <row r="547" spans="19:25" x14ac:dyDescent="0.2">
      <c r="S547" s="54"/>
      <c r="T547" s="54"/>
      <c r="U547" s="54"/>
      <c r="V547" s="54"/>
      <c r="W547" s="54"/>
      <c r="X547" s="54"/>
      <c r="Y547" s="54"/>
    </row>
    <row r="548" spans="19:25" x14ac:dyDescent="0.2">
      <c r="S548" s="54"/>
      <c r="T548" s="54"/>
      <c r="U548" s="54"/>
      <c r="V548" s="54"/>
      <c r="W548" s="54"/>
      <c r="X548" s="54"/>
      <c r="Y548" s="54"/>
    </row>
    <row r="549" spans="19:25" x14ac:dyDescent="0.2">
      <c r="S549" s="54"/>
      <c r="T549" s="54"/>
      <c r="U549" s="54"/>
      <c r="V549" s="54"/>
      <c r="W549" s="54"/>
      <c r="X549" s="54"/>
      <c r="Y549" s="54"/>
    </row>
    <row r="550" spans="19:25" x14ac:dyDescent="0.2">
      <c r="S550" s="54"/>
      <c r="T550" s="54"/>
      <c r="U550" s="54"/>
      <c r="V550" s="54"/>
      <c r="W550" s="54"/>
      <c r="X550" s="54"/>
      <c r="Y550" s="54"/>
    </row>
    <row r="551" spans="19:25" x14ac:dyDescent="0.2">
      <c r="S551" s="54"/>
      <c r="T551" s="54"/>
      <c r="U551" s="54"/>
      <c r="V551" s="54"/>
      <c r="W551" s="54"/>
      <c r="X551" s="54"/>
      <c r="Y551" s="54"/>
    </row>
    <row r="552" spans="19:25" x14ac:dyDescent="0.2">
      <c r="S552" s="54"/>
      <c r="T552" s="54"/>
      <c r="U552" s="54"/>
      <c r="V552" s="54"/>
      <c r="W552" s="54"/>
      <c r="X552" s="54"/>
      <c r="Y552" s="54"/>
    </row>
    <row r="553" spans="19:25" x14ac:dyDescent="0.2">
      <c r="S553" s="54"/>
      <c r="T553" s="54"/>
      <c r="U553" s="54"/>
      <c r="V553" s="54"/>
      <c r="W553" s="54"/>
      <c r="X553" s="54"/>
      <c r="Y553" s="54"/>
    </row>
    <row r="554" spans="19:25" x14ac:dyDescent="0.2">
      <c r="S554" s="54"/>
      <c r="T554" s="54"/>
      <c r="U554" s="54"/>
      <c r="V554" s="54"/>
      <c r="W554" s="54"/>
      <c r="X554" s="54"/>
      <c r="Y554" s="54"/>
    </row>
    <row r="555" spans="19:25" x14ac:dyDescent="0.2">
      <c r="S555" s="54"/>
      <c r="T555" s="54"/>
      <c r="U555" s="54"/>
      <c r="V555" s="54"/>
      <c r="W555" s="54"/>
      <c r="X555" s="54"/>
      <c r="Y555" s="54"/>
    </row>
    <row r="556" spans="19:25" x14ac:dyDescent="0.2">
      <c r="S556" s="54"/>
      <c r="T556" s="54"/>
      <c r="U556" s="54"/>
      <c r="V556" s="54"/>
      <c r="W556" s="54"/>
      <c r="X556" s="54"/>
      <c r="Y556" s="54"/>
    </row>
    <row r="557" spans="19:25" x14ac:dyDescent="0.2">
      <c r="S557" s="54"/>
      <c r="T557" s="54"/>
      <c r="U557" s="54"/>
      <c r="V557" s="54"/>
      <c r="W557" s="54"/>
      <c r="X557" s="54"/>
      <c r="Y557" s="54"/>
    </row>
    <row r="558" spans="19:25" x14ac:dyDescent="0.2">
      <c r="S558" s="54"/>
      <c r="T558" s="54"/>
      <c r="U558" s="54"/>
      <c r="V558" s="54"/>
      <c r="W558" s="54"/>
      <c r="X558" s="54"/>
      <c r="Y558" s="54"/>
    </row>
    <row r="559" spans="19:25" x14ac:dyDescent="0.2">
      <c r="S559" s="54"/>
      <c r="T559" s="54"/>
      <c r="U559" s="54"/>
      <c r="V559" s="54"/>
      <c r="W559" s="54"/>
      <c r="X559" s="54"/>
      <c r="Y559" s="54"/>
    </row>
    <row r="560" spans="19:25" x14ac:dyDescent="0.2">
      <c r="S560" s="54"/>
      <c r="T560" s="54"/>
      <c r="U560" s="54"/>
      <c r="V560" s="54"/>
      <c r="W560" s="54"/>
      <c r="X560" s="54"/>
      <c r="Y560" s="54"/>
    </row>
    <row r="561" spans="19:25" x14ac:dyDescent="0.2">
      <c r="S561" s="54"/>
      <c r="T561" s="54"/>
      <c r="U561" s="54"/>
      <c r="V561" s="54"/>
      <c r="W561" s="54"/>
      <c r="X561" s="54"/>
      <c r="Y561" s="54"/>
    </row>
    <row r="562" spans="19:25" x14ac:dyDescent="0.2">
      <c r="S562" s="54"/>
      <c r="T562" s="54"/>
      <c r="U562" s="54"/>
      <c r="V562" s="54"/>
      <c r="W562" s="54"/>
      <c r="X562" s="54"/>
      <c r="Y562" s="54"/>
    </row>
    <row r="563" spans="19:25" x14ac:dyDescent="0.2">
      <c r="S563" s="54"/>
      <c r="T563" s="54"/>
      <c r="U563" s="54"/>
      <c r="V563" s="54"/>
      <c r="W563" s="54"/>
      <c r="X563" s="54"/>
      <c r="Y563" s="54"/>
    </row>
    <row r="564" spans="19:25" x14ac:dyDescent="0.2">
      <c r="S564" s="54"/>
      <c r="T564" s="54"/>
      <c r="U564" s="54"/>
      <c r="V564" s="54"/>
      <c r="W564" s="54"/>
      <c r="X564" s="54"/>
      <c r="Y564" s="54"/>
    </row>
    <row r="565" spans="19:25" x14ac:dyDescent="0.2">
      <c r="S565" s="54"/>
      <c r="T565" s="54"/>
      <c r="U565" s="54"/>
      <c r="V565" s="54"/>
      <c r="W565" s="54"/>
      <c r="X565" s="54"/>
      <c r="Y565" s="54"/>
    </row>
    <row r="566" spans="19:25" x14ac:dyDescent="0.2">
      <c r="S566" s="54"/>
      <c r="T566" s="54"/>
      <c r="U566" s="54"/>
      <c r="V566" s="54"/>
      <c r="W566" s="54"/>
      <c r="X566" s="54"/>
      <c r="Y566" s="54"/>
    </row>
    <row r="567" spans="19:25" x14ac:dyDescent="0.2">
      <c r="S567" s="54"/>
      <c r="T567" s="54"/>
      <c r="U567" s="54"/>
      <c r="V567" s="54"/>
      <c r="W567" s="54"/>
      <c r="X567" s="54"/>
      <c r="Y567" s="54"/>
    </row>
    <row r="568" spans="19:25" x14ac:dyDescent="0.2">
      <c r="S568" s="54"/>
      <c r="T568" s="54"/>
      <c r="U568" s="54"/>
      <c r="V568" s="54"/>
      <c r="W568" s="54"/>
      <c r="X568" s="54"/>
      <c r="Y568" s="54"/>
    </row>
    <row r="569" spans="19:25" x14ac:dyDescent="0.2">
      <c r="S569" s="54"/>
      <c r="T569" s="54"/>
      <c r="U569" s="54"/>
      <c r="V569" s="54"/>
      <c r="W569" s="54"/>
      <c r="X569" s="54"/>
      <c r="Y569" s="54"/>
    </row>
    <row r="570" spans="19:25" x14ac:dyDescent="0.2">
      <c r="S570" s="54"/>
      <c r="T570" s="54"/>
      <c r="U570" s="54"/>
      <c r="V570" s="54"/>
      <c r="W570" s="54"/>
      <c r="X570" s="54"/>
      <c r="Y570" s="54"/>
    </row>
    <row r="571" spans="19:25" x14ac:dyDescent="0.2">
      <c r="S571" s="54"/>
      <c r="T571" s="54"/>
      <c r="U571" s="54"/>
      <c r="V571" s="54"/>
      <c r="W571" s="54"/>
      <c r="X571" s="54"/>
      <c r="Y571" s="54"/>
    </row>
    <row r="572" spans="19:25" x14ac:dyDescent="0.2">
      <c r="S572" s="54"/>
      <c r="T572" s="54"/>
      <c r="U572" s="54"/>
      <c r="V572" s="54"/>
      <c r="W572" s="54"/>
      <c r="X572" s="54"/>
      <c r="Y572" s="54"/>
    </row>
    <row r="573" spans="19:25" x14ac:dyDescent="0.2">
      <c r="S573" s="54"/>
      <c r="T573" s="54"/>
      <c r="U573" s="54"/>
      <c r="V573" s="54"/>
      <c r="W573" s="54"/>
      <c r="X573" s="54"/>
      <c r="Y573" s="54"/>
    </row>
    <row r="574" spans="19:25" x14ac:dyDescent="0.2">
      <c r="S574" s="54"/>
      <c r="T574" s="54"/>
      <c r="U574" s="54"/>
      <c r="V574" s="54"/>
      <c r="W574" s="54"/>
      <c r="X574" s="54"/>
      <c r="Y574" s="54"/>
    </row>
    <row r="575" spans="19:25" x14ac:dyDescent="0.2">
      <c r="S575" s="54"/>
      <c r="T575" s="54"/>
      <c r="U575" s="54"/>
      <c r="V575" s="54"/>
      <c r="W575" s="54"/>
      <c r="X575" s="54"/>
      <c r="Y575" s="54"/>
    </row>
    <row r="576" spans="19:25" x14ac:dyDescent="0.2">
      <c r="S576" s="54"/>
      <c r="T576" s="54"/>
      <c r="U576" s="54"/>
      <c r="V576" s="54"/>
      <c r="W576" s="54"/>
      <c r="X576" s="54"/>
      <c r="Y576" s="54"/>
    </row>
    <row r="577" spans="19:25" x14ac:dyDescent="0.2">
      <c r="S577" s="54"/>
      <c r="T577" s="54"/>
      <c r="U577" s="54"/>
      <c r="V577" s="54"/>
      <c r="W577" s="54"/>
      <c r="X577" s="54"/>
      <c r="Y577" s="54"/>
    </row>
    <row r="578" spans="19:25" x14ac:dyDescent="0.2">
      <c r="S578" s="54"/>
      <c r="T578" s="54"/>
      <c r="U578" s="54"/>
      <c r="V578" s="54"/>
      <c r="W578" s="54"/>
      <c r="X578" s="54"/>
      <c r="Y578" s="54"/>
    </row>
    <row r="579" spans="19:25" x14ac:dyDescent="0.2">
      <c r="S579" s="54"/>
      <c r="T579" s="54"/>
      <c r="U579" s="54"/>
      <c r="V579" s="54"/>
      <c r="W579" s="54"/>
      <c r="X579" s="54"/>
      <c r="Y579" s="54"/>
    </row>
    <row r="580" spans="19:25" x14ac:dyDescent="0.2">
      <c r="S580" s="54"/>
      <c r="T580" s="54"/>
      <c r="U580" s="54"/>
      <c r="V580" s="54"/>
      <c r="W580" s="54"/>
      <c r="X580" s="54"/>
      <c r="Y580" s="54"/>
    </row>
    <row r="581" spans="19:25" x14ac:dyDescent="0.2">
      <c r="S581" s="54"/>
      <c r="T581" s="54"/>
      <c r="U581" s="54"/>
      <c r="V581" s="54"/>
      <c r="W581" s="54"/>
      <c r="X581" s="54"/>
      <c r="Y581" s="54"/>
    </row>
    <row r="582" spans="19:25" x14ac:dyDescent="0.2">
      <c r="S582" s="54"/>
      <c r="T582" s="54"/>
      <c r="U582" s="54"/>
      <c r="V582" s="54"/>
      <c r="W582" s="54"/>
      <c r="X582" s="54"/>
      <c r="Y582" s="54"/>
    </row>
    <row r="583" spans="19:25" x14ac:dyDescent="0.2">
      <c r="S583" s="54"/>
      <c r="T583" s="54"/>
      <c r="U583" s="54"/>
      <c r="V583" s="54"/>
      <c r="W583" s="54"/>
      <c r="X583" s="54"/>
      <c r="Y583" s="54"/>
    </row>
    <row r="584" spans="19:25" x14ac:dyDescent="0.2">
      <c r="S584" s="54"/>
      <c r="T584" s="54"/>
      <c r="U584" s="54"/>
      <c r="V584" s="54"/>
      <c r="W584" s="54"/>
      <c r="X584" s="54"/>
      <c r="Y584" s="54"/>
    </row>
    <row r="585" spans="19:25" x14ac:dyDescent="0.2">
      <c r="S585" s="54"/>
      <c r="T585" s="54"/>
      <c r="U585" s="54"/>
      <c r="V585" s="54"/>
      <c r="W585" s="54"/>
      <c r="X585" s="54"/>
      <c r="Y585" s="54"/>
    </row>
    <row r="586" spans="19:25" x14ac:dyDescent="0.2">
      <c r="S586" s="54"/>
      <c r="T586" s="54"/>
      <c r="U586" s="54"/>
      <c r="V586" s="54"/>
      <c r="W586" s="54"/>
      <c r="X586" s="54"/>
      <c r="Y586" s="54"/>
    </row>
    <row r="587" spans="19:25" x14ac:dyDescent="0.2">
      <c r="S587" s="54"/>
      <c r="T587" s="54"/>
      <c r="U587" s="54"/>
      <c r="V587" s="54"/>
      <c r="W587" s="54"/>
      <c r="X587" s="54"/>
      <c r="Y587" s="54"/>
    </row>
    <row r="588" spans="19:25" x14ac:dyDescent="0.2">
      <c r="S588" s="54"/>
      <c r="T588" s="54"/>
      <c r="U588" s="54"/>
      <c r="V588" s="54"/>
      <c r="W588" s="54"/>
      <c r="X588" s="54"/>
      <c r="Y588" s="54"/>
    </row>
    <row r="589" spans="19:25" x14ac:dyDescent="0.2">
      <c r="S589" s="54"/>
      <c r="T589" s="54"/>
      <c r="U589" s="54"/>
      <c r="V589" s="54"/>
      <c r="W589" s="54"/>
      <c r="X589" s="54"/>
      <c r="Y589" s="54"/>
    </row>
    <row r="590" spans="19:25" x14ac:dyDescent="0.2">
      <c r="S590" s="54"/>
      <c r="T590" s="54"/>
      <c r="U590" s="54"/>
      <c r="V590" s="54"/>
      <c r="W590" s="54"/>
      <c r="X590" s="54"/>
      <c r="Y590" s="54"/>
    </row>
    <row r="591" spans="19:25" x14ac:dyDescent="0.2">
      <c r="S591" s="54"/>
      <c r="T591" s="54"/>
      <c r="U591" s="54"/>
      <c r="V591" s="54"/>
      <c r="W591" s="54"/>
      <c r="X591" s="54"/>
      <c r="Y591" s="54"/>
    </row>
    <row r="592" spans="19:25" x14ac:dyDescent="0.2">
      <c r="S592" s="54"/>
      <c r="T592" s="54"/>
      <c r="U592" s="54"/>
      <c r="V592" s="54"/>
      <c r="W592" s="54"/>
      <c r="X592" s="54"/>
      <c r="Y592" s="54"/>
    </row>
    <row r="593" spans="19:25" x14ac:dyDescent="0.2">
      <c r="S593" s="54"/>
      <c r="T593" s="54"/>
      <c r="U593" s="54"/>
      <c r="V593" s="54"/>
      <c r="W593" s="54"/>
      <c r="X593" s="54"/>
      <c r="Y593" s="54"/>
    </row>
    <row r="594" spans="19:25" x14ac:dyDescent="0.2">
      <c r="S594" s="54"/>
      <c r="T594" s="54"/>
      <c r="U594" s="54"/>
      <c r="V594" s="54"/>
      <c r="W594" s="54"/>
      <c r="X594" s="54"/>
      <c r="Y594" s="54"/>
    </row>
    <row r="595" spans="19:25" x14ac:dyDescent="0.2">
      <c r="S595" s="54"/>
      <c r="T595" s="54"/>
      <c r="U595" s="54"/>
      <c r="V595" s="54"/>
      <c r="W595" s="54"/>
      <c r="X595" s="54"/>
      <c r="Y595" s="54"/>
    </row>
    <row r="596" spans="19:25" x14ac:dyDescent="0.2">
      <c r="S596" s="54"/>
      <c r="T596" s="54"/>
      <c r="U596" s="54"/>
      <c r="V596" s="54"/>
      <c r="W596" s="54"/>
      <c r="X596" s="54"/>
      <c r="Y596" s="54"/>
    </row>
    <row r="597" spans="19:25" x14ac:dyDescent="0.2">
      <c r="S597" s="54"/>
      <c r="T597" s="54"/>
      <c r="U597" s="54"/>
      <c r="V597" s="54"/>
      <c r="W597" s="54"/>
      <c r="X597" s="54"/>
      <c r="Y597" s="54"/>
    </row>
    <row r="598" spans="19:25" x14ac:dyDescent="0.2">
      <c r="S598" s="54"/>
      <c r="T598" s="54"/>
      <c r="U598" s="54"/>
      <c r="V598" s="54"/>
      <c r="W598" s="54"/>
      <c r="X598" s="54"/>
      <c r="Y598" s="54"/>
    </row>
    <row r="599" spans="19:25" x14ac:dyDescent="0.2">
      <c r="S599" s="54"/>
      <c r="T599" s="54"/>
      <c r="U599" s="54"/>
      <c r="V599" s="54"/>
      <c r="W599" s="54"/>
      <c r="X599" s="54"/>
      <c r="Y599" s="54"/>
    </row>
    <row r="600" spans="19:25" x14ac:dyDescent="0.2">
      <c r="S600" s="54"/>
      <c r="T600" s="54"/>
      <c r="U600" s="54"/>
      <c r="V600" s="54"/>
      <c r="W600" s="54"/>
      <c r="X600" s="54"/>
      <c r="Y600" s="54"/>
    </row>
    <row r="601" spans="19:25" x14ac:dyDescent="0.2">
      <c r="S601" s="54"/>
      <c r="T601" s="54"/>
      <c r="U601" s="54"/>
      <c r="V601" s="54"/>
      <c r="W601" s="54"/>
      <c r="X601" s="54"/>
      <c r="Y601" s="54"/>
    </row>
    <row r="602" spans="19:25" x14ac:dyDescent="0.2">
      <c r="S602" s="54"/>
      <c r="T602" s="54"/>
      <c r="U602" s="54"/>
      <c r="V602" s="54"/>
      <c r="W602" s="54"/>
      <c r="X602" s="54"/>
      <c r="Y602" s="54"/>
    </row>
    <row r="603" spans="19:25" x14ac:dyDescent="0.2">
      <c r="S603" s="54"/>
      <c r="T603" s="54"/>
      <c r="U603" s="54"/>
      <c r="V603" s="54"/>
      <c r="W603" s="54"/>
      <c r="X603" s="54"/>
      <c r="Y603" s="54"/>
    </row>
    <row r="604" spans="19:25" x14ac:dyDescent="0.2">
      <c r="S604" s="54"/>
      <c r="T604" s="54"/>
      <c r="U604" s="54"/>
      <c r="V604" s="54"/>
      <c r="W604" s="54"/>
      <c r="X604" s="54"/>
      <c r="Y604" s="54"/>
    </row>
    <row r="605" spans="19:25" x14ac:dyDescent="0.2">
      <c r="S605" s="54"/>
      <c r="T605" s="54"/>
      <c r="U605" s="54"/>
      <c r="V605" s="54"/>
      <c r="W605" s="54"/>
      <c r="X605" s="54"/>
      <c r="Y605" s="54"/>
    </row>
    <row r="606" spans="19:25" x14ac:dyDescent="0.2">
      <c r="S606" s="54"/>
      <c r="T606" s="54"/>
      <c r="U606" s="54"/>
      <c r="V606" s="54"/>
      <c r="W606" s="54"/>
      <c r="X606" s="54"/>
      <c r="Y606" s="54"/>
    </row>
    <row r="607" spans="19:25" x14ac:dyDescent="0.2">
      <c r="S607" s="54"/>
      <c r="T607" s="54"/>
      <c r="U607" s="54"/>
      <c r="V607" s="54"/>
      <c r="W607" s="54"/>
      <c r="X607" s="54"/>
      <c r="Y607" s="54"/>
    </row>
    <row r="608" spans="19:25" x14ac:dyDescent="0.2">
      <c r="S608" s="54"/>
      <c r="T608" s="54"/>
      <c r="U608" s="54"/>
      <c r="V608" s="54"/>
      <c r="W608" s="54"/>
      <c r="X608" s="54"/>
      <c r="Y608" s="54"/>
    </row>
    <row r="609" spans="19:25" x14ac:dyDescent="0.2">
      <c r="S609" s="54"/>
      <c r="T609" s="54"/>
      <c r="U609" s="54"/>
      <c r="V609" s="54"/>
      <c r="W609" s="54"/>
      <c r="X609" s="54"/>
      <c r="Y609" s="54"/>
    </row>
    <row r="610" spans="19:25" x14ac:dyDescent="0.2">
      <c r="S610" s="54"/>
      <c r="T610" s="54"/>
      <c r="U610" s="54"/>
      <c r="V610" s="54"/>
      <c r="W610" s="54"/>
      <c r="X610" s="54"/>
      <c r="Y610" s="54"/>
    </row>
    <row r="611" spans="19:25" x14ac:dyDescent="0.2">
      <c r="S611" s="54"/>
      <c r="T611" s="54"/>
      <c r="U611" s="54"/>
      <c r="V611" s="54"/>
      <c r="W611" s="54"/>
      <c r="X611" s="54"/>
      <c r="Y611" s="54"/>
    </row>
    <row r="612" spans="19:25" x14ac:dyDescent="0.2">
      <c r="S612" s="54"/>
      <c r="T612" s="54"/>
      <c r="U612" s="54"/>
      <c r="V612" s="54"/>
      <c r="W612" s="54"/>
      <c r="X612" s="54"/>
      <c r="Y612" s="54"/>
    </row>
    <row r="613" spans="19:25" x14ac:dyDescent="0.2">
      <c r="S613" s="54"/>
      <c r="T613" s="54"/>
      <c r="U613" s="54"/>
      <c r="V613" s="54"/>
      <c r="W613" s="54"/>
      <c r="X613" s="54"/>
      <c r="Y613" s="54"/>
    </row>
    <row r="614" spans="19:25" x14ac:dyDescent="0.2">
      <c r="S614" s="54"/>
      <c r="T614" s="54"/>
      <c r="U614" s="54"/>
      <c r="V614" s="54"/>
      <c r="W614" s="54"/>
      <c r="X614" s="54"/>
      <c r="Y614" s="54"/>
    </row>
    <row r="615" spans="19:25" x14ac:dyDescent="0.2">
      <c r="S615" s="54"/>
      <c r="T615" s="54"/>
      <c r="U615" s="54"/>
      <c r="V615" s="54"/>
      <c r="W615" s="54"/>
      <c r="X615" s="54"/>
      <c r="Y615" s="54"/>
    </row>
    <row r="616" spans="19:25" x14ac:dyDescent="0.2">
      <c r="S616" s="54"/>
      <c r="T616" s="54"/>
      <c r="U616" s="54"/>
      <c r="V616" s="54"/>
      <c r="W616" s="54"/>
      <c r="X616" s="54"/>
      <c r="Y616" s="54"/>
    </row>
    <row r="617" spans="19:25" x14ac:dyDescent="0.2">
      <c r="S617" s="54"/>
      <c r="T617" s="54"/>
      <c r="U617" s="54"/>
      <c r="V617" s="54"/>
      <c r="W617" s="54"/>
      <c r="X617" s="54"/>
      <c r="Y617" s="54"/>
    </row>
    <row r="618" spans="19:25" x14ac:dyDescent="0.2">
      <c r="S618" s="54"/>
      <c r="T618" s="54"/>
      <c r="U618" s="54"/>
      <c r="V618" s="54"/>
      <c r="W618" s="54"/>
      <c r="X618" s="54"/>
      <c r="Y618" s="54"/>
    </row>
    <row r="619" spans="19:25" x14ac:dyDescent="0.2">
      <c r="S619" s="54"/>
      <c r="T619" s="54"/>
      <c r="U619" s="54"/>
      <c r="V619" s="54"/>
      <c r="W619" s="54"/>
      <c r="X619" s="54"/>
      <c r="Y619" s="54"/>
    </row>
    <row r="620" spans="19:25" x14ac:dyDescent="0.2">
      <c r="S620" s="54"/>
      <c r="T620" s="54"/>
      <c r="U620" s="54"/>
      <c r="V620" s="54"/>
      <c r="W620" s="54"/>
      <c r="X620" s="54"/>
      <c r="Y620" s="54"/>
    </row>
    <row r="621" spans="19:25" x14ac:dyDescent="0.2">
      <c r="S621" s="54"/>
      <c r="T621" s="54"/>
      <c r="U621" s="54"/>
      <c r="V621" s="54"/>
      <c r="W621" s="54"/>
      <c r="X621" s="54"/>
      <c r="Y621" s="54"/>
    </row>
    <row r="622" spans="19:25" x14ac:dyDescent="0.2">
      <c r="S622" s="54"/>
      <c r="T622" s="54"/>
      <c r="U622" s="54"/>
      <c r="V622" s="54"/>
      <c r="W622" s="54"/>
      <c r="X622" s="54"/>
      <c r="Y622" s="54"/>
    </row>
    <row r="623" spans="19:25" x14ac:dyDescent="0.2">
      <c r="S623" s="54"/>
      <c r="T623" s="54"/>
      <c r="U623" s="54"/>
      <c r="V623" s="54"/>
      <c r="W623" s="54"/>
      <c r="X623" s="54"/>
      <c r="Y623" s="54"/>
    </row>
    <row r="624" spans="19:25" x14ac:dyDescent="0.2">
      <c r="S624" s="54"/>
      <c r="T624" s="54"/>
      <c r="U624" s="54"/>
      <c r="V624" s="54"/>
      <c r="W624" s="54"/>
      <c r="X624" s="54"/>
      <c r="Y624" s="54"/>
    </row>
    <row r="625" spans="19:25" x14ac:dyDescent="0.2">
      <c r="S625" s="54"/>
      <c r="T625" s="54"/>
      <c r="U625" s="54"/>
      <c r="V625" s="54"/>
      <c r="W625" s="54"/>
      <c r="X625" s="54"/>
      <c r="Y625" s="54"/>
    </row>
    <row r="626" spans="19:25" x14ac:dyDescent="0.2">
      <c r="S626" s="54"/>
      <c r="T626" s="54"/>
      <c r="U626" s="54"/>
      <c r="V626" s="54"/>
      <c r="W626" s="54"/>
      <c r="X626" s="54"/>
      <c r="Y626" s="54"/>
    </row>
    <row r="627" spans="19:25" x14ac:dyDescent="0.2">
      <c r="S627" s="54"/>
      <c r="T627" s="54"/>
      <c r="U627" s="54"/>
      <c r="V627" s="54"/>
      <c r="W627" s="54"/>
      <c r="X627" s="54"/>
      <c r="Y627" s="54"/>
    </row>
    <row r="628" spans="19:25" x14ac:dyDescent="0.2">
      <c r="S628" s="54"/>
      <c r="T628" s="54"/>
      <c r="U628" s="54"/>
      <c r="V628" s="54"/>
      <c r="W628" s="54"/>
      <c r="X628" s="54"/>
      <c r="Y628" s="54"/>
    </row>
    <row r="629" spans="19:25" x14ac:dyDescent="0.2">
      <c r="S629" s="54"/>
      <c r="T629" s="54"/>
      <c r="U629" s="54"/>
      <c r="V629" s="54"/>
      <c r="W629" s="54"/>
      <c r="X629" s="54"/>
      <c r="Y629" s="54"/>
    </row>
    <row r="630" spans="19:25" x14ac:dyDescent="0.2">
      <c r="S630" s="54"/>
      <c r="T630" s="54"/>
      <c r="U630" s="54"/>
      <c r="V630" s="54"/>
      <c r="W630" s="54"/>
      <c r="X630" s="54"/>
      <c r="Y630" s="54"/>
    </row>
    <row r="631" spans="19:25" x14ac:dyDescent="0.2">
      <c r="S631" s="54"/>
      <c r="T631" s="54"/>
      <c r="U631" s="54"/>
      <c r="V631" s="54"/>
      <c r="W631" s="54"/>
      <c r="X631" s="54"/>
      <c r="Y631" s="54"/>
    </row>
    <row r="632" spans="19:25" x14ac:dyDescent="0.2">
      <c r="S632" s="54"/>
      <c r="T632" s="54"/>
      <c r="U632" s="54"/>
      <c r="V632" s="54"/>
      <c r="W632" s="54"/>
      <c r="X632" s="54"/>
      <c r="Y632" s="54"/>
    </row>
    <row r="633" spans="19:25" x14ac:dyDescent="0.2">
      <c r="S633" s="54"/>
      <c r="T633" s="54"/>
      <c r="U633" s="54"/>
      <c r="V633" s="54"/>
      <c r="W633" s="54"/>
      <c r="X633" s="54"/>
      <c r="Y633" s="54"/>
    </row>
    <row r="634" spans="19:25" x14ac:dyDescent="0.2">
      <c r="S634" s="54"/>
      <c r="T634" s="54"/>
      <c r="U634" s="54"/>
      <c r="V634" s="54"/>
      <c r="W634" s="54"/>
      <c r="X634" s="54"/>
      <c r="Y634" s="54"/>
    </row>
    <row r="635" spans="19:25" x14ac:dyDescent="0.2">
      <c r="S635" s="54"/>
      <c r="T635" s="54"/>
      <c r="U635" s="54"/>
      <c r="V635" s="54"/>
      <c r="W635" s="54"/>
      <c r="X635" s="54"/>
      <c r="Y635" s="54"/>
    </row>
    <row r="636" spans="19:25" x14ac:dyDescent="0.2">
      <c r="S636" s="54"/>
      <c r="T636" s="54"/>
      <c r="U636" s="54"/>
      <c r="V636" s="54"/>
      <c r="W636" s="54"/>
      <c r="X636" s="54"/>
      <c r="Y636" s="54"/>
    </row>
    <row r="637" spans="19:25" x14ac:dyDescent="0.2">
      <c r="S637" s="54"/>
      <c r="T637" s="54"/>
      <c r="U637" s="54"/>
      <c r="V637" s="54"/>
      <c r="W637" s="54"/>
      <c r="X637" s="54"/>
      <c r="Y637" s="54"/>
    </row>
    <row r="638" spans="19:25" x14ac:dyDescent="0.2">
      <c r="S638" s="54"/>
      <c r="T638" s="54"/>
      <c r="U638" s="54"/>
      <c r="V638" s="54"/>
      <c r="W638" s="54"/>
      <c r="X638" s="54"/>
      <c r="Y638" s="54"/>
    </row>
    <row r="639" spans="19:25" x14ac:dyDescent="0.2">
      <c r="S639" s="54"/>
      <c r="T639" s="54"/>
      <c r="U639" s="54"/>
      <c r="V639" s="54"/>
      <c r="W639" s="54"/>
      <c r="X639" s="54"/>
      <c r="Y639" s="54"/>
    </row>
    <row r="640" spans="19:25" x14ac:dyDescent="0.2">
      <c r="S640" s="54"/>
      <c r="T640" s="54"/>
      <c r="U640" s="54"/>
      <c r="V640" s="54"/>
      <c r="W640" s="54"/>
      <c r="X640" s="54"/>
      <c r="Y640" s="54"/>
    </row>
    <row r="641" spans="19:25" x14ac:dyDescent="0.2">
      <c r="S641" s="54"/>
      <c r="T641" s="54"/>
      <c r="U641" s="54"/>
      <c r="V641" s="54"/>
      <c r="W641" s="54"/>
      <c r="X641" s="54"/>
      <c r="Y641" s="54"/>
    </row>
    <row r="642" spans="19:25" x14ac:dyDescent="0.2">
      <c r="S642" s="54"/>
      <c r="T642" s="54"/>
      <c r="U642" s="54"/>
      <c r="V642" s="54"/>
      <c r="W642" s="54"/>
      <c r="X642" s="54"/>
      <c r="Y642" s="54"/>
    </row>
    <row r="643" spans="19:25" x14ac:dyDescent="0.2">
      <c r="S643" s="54"/>
      <c r="T643" s="54"/>
      <c r="U643" s="54"/>
      <c r="V643" s="54"/>
      <c r="W643" s="54"/>
      <c r="X643" s="54"/>
      <c r="Y643" s="54"/>
    </row>
    <row r="644" spans="19:25" x14ac:dyDescent="0.2">
      <c r="S644" s="54"/>
      <c r="T644" s="54"/>
      <c r="U644" s="54"/>
      <c r="V644" s="54"/>
      <c r="W644" s="54"/>
      <c r="X644" s="54"/>
      <c r="Y644" s="54"/>
    </row>
    <row r="645" spans="19:25" x14ac:dyDescent="0.2">
      <c r="S645" s="54"/>
      <c r="T645" s="54"/>
      <c r="U645" s="54"/>
      <c r="V645" s="54"/>
      <c r="W645" s="54"/>
      <c r="X645" s="54"/>
      <c r="Y645" s="54"/>
    </row>
    <row r="646" spans="19:25" x14ac:dyDescent="0.2">
      <c r="S646" s="54"/>
      <c r="T646" s="54"/>
      <c r="U646" s="54"/>
      <c r="V646" s="54"/>
      <c r="W646" s="54"/>
      <c r="X646" s="54"/>
      <c r="Y646" s="54"/>
    </row>
    <row r="647" spans="19:25" x14ac:dyDescent="0.2">
      <c r="S647" s="54"/>
      <c r="T647" s="54"/>
      <c r="U647" s="54"/>
      <c r="V647" s="54"/>
      <c r="W647" s="54"/>
      <c r="X647" s="54"/>
      <c r="Y647" s="54"/>
    </row>
    <row r="648" spans="19:25" x14ac:dyDescent="0.2">
      <c r="S648" s="54"/>
      <c r="T648" s="54"/>
      <c r="U648" s="54"/>
      <c r="V648" s="54"/>
      <c r="W648" s="54"/>
      <c r="X648" s="54"/>
      <c r="Y648" s="54"/>
    </row>
    <row r="649" spans="19:25" x14ac:dyDescent="0.2">
      <c r="S649" s="54"/>
      <c r="T649" s="54"/>
      <c r="U649" s="54"/>
      <c r="V649" s="54"/>
      <c r="W649" s="54"/>
      <c r="X649" s="54"/>
      <c r="Y649" s="54"/>
    </row>
    <row r="650" spans="19:25" x14ac:dyDescent="0.2">
      <c r="S650" s="54"/>
      <c r="T650" s="54"/>
      <c r="U650" s="54"/>
      <c r="V650" s="54"/>
      <c r="W650" s="54"/>
      <c r="X650" s="54"/>
      <c r="Y650" s="54"/>
    </row>
    <row r="651" spans="19:25" x14ac:dyDescent="0.2">
      <c r="S651" s="54"/>
      <c r="T651" s="54"/>
      <c r="U651" s="54"/>
      <c r="V651" s="54"/>
      <c r="W651" s="54"/>
      <c r="X651" s="54"/>
      <c r="Y651" s="54"/>
    </row>
    <row r="652" spans="19:25" x14ac:dyDescent="0.2">
      <c r="S652" s="54"/>
      <c r="T652" s="54"/>
      <c r="U652" s="54"/>
      <c r="V652" s="54"/>
      <c r="W652" s="54"/>
      <c r="X652" s="54"/>
      <c r="Y652" s="54"/>
    </row>
    <row r="653" spans="19:25" x14ac:dyDescent="0.2">
      <c r="S653" s="54"/>
      <c r="T653" s="54"/>
      <c r="U653" s="54"/>
      <c r="V653" s="54"/>
      <c r="W653" s="54"/>
      <c r="X653" s="54"/>
      <c r="Y653" s="54"/>
    </row>
    <row r="654" spans="19:25" x14ac:dyDescent="0.2">
      <c r="S654" s="54"/>
      <c r="T654" s="54"/>
      <c r="U654" s="54"/>
      <c r="V654" s="54"/>
      <c r="W654" s="54"/>
      <c r="X654" s="54"/>
      <c r="Y654" s="54"/>
    </row>
    <row r="655" spans="19:25" x14ac:dyDescent="0.2">
      <c r="S655" s="54"/>
      <c r="T655" s="54"/>
      <c r="U655" s="54"/>
      <c r="V655" s="54"/>
      <c r="W655" s="54"/>
      <c r="X655" s="54"/>
      <c r="Y655" s="54"/>
    </row>
    <row r="656" spans="19:25" x14ac:dyDescent="0.2">
      <c r="S656" s="54"/>
      <c r="T656" s="54"/>
      <c r="U656" s="54"/>
      <c r="V656" s="54"/>
      <c r="W656" s="54"/>
      <c r="X656" s="54"/>
      <c r="Y656" s="54"/>
    </row>
    <row r="657" spans="19:25" x14ac:dyDescent="0.2">
      <c r="S657" s="54"/>
      <c r="T657" s="54"/>
      <c r="U657" s="54"/>
      <c r="V657" s="54"/>
      <c r="W657" s="54"/>
      <c r="X657" s="54"/>
      <c r="Y657" s="54"/>
    </row>
    <row r="658" spans="19:25" x14ac:dyDescent="0.2">
      <c r="S658" s="54"/>
      <c r="T658" s="54"/>
      <c r="U658" s="54"/>
      <c r="V658" s="54"/>
      <c r="W658" s="54"/>
      <c r="X658" s="54"/>
      <c r="Y658" s="54"/>
    </row>
    <row r="659" spans="19:25" x14ac:dyDescent="0.2">
      <c r="S659" s="54"/>
      <c r="T659" s="54"/>
      <c r="U659" s="54"/>
      <c r="V659" s="54"/>
      <c r="W659" s="54"/>
      <c r="X659" s="54"/>
      <c r="Y659" s="54"/>
    </row>
    <row r="660" spans="19:25" x14ac:dyDescent="0.2">
      <c r="S660" s="54"/>
      <c r="T660" s="54"/>
      <c r="U660" s="54"/>
      <c r="V660" s="54"/>
      <c r="W660" s="54"/>
      <c r="X660" s="54"/>
      <c r="Y660" s="54"/>
    </row>
    <row r="661" spans="19:25" x14ac:dyDescent="0.2">
      <c r="S661" s="54"/>
      <c r="T661" s="54"/>
      <c r="U661" s="54"/>
      <c r="V661" s="54"/>
      <c r="W661" s="54"/>
      <c r="X661" s="54"/>
      <c r="Y661" s="54"/>
    </row>
    <row r="662" spans="19:25" x14ac:dyDescent="0.2">
      <c r="S662" s="54"/>
      <c r="T662" s="54"/>
      <c r="U662" s="54"/>
      <c r="V662" s="54"/>
      <c r="W662" s="54"/>
      <c r="X662" s="54"/>
      <c r="Y662" s="54"/>
    </row>
    <row r="663" spans="19:25" x14ac:dyDescent="0.2">
      <c r="S663" s="54"/>
      <c r="T663" s="54"/>
      <c r="U663" s="54"/>
      <c r="V663" s="54"/>
      <c r="W663" s="54"/>
      <c r="X663" s="54"/>
      <c r="Y663" s="54"/>
    </row>
    <row r="664" spans="19:25" x14ac:dyDescent="0.2">
      <c r="S664" s="54"/>
      <c r="T664" s="54"/>
      <c r="U664" s="54"/>
      <c r="V664" s="54"/>
      <c r="W664" s="54"/>
      <c r="X664" s="54"/>
      <c r="Y664" s="54"/>
    </row>
    <row r="665" spans="19:25" x14ac:dyDescent="0.2">
      <c r="S665" s="54"/>
      <c r="T665" s="54"/>
      <c r="U665" s="54"/>
      <c r="V665" s="54"/>
      <c r="W665" s="54"/>
      <c r="X665" s="54"/>
      <c r="Y665" s="54"/>
    </row>
    <row r="666" spans="19:25" x14ac:dyDescent="0.2">
      <c r="S666" s="54"/>
      <c r="T666" s="54"/>
      <c r="U666" s="54"/>
      <c r="V666" s="54"/>
      <c r="W666" s="54"/>
      <c r="X666" s="54"/>
      <c r="Y666" s="54"/>
    </row>
    <row r="667" spans="19:25" x14ac:dyDescent="0.2">
      <c r="S667" s="54"/>
      <c r="T667" s="54"/>
      <c r="U667" s="54"/>
      <c r="V667" s="54"/>
      <c r="W667" s="54"/>
      <c r="X667" s="54"/>
      <c r="Y667" s="54"/>
    </row>
    <row r="668" spans="19:25" x14ac:dyDescent="0.2">
      <c r="S668" s="54"/>
      <c r="T668" s="54"/>
      <c r="U668" s="54"/>
      <c r="V668" s="54"/>
      <c r="W668" s="54"/>
      <c r="X668" s="54"/>
      <c r="Y668" s="54"/>
    </row>
    <row r="669" spans="19:25" x14ac:dyDescent="0.2">
      <c r="S669" s="54"/>
      <c r="T669" s="54"/>
      <c r="U669" s="54"/>
      <c r="V669" s="54"/>
      <c r="W669" s="54"/>
      <c r="X669" s="54"/>
      <c r="Y669" s="54"/>
    </row>
    <row r="670" spans="19:25" x14ac:dyDescent="0.2">
      <c r="S670" s="54"/>
      <c r="T670" s="54"/>
      <c r="U670" s="54"/>
      <c r="V670" s="54"/>
      <c r="W670" s="54"/>
      <c r="X670" s="54"/>
      <c r="Y670" s="54"/>
    </row>
    <row r="671" spans="19:25" x14ac:dyDescent="0.2">
      <c r="S671" s="54"/>
      <c r="T671" s="54"/>
      <c r="U671" s="54"/>
      <c r="V671" s="54"/>
      <c r="W671" s="54"/>
      <c r="X671" s="54"/>
      <c r="Y671" s="54"/>
    </row>
    <row r="672" spans="19:25" x14ac:dyDescent="0.2">
      <c r="S672" s="54"/>
      <c r="T672" s="54"/>
      <c r="U672" s="54"/>
      <c r="V672" s="54"/>
      <c r="W672" s="54"/>
      <c r="X672" s="54"/>
      <c r="Y672" s="54"/>
    </row>
    <row r="673" spans="19:25" x14ac:dyDescent="0.2">
      <c r="S673" s="54"/>
      <c r="T673" s="54"/>
      <c r="U673" s="54"/>
      <c r="V673" s="54"/>
      <c r="W673" s="54"/>
      <c r="X673" s="54"/>
      <c r="Y673" s="54"/>
    </row>
    <row r="674" spans="19:25" x14ac:dyDescent="0.2">
      <c r="S674" s="54"/>
      <c r="T674" s="54"/>
      <c r="U674" s="54"/>
      <c r="V674" s="54"/>
      <c r="W674" s="54"/>
      <c r="X674" s="54"/>
      <c r="Y674" s="54"/>
    </row>
    <row r="675" spans="19:25" x14ac:dyDescent="0.2">
      <c r="S675" s="54"/>
      <c r="T675" s="54"/>
      <c r="U675" s="54"/>
      <c r="V675" s="54"/>
      <c r="W675" s="54"/>
      <c r="X675" s="54"/>
      <c r="Y675" s="54"/>
    </row>
    <row r="676" spans="19:25" x14ac:dyDescent="0.2">
      <c r="S676" s="54"/>
      <c r="T676" s="54"/>
      <c r="U676" s="54"/>
      <c r="V676" s="54"/>
      <c r="W676" s="54"/>
      <c r="X676" s="54"/>
      <c r="Y676" s="54"/>
    </row>
    <row r="677" spans="19:25" x14ac:dyDescent="0.2">
      <c r="S677" s="54"/>
      <c r="T677" s="54"/>
      <c r="U677" s="54"/>
      <c r="V677" s="54"/>
      <c r="W677" s="54"/>
      <c r="X677" s="54"/>
      <c r="Y677" s="54"/>
    </row>
    <row r="678" spans="19:25" x14ac:dyDescent="0.2">
      <c r="S678" s="54"/>
      <c r="T678" s="54"/>
      <c r="U678" s="54"/>
      <c r="V678" s="54"/>
      <c r="W678" s="54"/>
      <c r="X678" s="54"/>
      <c r="Y678" s="54"/>
    </row>
    <row r="679" spans="19:25" x14ac:dyDescent="0.2">
      <c r="S679" s="54"/>
      <c r="T679" s="54"/>
      <c r="U679" s="54"/>
      <c r="V679" s="54"/>
      <c r="W679" s="54"/>
      <c r="X679" s="54"/>
      <c r="Y679" s="54"/>
    </row>
    <row r="680" spans="19:25" x14ac:dyDescent="0.2">
      <c r="S680" s="54"/>
      <c r="T680" s="54"/>
      <c r="U680" s="54"/>
      <c r="V680" s="54"/>
      <c r="W680" s="54"/>
      <c r="X680" s="54"/>
      <c r="Y680" s="54"/>
    </row>
    <row r="681" spans="19:25" x14ac:dyDescent="0.2">
      <c r="S681" s="54"/>
      <c r="T681" s="54"/>
      <c r="U681" s="54"/>
      <c r="V681" s="54"/>
      <c r="W681" s="54"/>
      <c r="X681" s="54"/>
      <c r="Y681" s="54"/>
    </row>
    <row r="682" spans="19:25" x14ac:dyDescent="0.2">
      <c r="S682" s="54"/>
      <c r="T682" s="54"/>
      <c r="U682" s="54"/>
      <c r="V682" s="54"/>
      <c r="W682" s="54"/>
      <c r="X682" s="54"/>
      <c r="Y682" s="54"/>
    </row>
    <row r="683" spans="19:25" x14ac:dyDescent="0.2">
      <c r="S683" s="54"/>
      <c r="T683" s="54"/>
      <c r="U683" s="54"/>
      <c r="V683" s="54"/>
      <c r="W683" s="54"/>
      <c r="X683" s="54"/>
      <c r="Y683" s="54"/>
    </row>
    <row r="684" spans="19:25" x14ac:dyDescent="0.2">
      <c r="S684" s="54"/>
      <c r="T684" s="54"/>
      <c r="U684" s="54"/>
      <c r="V684" s="54"/>
      <c r="W684" s="54"/>
      <c r="X684" s="54"/>
      <c r="Y684" s="54"/>
    </row>
    <row r="685" spans="19:25" x14ac:dyDescent="0.2">
      <c r="S685" s="54"/>
      <c r="T685" s="54"/>
      <c r="U685" s="54"/>
      <c r="V685" s="54"/>
      <c r="W685" s="54"/>
      <c r="X685" s="54"/>
      <c r="Y685" s="54"/>
    </row>
    <row r="686" spans="19:25" x14ac:dyDescent="0.2">
      <c r="S686" s="54"/>
      <c r="T686" s="54"/>
      <c r="U686" s="54"/>
      <c r="V686" s="54"/>
      <c r="W686" s="54"/>
      <c r="X686" s="54"/>
      <c r="Y686" s="54"/>
    </row>
    <row r="687" spans="19:25" x14ac:dyDescent="0.2">
      <c r="S687" s="54"/>
      <c r="T687" s="54"/>
      <c r="U687" s="54"/>
      <c r="V687" s="54"/>
      <c r="W687" s="54"/>
      <c r="X687" s="54"/>
      <c r="Y687" s="54"/>
    </row>
    <row r="688" spans="19:25" x14ac:dyDescent="0.2">
      <c r="S688" s="54"/>
      <c r="T688" s="54"/>
      <c r="U688" s="54"/>
      <c r="V688" s="54"/>
      <c r="W688" s="54"/>
      <c r="X688" s="54"/>
      <c r="Y688" s="54"/>
    </row>
    <row r="689" spans="19:25" x14ac:dyDescent="0.2">
      <c r="S689" s="54"/>
      <c r="T689" s="54"/>
      <c r="U689" s="54"/>
      <c r="V689" s="54"/>
      <c r="W689" s="54"/>
      <c r="X689" s="54"/>
      <c r="Y689" s="54"/>
    </row>
    <row r="690" spans="19:25" x14ac:dyDescent="0.2">
      <c r="S690" s="54"/>
      <c r="T690" s="54"/>
      <c r="U690" s="54"/>
      <c r="V690" s="54"/>
      <c r="W690" s="54"/>
      <c r="X690" s="54"/>
      <c r="Y690" s="54"/>
    </row>
    <row r="691" spans="19:25" x14ac:dyDescent="0.2">
      <c r="S691" s="54"/>
      <c r="T691" s="54"/>
      <c r="U691" s="54"/>
      <c r="V691" s="54"/>
      <c r="W691" s="54"/>
      <c r="X691" s="54"/>
      <c r="Y691" s="54"/>
    </row>
    <row r="692" spans="19:25" x14ac:dyDescent="0.2">
      <c r="S692" s="54"/>
      <c r="T692" s="54"/>
      <c r="U692" s="54"/>
      <c r="V692" s="54"/>
      <c r="W692" s="54"/>
      <c r="X692" s="54"/>
      <c r="Y692" s="54"/>
    </row>
    <row r="693" spans="19:25" x14ac:dyDescent="0.2">
      <c r="S693" s="54"/>
      <c r="T693" s="54"/>
      <c r="U693" s="54"/>
      <c r="V693" s="54"/>
      <c r="W693" s="54"/>
      <c r="X693" s="54"/>
      <c r="Y693" s="54"/>
    </row>
    <row r="694" spans="19:25" x14ac:dyDescent="0.2">
      <c r="S694" s="54"/>
      <c r="T694" s="54"/>
      <c r="U694" s="54"/>
      <c r="V694" s="54"/>
      <c r="W694" s="54"/>
      <c r="X694" s="54"/>
      <c r="Y694" s="54"/>
    </row>
    <row r="695" spans="19:25" x14ac:dyDescent="0.2">
      <c r="S695" s="54"/>
      <c r="T695" s="54"/>
      <c r="U695" s="54"/>
      <c r="V695" s="54"/>
      <c r="W695" s="54"/>
      <c r="X695" s="54"/>
      <c r="Y695" s="54"/>
    </row>
    <row r="696" spans="19:25" x14ac:dyDescent="0.2">
      <c r="S696" s="54"/>
      <c r="T696" s="54"/>
      <c r="U696" s="54"/>
      <c r="V696" s="54"/>
      <c r="W696" s="54"/>
      <c r="X696" s="54"/>
      <c r="Y696" s="54"/>
    </row>
    <row r="697" spans="19:25" x14ac:dyDescent="0.2">
      <c r="S697" s="54"/>
      <c r="T697" s="54"/>
      <c r="U697" s="54"/>
      <c r="V697" s="54"/>
      <c r="W697" s="54"/>
      <c r="X697" s="54"/>
      <c r="Y697" s="54"/>
    </row>
    <row r="698" spans="19:25" x14ac:dyDescent="0.2">
      <c r="S698" s="54"/>
      <c r="T698" s="54"/>
      <c r="U698" s="54"/>
      <c r="V698" s="54"/>
      <c r="W698" s="54"/>
      <c r="X698" s="54"/>
      <c r="Y698" s="54"/>
    </row>
    <row r="699" spans="19:25" x14ac:dyDescent="0.2">
      <c r="S699" s="54"/>
      <c r="T699" s="54"/>
      <c r="U699" s="54"/>
      <c r="V699" s="54"/>
      <c r="W699" s="54"/>
      <c r="X699" s="54"/>
      <c r="Y699" s="54"/>
    </row>
    <row r="700" spans="19:25" x14ac:dyDescent="0.2">
      <c r="S700" s="54"/>
      <c r="T700" s="54"/>
      <c r="U700" s="54"/>
      <c r="V700" s="54"/>
      <c r="W700" s="54"/>
      <c r="X700" s="54"/>
      <c r="Y700" s="54"/>
    </row>
    <row r="701" spans="19:25" x14ac:dyDescent="0.2">
      <c r="S701" s="54"/>
      <c r="T701" s="54"/>
      <c r="U701" s="54"/>
      <c r="V701" s="54"/>
      <c r="W701" s="54"/>
      <c r="X701" s="54"/>
      <c r="Y701" s="54"/>
    </row>
    <row r="702" spans="19:25" x14ac:dyDescent="0.2">
      <c r="S702" s="54"/>
      <c r="T702" s="54"/>
      <c r="U702" s="54"/>
      <c r="V702" s="54"/>
      <c r="W702" s="54"/>
      <c r="X702" s="54"/>
      <c r="Y702" s="54"/>
    </row>
    <row r="703" spans="19:25" x14ac:dyDescent="0.2">
      <c r="S703" s="54"/>
      <c r="T703" s="54"/>
      <c r="U703" s="54"/>
      <c r="V703" s="54"/>
      <c r="W703" s="54"/>
      <c r="X703" s="54"/>
      <c r="Y703" s="54"/>
    </row>
    <row r="704" spans="19:25" x14ac:dyDescent="0.2">
      <c r="S704" s="54"/>
      <c r="T704" s="54"/>
      <c r="U704" s="54"/>
      <c r="V704" s="54"/>
      <c r="W704" s="54"/>
      <c r="X704" s="54"/>
      <c r="Y704" s="54"/>
    </row>
    <row r="705" spans="19:25" x14ac:dyDescent="0.2">
      <c r="S705" s="54"/>
      <c r="T705" s="54"/>
      <c r="U705" s="54"/>
      <c r="V705" s="54"/>
      <c r="W705" s="54"/>
      <c r="X705" s="54"/>
      <c r="Y705" s="54"/>
    </row>
    <row r="706" spans="19:25" x14ac:dyDescent="0.2">
      <c r="S706" s="54"/>
      <c r="T706" s="54"/>
      <c r="U706" s="54"/>
      <c r="V706" s="54"/>
      <c r="W706" s="54"/>
      <c r="X706" s="54"/>
      <c r="Y706" s="54"/>
    </row>
    <row r="707" spans="19:25" x14ac:dyDescent="0.2">
      <c r="S707" s="54"/>
      <c r="T707" s="54"/>
      <c r="U707" s="54"/>
      <c r="V707" s="54"/>
      <c r="W707" s="54"/>
      <c r="X707" s="54"/>
      <c r="Y707" s="54"/>
    </row>
    <row r="708" spans="19:25" x14ac:dyDescent="0.2">
      <c r="S708" s="54"/>
      <c r="T708" s="54"/>
      <c r="U708" s="54"/>
      <c r="V708" s="54"/>
      <c r="W708" s="54"/>
      <c r="X708" s="54"/>
      <c r="Y708" s="54"/>
    </row>
    <row r="709" spans="19:25" x14ac:dyDescent="0.2">
      <c r="S709" s="54"/>
      <c r="T709" s="54"/>
      <c r="U709" s="54"/>
      <c r="V709" s="54"/>
      <c r="W709" s="54"/>
      <c r="X709" s="54"/>
      <c r="Y709" s="54"/>
    </row>
    <row r="710" spans="19:25" x14ac:dyDescent="0.2">
      <c r="S710" s="54"/>
      <c r="T710" s="54"/>
      <c r="U710" s="54"/>
      <c r="V710" s="54"/>
      <c r="W710" s="54"/>
      <c r="X710" s="54"/>
      <c r="Y710" s="54"/>
    </row>
    <row r="711" spans="19:25" x14ac:dyDescent="0.2">
      <c r="S711" s="54"/>
      <c r="T711" s="54"/>
      <c r="U711" s="54"/>
      <c r="V711" s="54"/>
      <c r="W711" s="54"/>
      <c r="X711" s="54"/>
      <c r="Y711" s="54"/>
    </row>
    <row r="712" spans="19:25" x14ac:dyDescent="0.2">
      <c r="S712" s="54"/>
      <c r="T712" s="54"/>
      <c r="U712" s="54"/>
      <c r="V712" s="54"/>
      <c r="W712" s="54"/>
      <c r="X712" s="54"/>
      <c r="Y712" s="54"/>
    </row>
    <row r="713" spans="19:25" x14ac:dyDescent="0.2">
      <c r="S713" s="54"/>
      <c r="T713" s="54"/>
      <c r="U713" s="54"/>
      <c r="V713" s="54"/>
      <c r="W713" s="54"/>
      <c r="X713" s="54"/>
      <c r="Y713" s="54"/>
    </row>
    <row r="714" spans="19:25" x14ac:dyDescent="0.2">
      <c r="S714" s="54"/>
      <c r="T714" s="54"/>
      <c r="U714" s="54"/>
      <c r="V714" s="54"/>
      <c r="W714" s="54"/>
      <c r="X714" s="54"/>
      <c r="Y714" s="54"/>
    </row>
    <row r="715" spans="19:25" x14ac:dyDescent="0.2">
      <c r="S715" s="54"/>
      <c r="T715" s="54"/>
      <c r="U715" s="54"/>
      <c r="V715" s="54"/>
      <c r="W715" s="54"/>
      <c r="X715" s="54"/>
      <c r="Y715" s="54"/>
    </row>
    <row r="716" spans="19:25" x14ac:dyDescent="0.2">
      <c r="S716" s="54"/>
      <c r="T716" s="54"/>
      <c r="U716" s="54"/>
      <c r="V716" s="54"/>
      <c r="W716" s="54"/>
      <c r="X716" s="54"/>
      <c r="Y716" s="54"/>
    </row>
    <row r="717" spans="19:25" x14ac:dyDescent="0.2">
      <c r="S717" s="54"/>
      <c r="T717" s="54"/>
      <c r="U717" s="54"/>
      <c r="V717" s="54"/>
      <c r="W717" s="54"/>
      <c r="X717" s="54"/>
      <c r="Y717" s="54"/>
    </row>
    <row r="718" spans="19:25" x14ac:dyDescent="0.2">
      <c r="S718" s="54"/>
      <c r="T718" s="54"/>
      <c r="U718" s="54"/>
      <c r="V718" s="54"/>
      <c r="W718" s="54"/>
      <c r="X718" s="54"/>
      <c r="Y718" s="54"/>
    </row>
    <row r="719" spans="19:25" x14ac:dyDescent="0.2">
      <c r="S719" s="54"/>
      <c r="T719" s="54"/>
      <c r="U719" s="54"/>
      <c r="V719" s="54"/>
      <c r="W719" s="54"/>
      <c r="X719" s="54"/>
      <c r="Y719" s="54"/>
    </row>
    <row r="720" spans="19:25" x14ac:dyDescent="0.2">
      <c r="S720" s="54"/>
      <c r="T720" s="54"/>
      <c r="U720" s="54"/>
      <c r="V720" s="54"/>
      <c r="W720" s="54"/>
      <c r="X720" s="54"/>
      <c r="Y720" s="54"/>
    </row>
    <row r="721" spans="19:25" x14ac:dyDescent="0.2">
      <c r="S721" s="54"/>
      <c r="T721" s="54"/>
      <c r="U721" s="54"/>
      <c r="V721" s="54"/>
      <c r="W721" s="54"/>
      <c r="X721" s="54"/>
      <c r="Y721" s="54"/>
    </row>
    <row r="722" spans="19:25" x14ac:dyDescent="0.2">
      <c r="S722" s="54"/>
      <c r="T722" s="54"/>
      <c r="U722" s="54"/>
      <c r="V722" s="54"/>
      <c r="W722" s="54"/>
      <c r="X722" s="54"/>
      <c r="Y722" s="54"/>
    </row>
    <row r="723" spans="19:25" x14ac:dyDescent="0.2">
      <c r="S723" s="54"/>
      <c r="T723" s="54"/>
      <c r="U723" s="54"/>
      <c r="V723" s="54"/>
      <c r="W723" s="54"/>
      <c r="X723" s="54"/>
      <c r="Y723" s="54"/>
    </row>
    <row r="724" spans="19:25" x14ac:dyDescent="0.2">
      <c r="S724" s="54"/>
      <c r="T724" s="54"/>
      <c r="U724" s="54"/>
      <c r="V724" s="54"/>
      <c r="W724" s="54"/>
      <c r="X724" s="54"/>
      <c r="Y724" s="54"/>
    </row>
    <row r="725" spans="19:25" x14ac:dyDescent="0.2">
      <c r="S725" s="54"/>
      <c r="T725" s="54"/>
      <c r="U725" s="54"/>
      <c r="V725" s="54"/>
      <c r="W725" s="54"/>
      <c r="X725" s="54"/>
      <c r="Y725" s="54"/>
    </row>
    <row r="726" spans="19:25" x14ac:dyDescent="0.2">
      <c r="S726" s="54"/>
      <c r="T726" s="54"/>
      <c r="U726" s="54"/>
      <c r="V726" s="54"/>
      <c r="W726" s="54"/>
      <c r="X726" s="54"/>
      <c r="Y726" s="54"/>
    </row>
    <row r="727" spans="19:25" x14ac:dyDescent="0.2">
      <c r="S727" s="54"/>
      <c r="T727" s="54"/>
      <c r="U727" s="54"/>
      <c r="V727" s="54"/>
      <c r="W727" s="54"/>
      <c r="X727" s="54"/>
      <c r="Y727" s="54"/>
    </row>
    <row r="728" spans="19:25" x14ac:dyDescent="0.2">
      <c r="S728" s="54"/>
      <c r="T728" s="54"/>
      <c r="U728" s="54"/>
      <c r="V728" s="54"/>
      <c r="W728" s="54"/>
      <c r="X728" s="54"/>
      <c r="Y728" s="54"/>
    </row>
    <row r="729" spans="19:25" x14ac:dyDescent="0.2">
      <c r="S729" s="54"/>
      <c r="T729" s="54"/>
      <c r="U729" s="54"/>
      <c r="V729" s="54"/>
      <c r="W729" s="54"/>
      <c r="X729" s="54"/>
      <c r="Y729" s="54"/>
    </row>
    <row r="730" spans="19:25" x14ac:dyDescent="0.2">
      <c r="S730" s="54"/>
      <c r="T730" s="54"/>
      <c r="U730" s="54"/>
      <c r="V730" s="54"/>
      <c r="W730" s="54"/>
      <c r="X730" s="54"/>
      <c r="Y730" s="54"/>
    </row>
    <row r="731" spans="19:25" x14ac:dyDescent="0.2">
      <c r="S731" s="54"/>
      <c r="T731" s="54"/>
      <c r="U731" s="54"/>
      <c r="V731" s="54"/>
      <c r="W731" s="54"/>
      <c r="X731" s="54"/>
      <c r="Y731" s="54"/>
    </row>
    <row r="732" spans="19:25" x14ac:dyDescent="0.2">
      <c r="S732" s="54"/>
      <c r="T732" s="54"/>
      <c r="U732" s="54"/>
      <c r="V732" s="54"/>
      <c r="W732" s="54"/>
      <c r="X732" s="54"/>
      <c r="Y732" s="54"/>
    </row>
    <row r="733" spans="19:25" x14ac:dyDescent="0.2">
      <c r="S733" s="54"/>
      <c r="T733" s="54"/>
      <c r="U733" s="54"/>
      <c r="V733" s="54"/>
      <c r="W733" s="54"/>
      <c r="X733" s="54"/>
      <c r="Y733" s="54"/>
    </row>
    <row r="734" spans="19:25" x14ac:dyDescent="0.2">
      <c r="S734" s="54"/>
      <c r="T734" s="54"/>
      <c r="U734" s="54"/>
      <c r="V734" s="54"/>
      <c r="W734" s="54"/>
      <c r="X734" s="54"/>
      <c r="Y734" s="54"/>
    </row>
    <row r="735" spans="19:25" x14ac:dyDescent="0.2">
      <c r="S735" s="54"/>
      <c r="T735" s="54"/>
      <c r="U735" s="54"/>
      <c r="V735" s="54"/>
      <c r="W735" s="54"/>
      <c r="X735" s="54"/>
      <c r="Y735" s="54"/>
    </row>
    <row r="736" spans="19:25" x14ac:dyDescent="0.2">
      <c r="S736" s="54"/>
      <c r="T736" s="54"/>
      <c r="U736" s="54"/>
      <c r="V736" s="54"/>
      <c r="W736" s="54"/>
      <c r="X736" s="54"/>
      <c r="Y736" s="54"/>
    </row>
    <row r="737" spans="19:25" x14ac:dyDescent="0.2">
      <c r="S737" s="54"/>
      <c r="T737" s="54"/>
      <c r="U737" s="54"/>
      <c r="V737" s="54"/>
      <c r="W737" s="54"/>
      <c r="X737" s="54"/>
      <c r="Y737" s="54"/>
    </row>
    <row r="738" spans="19:25" x14ac:dyDescent="0.2">
      <c r="S738" s="54"/>
      <c r="T738" s="54"/>
      <c r="U738" s="54"/>
      <c r="V738" s="54"/>
      <c r="W738" s="54"/>
      <c r="X738" s="54"/>
      <c r="Y738" s="54"/>
    </row>
    <row r="739" spans="19:25" x14ac:dyDescent="0.2">
      <c r="S739" s="54"/>
      <c r="T739" s="54"/>
      <c r="U739" s="54"/>
      <c r="V739" s="54"/>
      <c r="W739" s="54"/>
      <c r="X739" s="54"/>
      <c r="Y739" s="54"/>
    </row>
    <row r="740" spans="19:25" x14ac:dyDescent="0.2">
      <c r="S740" s="54"/>
      <c r="T740" s="54"/>
      <c r="U740" s="54"/>
      <c r="V740" s="54"/>
      <c r="W740" s="54"/>
      <c r="X740" s="54"/>
      <c r="Y740" s="54"/>
    </row>
    <row r="741" spans="19:25" x14ac:dyDescent="0.2">
      <c r="S741" s="54"/>
      <c r="T741" s="54"/>
      <c r="U741" s="54"/>
      <c r="V741" s="54"/>
      <c r="W741" s="54"/>
      <c r="X741" s="54"/>
      <c r="Y741" s="54"/>
    </row>
    <row r="742" spans="19:25" x14ac:dyDescent="0.2">
      <c r="S742" s="54"/>
      <c r="T742" s="54"/>
      <c r="U742" s="54"/>
      <c r="V742" s="54"/>
      <c r="W742" s="54"/>
      <c r="X742" s="54"/>
      <c r="Y742" s="54"/>
    </row>
    <row r="743" spans="19:25" x14ac:dyDescent="0.2">
      <c r="S743" s="54"/>
      <c r="T743" s="54"/>
      <c r="U743" s="54"/>
      <c r="V743" s="54"/>
      <c r="W743" s="54"/>
      <c r="X743" s="54"/>
      <c r="Y743" s="54"/>
    </row>
    <row r="744" spans="19:25" x14ac:dyDescent="0.2">
      <c r="S744" s="54"/>
      <c r="T744" s="54"/>
      <c r="U744" s="54"/>
      <c r="V744" s="54"/>
      <c r="W744" s="54"/>
      <c r="X744" s="54"/>
      <c r="Y744" s="54"/>
    </row>
    <row r="745" spans="19:25" x14ac:dyDescent="0.2">
      <c r="S745" s="54"/>
      <c r="T745" s="54"/>
      <c r="U745" s="54"/>
      <c r="V745" s="54"/>
      <c r="W745" s="54"/>
      <c r="X745" s="54"/>
      <c r="Y745" s="54"/>
    </row>
    <row r="746" spans="19:25" x14ac:dyDescent="0.2">
      <c r="S746" s="54"/>
      <c r="T746" s="54"/>
      <c r="U746" s="54"/>
      <c r="V746" s="54"/>
      <c r="W746" s="54"/>
      <c r="X746" s="54"/>
      <c r="Y746" s="54"/>
    </row>
    <row r="747" spans="19:25" x14ac:dyDescent="0.2">
      <c r="S747" s="54"/>
      <c r="T747" s="54"/>
      <c r="U747" s="54"/>
      <c r="V747" s="54"/>
      <c r="W747" s="54"/>
      <c r="X747" s="54"/>
      <c r="Y747" s="54"/>
    </row>
    <row r="748" spans="19:25" x14ac:dyDescent="0.2">
      <c r="S748" s="54"/>
      <c r="T748" s="54"/>
      <c r="U748" s="54"/>
      <c r="V748" s="54"/>
      <c r="W748" s="54"/>
      <c r="X748" s="54"/>
      <c r="Y748" s="54"/>
    </row>
    <row r="749" spans="19:25" x14ac:dyDescent="0.2">
      <c r="S749" s="54"/>
      <c r="T749" s="54"/>
      <c r="U749" s="54"/>
      <c r="V749" s="54"/>
      <c r="W749" s="54"/>
      <c r="X749" s="54"/>
      <c r="Y749" s="54"/>
    </row>
    <row r="750" spans="19:25" x14ac:dyDescent="0.2">
      <c r="S750" s="54"/>
      <c r="T750" s="54"/>
      <c r="U750" s="54"/>
      <c r="V750" s="54"/>
      <c r="W750" s="54"/>
      <c r="X750" s="54"/>
      <c r="Y750" s="54"/>
    </row>
    <row r="751" spans="19:25" x14ac:dyDescent="0.2">
      <c r="S751" s="54"/>
      <c r="T751" s="54"/>
      <c r="U751" s="54"/>
      <c r="V751" s="54"/>
      <c r="W751" s="54"/>
      <c r="X751" s="54"/>
      <c r="Y751" s="54"/>
    </row>
    <row r="752" spans="19:25" x14ac:dyDescent="0.2">
      <c r="S752" s="54"/>
      <c r="T752" s="54"/>
      <c r="U752" s="54"/>
      <c r="V752" s="54"/>
      <c r="W752" s="54"/>
      <c r="X752" s="54"/>
      <c r="Y752" s="54"/>
    </row>
    <row r="753" spans="19:25" x14ac:dyDescent="0.2">
      <c r="S753" s="54"/>
      <c r="T753" s="54"/>
      <c r="U753" s="54"/>
      <c r="V753" s="54"/>
      <c r="W753" s="54"/>
      <c r="X753" s="54"/>
      <c r="Y753" s="54"/>
    </row>
    <row r="754" spans="19:25" x14ac:dyDescent="0.2">
      <c r="S754" s="54"/>
      <c r="T754" s="54"/>
      <c r="U754" s="54"/>
      <c r="V754" s="54"/>
      <c r="W754" s="54"/>
      <c r="X754" s="54"/>
      <c r="Y754" s="54"/>
    </row>
    <row r="755" spans="19:25" x14ac:dyDescent="0.2">
      <c r="S755" s="54"/>
      <c r="T755" s="54"/>
      <c r="U755" s="54"/>
      <c r="V755" s="54"/>
      <c r="W755" s="54"/>
      <c r="X755" s="54"/>
      <c r="Y755" s="54"/>
    </row>
    <row r="756" spans="19:25" x14ac:dyDescent="0.2">
      <c r="S756" s="54"/>
      <c r="T756" s="54"/>
      <c r="U756" s="54"/>
      <c r="V756" s="54"/>
      <c r="W756" s="54"/>
      <c r="X756" s="54"/>
      <c r="Y756" s="54"/>
    </row>
    <row r="757" spans="19:25" x14ac:dyDescent="0.2">
      <c r="S757" s="54"/>
      <c r="T757" s="54"/>
      <c r="U757" s="54"/>
      <c r="V757" s="54"/>
      <c r="W757" s="54"/>
      <c r="X757" s="54"/>
      <c r="Y757" s="54"/>
    </row>
    <row r="758" spans="19:25" x14ac:dyDescent="0.2">
      <c r="S758" s="54"/>
      <c r="T758" s="54"/>
      <c r="U758" s="54"/>
      <c r="V758" s="54"/>
      <c r="W758" s="54"/>
      <c r="X758" s="54"/>
      <c r="Y758" s="54"/>
    </row>
    <row r="759" spans="19:25" x14ac:dyDescent="0.2">
      <c r="S759" s="54"/>
      <c r="T759" s="54"/>
      <c r="U759" s="54"/>
      <c r="V759" s="54"/>
      <c r="W759" s="54"/>
      <c r="X759" s="54"/>
      <c r="Y759" s="54"/>
    </row>
    <row r="760" spans="19:25" x14ac:dyDescent="0.2">
      <c r="S760" s="54"/>
      <c r="T760" s="54"/>
      <c r="U760" s="54"/>
      <c r="V760" s="54"/>
      <c r="W760" s="54"/>
      <c r="X760" s="54"/>
      <c r="Y760" s="54"/>
    </row>
    <row r="761" spans="19:25" x14ac:dyDescent="0.2">
      <c r="S761" s="54"/>
      <c r="T761" s="54"/>
      <c r="U761" s="54"/>
      <c r="V761" s="54"/>
      <c r="W761" s="54"/>
      <c r="X761" s="54"/>
      <c r="Y761" s="54"/>
    </row>
    <row r="762" spans="19:25" x14ac:dyDescent="0.2">
      <c r="S762" s="54"/>
      <c r="T762" s="54"/>
      <c r="U762" s="54"/>
      <c r="V762" s="54"/>
      <c r="W762" s="54"/>
      <c r="X762" s="54"/>
      <c r="Y762" s="54"/>
    </row>
    <row r="763" spans="19:25" x14ac:dyDescent="0.2">
      <c r="S763" s="54"/>
      <c r="T763" s="54"/>
      <c r="U763" s="54"/>
      <c r="V763" s="54"/>
      <c r="W763" s="54"/>
      <c r="X763" s="54"/>
      <c r="Y763" s="54"/>
    </row>
    <row r="764" spans="19:25" x14ac:dyDescent="0.2">
      <c r="S764" s="54"/>
      <c r="T764" s="54"/>
      <c r="U764" s="54"/>
      <c r="V764" s="54"/>
      <c r="W764" s="54"/>
      <c r="X764" s="54"/>
      <c r="Y764" s="54"/>
    </row>
    <row r="765" spans="19:25" x14ac:dyDescent="0.2">
      <c r="S765" s="54"/>
      <c r="T765" s="54"/>
      <c r="U765" s="54"/>
      <c r="V765" s="54"/>
      <c r="W765" s="54"/>
      <c r="X765" s="54"/>
      <c r="Y765" s="54"/>
    </row>
    <row r="766" spans="19:25" x14ac:dyDescent="0.2">
      <c r="S766" s="54"/>
      <c r="T766" s="54"/>
      <c r="U766" s="54"/>
      <c r="V766" s="54"/>
      <c r="W766" s="54"/>
      <c r="X766" s="54"/>
      <c r="Y766" s="54"/>
    </row>
    <row r="767" spans="19:25" x14ac:dyDescent="0.2">
      <c r="S767" s="54"/>
      <c r="T767" s="54"/>
      <c r="U767" s="54"/>
      <c r="V767" s="54"/>
      <c r="W767" s="54"/>
      <c r="X767" s="54"/>
      <c r="Y767" s="54"/>
    </row>
    <row r="768" spans="19:25" x14ac:dyDescent="0.2">
      <c r="S768" s="54"/>
      <c r="T768" s="54"/>
      <c r="U768" s="54"/>
      <c r="V768" s="54"/>
      <c r="W768" s="54"/>
      <c r="X768" s="54"/>
      <c r="Y768" s="54"/>
    </row>
    <row r="769" spans="19:25" x14ac:dyDescent="0.2">
      <c r="S769" s="54"/>
      <c r="T769" s="54"/>
      <c r="U769" s="54"/>
      <c r="V769" s="54"/>
      <c r="W769" s="54"/>
      <c r="X769" s="54"/>
      <c r="Y769" s="54"/>
    </row>
    <row r="770" spans="19:25" x14ac:dyDescent="0.2">
      <c r="S770" s="54"/>
      <c r="T770" s="54"/>
      <c r="U770" s="54"/>
      <c r="V770" s="54"/>
      <c r="W770" s="54"/>
      <c r="X770" s="54"/>
      <c r="Y770" s="54"/>
    </row>
    <row r="771" spans="19:25" x14ac:dyDescent="0.2">
      <c r="S771" s="54"/>
      <c r="T771" s="54"/>
      <c r="U771" s="54"/>
      <c r="V771" s="54"/>
      <c r="W771" s="54"/>
      <c r="X771" s="54"/>
      <c r="Y771" s="54"/>
    </row>
    <row r="772" spans="19:25" x14ac:dyDescent="0.2">
      <c r="S772" s="54"/>
      <c r="T772" s="54"/>
      <c r="U772" s="54"/>
      <c r="V772" s="54"/>
      <c r="W772" s="54"/>
      <c r="X772" s="54"/>
      <c r="Y772" s="54"/>
    </row>
    <row r="773" spans="19:25" x14ac:dyDescent="0.2">
      <c r="S773" s="54"/>
      <c r="T773" s="54"/>
      <c r="U773" s="54"/>
      <c r="V773" s="54"/>
      <c r="W773" s="54"/>
      <c r="X773" s="54"/>
      <c r="Y773" s="54"/>
    </row>
    <row r="774" spans="19:25" x14ac:dyDescent="0.2">
      <c r="S774" s="54"/>
      <c r="T774" s="54"/>
      <c r="U774" s="54"/>
      <c r="V774" s="54"/>
      <c r="W774" s="54"/>
      <c r="X774" s="54"/>
      <c r="Y774" s="54"/>
    </row>
    <row r="775" spans="19:25" x14ac:dyDescent="0.2">
      <c r="S775" s="54"/>
      <c r="T775" s="54"/>
      <c r="U775" s="54"/>
      <c r="V775" s="54"/>
      <c r="W775" s="54"/>
      <c r="X775" s="54"/>
      <c r="Y775" s="54"/>
    </row>
    <row r="776" spans="19:25" x14ac:dyDescent="0.2">
      <c r="S776" s="54"/>
      <c r="T776" s="54"/>
      <c r="U776" s="54"/>
      <c r="V776" s="54"/>
      <c r="W776" s="54"/>
      <c r="X776" s="54"/>
      <c r="Y776" s="54"/>
    </row>
    <row r="777" spans="19:25" x14ac:dyDescent="0.2">
      <c r="S777" s="54"/>
      <c r="T777" s="54"/>
      <c r="U777" s="54"/>
      <c r="V777" s="54"/>
      <c r="W777" s="54"/>
      <c r="X777" s="54"/>
      <c r="Y777" s="54"/>
    </row>
    <row r="778" spans="19:25" x14ac:dyDescent="0.2">
      <c r="S778" s="54"/>
      <c r="T778" s="54"/>
      <c r="U778" s="54"/>
      <c r="V778" s="54"/>
      <c r="W778" s="54"/>
      <c r="X778" s="54"/>
      <c r="Y778" s="54"/>
    </row>
    <row r="779" spans="19:25" x14ac:dyDescent="0.2">
      <c r="S779" s="54"/>
      <c r="T779" s="54"/>
      <c r="U779" s="54"/>
      <c r="V779" s="54"/>
      <c r="W779" s="54"/>
      <c r="X779" s="54"/>
      <c r="Y779" s="54"/>
    </row>
    <row r="780" spans="19:25" x14ac:dyDescent="0.2">
      <c r="S780" s="54"/>
      <c r="T780" s="54"/>
      <c r="U780" s="54"/>
      <c r="V780" s="54"/>
      <c r="W780" s="54"/>
      <c r="X780" s="54"/>
      <c r="Y780" s="54"/>
    </row>
    <row r="781" spans="19:25" x14ac:dyDescent="0.2">
      <c r="S781" s="54"/>
      <c r="T781" s="54"/>
      <c r="U781" s="54"/>
      <c r="V781" s="54"/>
      <c r="W781" s="54"/>
      <c r="X781" s="54"/>
      <c r="Y781" s="54"/>
    </row>
    <row r="782" spans="19:25" x14ac:dyDescent="0.2">
      <c r="S782" s="54"/>
      <c r="T782" s="54"/>
      <c r="U782" s="54"/>
      <c r="V782" s="54"/>
      <c r="W782" s="54"/>
      <c r="X782" s="54"/>
      <c r="Y782" s="54"/>
    </row>
    <row r="783" spans="19:25" x14ac:dyDescent="0.2">
      <c r="S783" s="54"/>
      <c r="T783" s="54"/>
      <c r="U783" s="54"/>
      <c r="V783" s="54"/>
      <c r="W783" s="54"/>
      <c r="X783" s="54"/>
      <c r="Y783" s="54"/>
    </row>
    <row r="784" spans="19:25" x14ac:dyDescent="0.2">
      <c r="S784" s="54"/>
      <c r="T784" s="54"/>
      <c r="U784" s="54"/>
      <c r="V784" s="54"/>
      <c r="W784" s="54"/>
      <c r="X784" s="54"/>
      <c r="Y784" s="54"/>
    </row>
    <row r="785" spans="19:25" x14ac:dyDescent="0.2">
      <c r="S785" s="54"/>
      <c r="T785" s="54"/>
      <c r="U785" s="54"/>
      <c r="V785" s="54"/>
      <c r="W785" s="54"/>
      <c r="X785" s="54"/>
      <c r="Y785" s="54"/>
    </row>
    <row r="786" spans="19:25" x14ac:dyDescent="0.2">
      <c r="S786" s="54"/>
      <c r="T786" s="54"/>
      <c r="U786" s="54"/>
      <c r="V786" s="54"/>
      <c r="W786" s="54"/>
      <c r="X786" s="54"/>
      <c r="Y786" s="54"/>
    </row>
    <row r="787" spans="19:25" x14ac:dyDescent="0.2">
      <c r="S787" s="54"/>
      <c r="T787" s="54"/>
      <c r="U787" s="54"/>
      <c r="V787" s="54"/>
      <c r="W787" s="54"/>
      <c r="X787" s="54"/>
      <c r="Y787" s="54"/>
    </row>
    <row r="788" spans="19:25" x14ac:dyDescent="0.2">
      <c r="S788" s="54"/>
      <c r="T788" s="54"/>
      <c r="U788" s="54"/>
      <c r="V788" s="54"/>
      <c r="W788" s="54"/>
      <c r="X788" s="54"/>
      <c r="Y788" s="54"/>
    </row>
    <row r="789" spans="19:25" x14ac:dyDescent="0.2">
      <c r="S789" s="54"/>
      <c r="T789" s="54"/>
      <c r="U789" s="54"/>
      <c r="V789" s="54"/>
      <c r="W789" s="54"/>
      <c r="X789" s="54"/>
      <c r="Y789" s="54"/>
    </row>
    <row r="790" spans="19:25" x14ac:dyDescent="0.2">
      <c r="S790" s="54"/>
      <c r="T790" s="54"/>
      <c r="U790" s="54"/>
      <c r="V790" s="54"/>
      <c r="W790" s="54"/>
      <c r="X790" s="54"/>
      <c r="Y790" s="54"/>
    </row>
    <row r="791" spans="19:25" x14ac:dyDescent="0.2">
      <c r="S791" s="54"/>
      <c r="T791" s="54"/>
      <c r="U791" s="54"/>
      <c r="V791" s="54"/>
      <c r="W791" s="54"/>
      <c r="X791" s="54"/>
      <c r="Y791" s="54"/>
    </row>
    <row r="792" spans="19:25" x14ac:dyDescent="0.2">
      <c r="S792" s="54"/>
      <c r="T792" s="54"/>
      <c r="U792" s="54"/>
      <c r="V792" s="54"/>
      <c r="W792" s="54"/>
      <c r="X792" s="54"/>
      <c r="Y792" s="54"/>
    </row>
    <row r="793" spans="19:25" x14ac:dyDescent="0.2">
      <c r="S793" s="54"/>
      <c r="T793" s="54"/>
      <c r="U793" s="54"/>
      <c r="V793" s="54"/>
      <c r="W793" s="54"/>
      <c r="X793" s="54"/>
      <c r="Y793" s="54"/>
    </row>
    <row r="794" spans="19:25" x14ac:dyDescent="0.2">
      <c r="S794" s="54"/>
      <c r="T794" s="54"/>
      <c r="U794" s="54"/>
      <c r="V794" s="54"/>
      <c r="W794" s="54"/>
      <c r="X794" s="54"/>
      <c r="Y794" s="54"/>
    </row>
    <row r="795" spans="19:25" x14ac:dyDescent="0.2">
      <c r="S795" s="54"/>
      <c r="T795" s="54"/>
      <c r="U795" s="54"/>
      <c r="V795" s="54"/>
      <c r="W795" s="54"/>
      <c r="X795" s="54"/>
      <c r="Y795" s="54"/>
    </row>
    <row r="796" spans="19:25" x14ac:dyDescent="0.2">
      <c r="S796" s="54"/>
      <c r="T796" s="54"/>
      <c r="U796" s="54"/>
      <c r="V796" s="54"/>
      <c r="W796" s="54"/>
      <c r="X796" s="54"/>
      <c r="Y796" s="54"/>
    </row>
    <row r="797" spans="19:25" x14ac:dyDescent="0.2">
      <c r="S797" s="54"/>
      <c r="T797" s="54"/>
      <c r="U797" s="54"/>
      <c r="V797" s="54"/>
      <c r="W797" s="54"/>
      <c r="X797" s="54"/>
      <c r="Y797" s="54"/>
    </row>
    <row r="798" spans="19:25" x14ac:dyDescent="0.2">
      <c r="S798" s="54"/>
      <c r="T798" s="54"/>
      <c r="U798" s="54"/>
      <c r="V798" s="54"/>
      <c r="W798" s="54"/>
      <c r="X798" s="54"/>
      <c r="Y798" s="54"/>
    </row>
    <row r="799" spans="19:25" x14ac:dyDescent="0.2">
      <c r="S799" s="54"/>
      <c r="T799" s="54"/>
      <c r="U799" s="54"/>
      <c r="V799" s="54"/>
      <c r="W799" s="54"/>
      <c r="X799" s="54"/>
      <c r="Y799" s="54"/>
    </row>
    <row r="800" spans="19:25" x14ac:dyDescent="0.2">
      <c r="S800" s="54"/>
      <c r="T800" s="54"/>
      <c r="U800" s="54"/>
      <c r="V800" s="54"/>
      <c r="W800" s="54"/>
      <c r="X800" s="54"/>
      <c r="Y800" s="54"/>
    </row>
    <row r="801" spans="19:25" x14ac:dyDescent="0.2">
      <c r="S801" s="54"/>
      <c r="T801" s="54"/>
      <c r="U801" s="54"/>
      <c r="V801" s="54"/>
      <c r="W801" s="54"/>
      <c r="X801" s="54"/>
      <c r="Y801" s="54"/>
    </row>
    <row r="802" spans="19:25" x14ac:dyDescent="0.2">
      <c r="S802" s="54"/>
      <c r="T802" s="54"/>
      <c r="U802" s="54"/>
      <c r="V802" s="54"/>
      <c r="W802" s="54"/>
      <c r="X802" s="54"/>
      <c r="Y802" s="54"/>
    </row>
    <row r="803" spans="19:25" x14ac:dyDescent="0.2">
      <c r="S803" s="54"/>
      <c r="T803" s="54"/>
      <c r="U803" s="54"/>
      <c r="V803" s="54"/>
      <c r="W803" s="54"/>
      <c r="X803" s="54"/>
      <c r="Y803" s="54"/>
    </row>
    <row r="804" spans="19:25" x14ac:dyDescent="0.2">
      <c r="S804" s="54"/>
      <c r="T804" s="54"/>
      <c r="U804" s="54"/>
      <c r="V804" s="54"/>
      <c r="W804" s="54"/>
      <c r="X804" s="54"/>
      <c r="Y804" s="54"/>
    </row>
    <row r="805" spans="19:25" x14ac:dyDescent="0.2">
      <c r="S805" s="54"/>
      <c r="T805" s="54"/>
      <c r="U805" s="54"/>
      <c r="V805" s="54"/>
      <c r="W805" s="54"/>
      <c r="X805" s="54"/>
      <c r="Y805" s="54"/>
    </row>
    <row r="806" spans="19:25" x14ac:dyDescent="0.2">
      <c r="S806" s="54"/>
      <c r="T806" s="54"/>
      <c r="U806" s="54"/>
      <c r="V806" s="54"/>
      <c r="W806" s="54"/>
      <c r="X806" s="54"/>
      <c r="Y806" s="54"/>
    </row>
    <row r="807" spans="19:25" x14ac:dyDescent="0.2">
      <c r="S807" s="54"/>
      <c r="T807" s="54"/>
      <c r="U807" s="54"/>
      <c r="V807" s="54"/>
      <c r="W807" s="54"/>
      <c r="X807" s="54"/>
      <c r="Y807" s="54"/>
    </row>
    <row r="808" spans="19:25" x14ac:dyDescent="0.2">
      <c r="S808" s="54"/>
      <c r="T808" s="54"/>
      <c r="U808" s="54"/>
      <c r="V808" s="54"/>
      <c r="W808" s="54"/>
      <c r="X808" s="54"/>
      <c r="Y808" s="54"/>
    </row>
    <row r="809" spans="19:25" x14ac:dyDescent="0.2">
      <c r="S809" s="54"/>
      <c r="T809" s="54"/>
      <c r="U809" s="54"/>
      <c r="V809" s="54"/>
      <c r="W809" s="54"/>
      <c r="X809" s="54"/>
      <c r="Y809" s="54"/>
    </row>
    <row r="810" spans="19:25" x14ac:dyDescent="0.2">
      <c r="S810" s="54"/>
      <c r="T810" s="54"/>
      <c r="U810" s="54"/>
      <c r="V810" s="54"/>
      <c r="W810" s="54"/>
      <c r="X810" s="54"/>
      <c r="Y810" s="54"/>
    </row>
    <row r="811" spans="19:25" x14ac:dyDescent="0.2">
      <c r="S811" s="54"/>
      <c r="T811" s="54"/>
      <c r="U811" s="54"/>
      <c r="V811" s="54"/>
      <c r="W811" s="54"/>
      <c r="X811" s="54"/>
      <c r="Y811" s="54"/>
    </row>
    <row r="812" spans="19:25" x14ac:dyDescent="0.2">
      <c r="S812" s="54"/>
      <c r="T812" s="54"/>
      <c r="U812" s="54"/>
      <c r="V812" s="54"/>
      <c r="W812" s="54"/>
      <c r="X812" s="54"/>
      <c r="Y812" s="54"/>
    </row>
    <row r="813" spans="19:25" x14ac:dyDescent="0.2">
      <c r="S813" s="54"/>
      <c r="T813" s="54"/>
      <c r="U813" s="54"/>
      <c r="V813" s="54"/>
      <c r="W813" s="54"/>
      <c r="X813" s="54"/>
      <c r="Y813" s="54"/>
    </row>
    <row r="814" spans="19:25" x14ac:dyDescent="0.2">
      <c r="S814" s="54"/>
      <c r="T814" s="54"/>
      <c r="U814" s="54"/>
      <c r="V814" s="54"/>
      <c r="W814" s="54"/>
      <c r="X814" s="54"/>
      <c r="Y814" s="54"/>
    </row>
    <row r="815" spans="19:25" x14ac:dyDescent="0.2">
      <c r="S815" s="54"/>
      <c r="T815" s="54"/>
      <c r="U815" s="54"/>
      <c r="V815" s="54"/>
      <c r="W815" s="54"/>
      <c r="X815" s="54"/>
      <c r="Y815" s="54"/>
    </row>
    <row r="816" spans="19:25" x14ac:dyDescent="0.2">
      <c r="S816" s="54"/>
      <c r="T816" s="54"/>
      <c r="U816" s="54"/>
      <c r="V816" s="54"/>
      <c r="W816" s="54"/>
      <c r="X816" s="54"/>
      <c r="Y816" s="54"/>
    </row>
    <row r="817" spans="19:25" x14ac:dyDescent="0.2">
      <c r="S817" s="54"/>
      <c r="T817" s="54"/>
      <c r="U817" s="54"/>
      <c r="V817" s="54"/>
      <c r="W817" s="54"/>
      <c r="X817" s="54"/>
      <c r="Y817" s="54"/>
    </row>
    <row r="818" spans="19:25" x14ac:dyDescent="0.2">
      <c r="S818" s="54"/>
      <c r="T818" s="54"/>
      <c r="U818" s="54"/>
      <c r="V818" s="54"/>
      <c r="W818" s="54"/>
      <c r="X818" s="54"/>
      <c r="Y818" s="54"/>
    </row>
    <row r="819" spans="19:25" x14ac:dyDescent="0.2">
      <c r="S819" s="54"/>
      <c r="T819" s="54"/>
      <c r="U819" s="54"/>
      <c r="V819" s="54"/>
      <c r="W819" s="54"/>
      <c r="X819" s="54"/>
      <c r="Y819" s="54"/>
    </row>
    <row r="820" spans="19:25" x14ac:dyDescent="0.2">
      <c r="S820" s="54"/>
      <c r="T820" s="54"/>
      <c r="U820" s="54"/>
      <c r="V820" s="54"/>
      <c r="W820" s="54"/>
      <c r="X820" s="54"/>
      <c r="Y820" s="54"/>
    </row>
    <row r="821" spans="19:25" x14ac:dyDescent="0.2">
      <c r="S821" s="54"/>
      <c r="T821" s="54"/>
      <c r="U821" s="54"/>
      <c r="V821" s="54"/>
      <c r="W821" s="54"/>
      <c r="X821" s="54"/>
      <c r="Y821" s="54"/>
    </row>
    <row r="822" spans="19:25" x14ac:dyDescent="0.2">
      <c r="S822" s="54"/>
      <c r="T822" s="54"/>
      <c r="U822" s="54"/>
      <c r="V822" s="54"/>
      <c r="W822" s="54"/>
      <c r="X822" s="54"/>
      <c r="Y822" s="54"/>
    </row>
    <row r="823" spans="19:25" x14ac:dyDescent="0.2">
      <c r="S823" s="54"/>
      <c r="T823" s="54"/>
      <c r="U823" s="54"/>
      <c r="V823" s="54"/>
      <c r="W823" s="54"/>
      <c r="X823" s="54"/>
      <c r="Y823" s="54"/>
    </row>
    <row r="824" spans="19:25" x14ac:dyDescent="0.2">
      <c r="S824" s="54"/>
      <c r="T824" s="54"/>
      <c r="U824" s="54"/>
      <c r="V824" s="54"/>
      <c r="W824" s="54"/>
      <c r="X824" s="54"/>
      <c r="Y824" s="54"/>
    </row>
    <row r="825" spans="19:25" x14ac:dyDescent="0.2">
      <c r="S825" s="54"/>
      <c r="T825" s="54"/>
      <c r="U825" s="54"/>
      <c r="V825" s="54"/>
      <c r="W825" s="54"/>
      <c r="X825" s="54"/>
      <c r="Y825" s="54"/>
    </row>
    <row r="826" spans="19:25" x14ac:dyDescent="0.2">
      <c r="S826" s="54"/>
      <c r="T826" s="54"/>
      <c r="U826" s="54"/>
      <c r="V826" s="54"/>
      <c r="W826" s="54"/>
      <c r="X826" s="54"/>
      <c r="Y826" s="54"/>
    </row>
    <row r="827" spans="19:25" x14ac:dyDescent="0.2">
      <c r="S827" s="54"/>
      <c r="T827" s="54"/>
      <c r="U827" s="54"/>
      <c r="V827" s="54"/>
      <c r="W827" s="54"/>
      <c r="X827" s="54"/>
      <c r="Y827" s="54"/>
    </row>
    <row r="828" spans="19:25" x14ac:dyDescent="0.2">
      <c r="S828" s="54"/>
      <c r="T828" s="54"/>
      <c r="U828" s="54"/>
      <c r="V828" s="54"/>
      <c r="W828" s="54"/>
      <c r="X828" s="54"/>
      <c r="Y828" s="54"/>
    </row>
    <row r="829" spans="19:25" x14ac:dyDescent="0.2">
      <c r="S829" s="54"/>
      <c r="T829" s="54"/>
      <c r="U829" s="54"/>
      <c r="V829" s="54"/>
      <c r="W829" s="54"/>
      <c r="X829" s="54"/>
      <c r="Y829" s="54"/>
    </row>
    <row r="830" spans="19:25" x14ac:dyDescent="0.2">
      <c r="S830" s="54"/>
      <c r="T830" s="54"/>
      <c r="U830" s="54"/>
      <c r="V830" s="54"/>
      <c r="W830" s="54"/>
      <c r="X830" s="54"/>
      <c r="Y830" s="54"/>
    </row>
    <row r="831" spans="19:25" x14ac:dyDescent="0.2">
      <c r="S831" s="54"/>
      <c r="T831" s="54"/>
      <c r="U831" s="54"/>
      <c r="V831" s="54"/>
      <c r="W831" s="54"/>
      <c r="X831" s="54"/>
      <c r="Y831" s="54"/>
    </row>
    <row r="832" spans="19:25" x14ac:dyDescent="0.2">
      <c r="S832" s="54"/>
      <c r="T832" s="54"/>
      <c r="U832" s="54"/>
      <c r="V832" s="54"/>
      <c r="W832" s="54"/>
      <c r="X832" s="54"/>
      <c r="Y832" s="54"/>
    </row>
    <row r="833" spans="19:25" x14ac:dyDescent="0.2">
      <c r="S833" s="54"/>
      <c r="T833" s="54"/>
      <c r="U833" s="54"/>
      <c r="V833" s="54"/>
      <c r="W833" s="54"/>
      <c r="X833" s="54"/>
      <c r="Y833" s="54"/>
    </row>
    <row r="834" spans="19:25" x14ac:dyDescent="0.2">
      <c r="S834" s="54"/>
      <c r="T834" s="54"/>
      <c r="U834" s="54"/>
      <c r="V834" s="54"/>
      <c r="W834" s="54"/>
      <c r="X834" s="54"/>
      <c r="Y834" s="54"/>
    </row>
    <row r="835" spans="19:25" x14ac:dyDescent="0.2">
      <c r="S835" s="54"/>
      <c r="T835" s="54"/>
      <c r="U835" s="54"/>
      <c r="V835" s="54"/>
      <c r="W835" s="54"/>
      <c r="X835" s="54"/>
      <c r="Y835" s="54"/>
    </row>
    <row r="836" spans="19:25" x14ac:dyDescent="0.2">
      <c r="S836" s="54"/>
      <c r="T836" s="54"/>
      <c r="U836" s="54"/>
      <c r="V836" s="54"/>
      <c r="W836" s="54"/>
      <c r="X836" s="54"/>
      <c r="Y836" s="54"/>
    </row>
    <row r="837" spans="19:25" x14ac:dyDescent="0.2">
      <c r="S837" s="54"/>
      <c r="T837" s="54"/>
      <c r="U837" s="54"/>
      <c r="V837" s="54"/>
      <c r="W837" s="54"/>
      <c r="X837" s="54"/>
      <c r="Y837" s="54"/>
    </row>
    <row r="838" spans="19:25" x14ac:dyDescent="0.2">
      <c r="S838" s="54"/>
      <c r="T838" s="54"/>
      <c r="U838" s="54"/>
      <c r="V838" s="54"/>
      <c r="W838" s="54"/>
      <c r="X838" s="54"/>
      <c r="Y838" s="54"/>
    </row>
    <row r="839" spans="19:25" x14ac:dyDescent="0.2">
      <c r="S839" s="54"/>
      <c r="T839" s="54"/>
      <c r="U839" s="54"/>
      <c r="V839" s="54"/>
      <c r="W839" s="54"/>
      <c r="X839" s="54"/>
      <c r="Y839" s="54"/>
    </row>
    <row r="840" spans="19:25" x14ac:dyDescent="0.2">
      <c r="S840" s="54"/>
      <c r="T840" s="54"/>
      <c r="U840" s="54"/>
      <c r="V840" s="54"/>
      <c r="W840" s="54"/>
      <c r="X840" s="54"/>
      <c r="Y840" s="54"/>
    </row>
    <row r="841" spans="19:25" x14ac:dyDescent="0.2">
      <c r="S841" s="54"/>
      <c r="T841" s="54"/>
      <c r="U841" s="54"/>
      <c r="V841" s="54"/>
      <c r="W841" s="54"/>
      <c r="X841" s="54"/>
      <c r="Y841" s="54"/>
    </row>
    <row r="842" spans="19:25" x14ac:dyDescent="0.2">
      <c r="S842" s="54"/>
      <c r="T842" s="54"/>
      <c r="U842" s="54"/>
      <c r="V842" s="54"/>
      <c r="W842" s="54"/>
      <c r="X842" s="54"/>
      <c r="Y842" s="54"/>
    </row>
    <row r="843" spans="19:25" x14ac:dyDescent="0.2">
      <c r="S843" s="54"/>
      <c r="T843" s="54"/>
      <c r="U843" s="54"/>
      <c r="V843" s="54"/>
      <c r="W843" s="54"/>
      <c r="X843" s="54"/>
      <c r="Y843" s="54"/>
    </row>
    <row r="844" spans="19:25" x14ac:dyDescent="0.2">
      <c r="S844" s="54"/>
      <c r="T844" s="54"/>
      <c r="U844" s="54"/>
      <c r="V844" s="54"/>
      <c r="W844" s="54"/>
      <c r="X844" s="54"/>
      <c r="Y844" s="54"/>
    </row>
    <row r="845" spans="19:25" x14ac:dyDescent="0.2">
      <c r="S845" s="54"/>
      <c r="T845" s="54"/>
      <c r="U845" s="54"/>
      <c r="V845" s="54"/>
      <c r="W845" s="54"/>
      <c r="X845" s="54"/>
      <c r="Y845" s="54"/>
    </row>
    <row r="846" spans="19:25" x14ac:dyDescent="0.2">
      <c r="S846" s="54"/>
      <c r="T846" s="54"/>
      <c r="U846" s="54"/>
      <c r="V846" s="54"/>
      <c r="W846" s="54"/>
      <c r="X846" s="54"/>
      <c r="Y846" s="54"/>
    </row>
    <row r="847" spans="19:25" x14ac:dyDescent="0.2">
      <c r="S847" s="54"/>
      <c r="T847" s="54"/>
      <c r="U847" s="54"/>
      <c r="V847" s="54"/>
      <c r="W847" s="54"/>
      <c r="X847" s="54"/>
      <c r="Y847" s="54"/>
    </row>
    <row r="848" spans="19:25" x14ac:dyDescent="0.2">
      <c r="S848" s="54"/>
      <c r="T848" s="54"/>
      <c r="U848" s="54"/>
      <c r="V848" s="54"/>
      <c r="W848" s="54"/>
      <c r="X848" s="54"/>
      <c r="Y848" s="54"/>
    </row>
    <row r="849" spans="19:25" x14ac:dyDescent="0.2">
      <c r="S849" s="54"/>
      <c r="T849" s="54"/>
      <c r="U849" s="54"/>
      <c r="V849" s="54"/>
      <c r="W849" s="54"/>
      <c r="X849" s="54"/>
      <c r="Y849" s="54"/>
    </row>
    <row r="850" spans="19:25" x14ac:dyDescent="0.2">
      <c r="S850" s="54"/>
      <c r="T850" s="54"/>
      <c r="U850" s="54"/>
      <c r="V850" s="54"/>
      <c r="W850" s="54"/>
      <c r="X850" s="54"/>
      <c r="Y850" s="54"/>
    </row>
    <row r="851" spans="19:25" x14ac:dyDescent="0.2">
      <c r="S851" s="54"/>
      <c r="T851" s="54"/>
      <c r="U851" s="54"/>
      <c r="V851" s="54"/>
      <c r="W851" s="54"/>
      <c r="X851" s="54"/>
      <c r="Y851" s="54"/>
    </row>
    <row r="852" spans="19:25" x14ac:dyDescent="0.2">
      <c r="S852" s="54"/>
      <c r="T852" s="54"/>
      <c r="U852" s="54"/>
      <c r="V852" s="54"/>
      <c r="W852" s="54"/>
      <c r="X852" s="54"/>
      <c r="Y852" s="54"/>
    </row>
    <row r="853" spans="19:25" x14ac:dyDescent="0.2">
      <c r="S853" s="54"/>
      <c r="T853" s="54"/>
      <c r="U853" s="54"/>
      <c r="V853" s="54"/>
      <c r="W853" s="54"/>
      <c r="X853" s="54"/>
      <c r="Y853" s="54"/>
    </row>
    <row r="854" spans="19:25" x14ac:dyDescent="0.2">
      <c r="S854" s="54"/>
      <c r="T854" s="54"/>
      <c r="U854" s="54"/>
      <c r="V854" s="54"/>
      <c r="W854" s="54"/>
      <c r="X854" s="54"/>
      <c r="Y854" s="54"/>
    </row>
    <row r="855" spans="19:25" x14ac:dyDescent="0.2">
      <c r="S855" s="54"/>
      <c r="T855" s="54"/>
      <c r="U855" s="54"/>
      <c r="V855" s="54"/>
      <c r="W855" s="54"/>
      <c r="X855" s="54"/>
      <c r="Y855" s="54"/>
    </row>
    <row r="856" spans="19:25" x14ac:dyDescent="0.2">
      <c r="S856" s="54"/>
      <c r="T856" s="54"/>
      <c r="U856" s="54"/>
      <c r="V856" s="54"/>
      <c r="W856" s="54"/>
      <c r="X856" s="54"/>
      <c r="Y856" s="54"/>
    </row>
    <row r="857" spans="19:25" x14ac:dyDescent="0.2">
      <c r="S857" s="54"/>
      <c r="T857" s="54"/>
      <c r="U857" s="54"/>
      <c r="V857" s="54"/>
      <c r="W857" s="54"/>
      <c r="X857" s="54"/>
      <c r="Y857" s="54"/>
    </row>
    <row r="858" spans="19:25" x14ac:dyDescent="0.2">
      <c r="S858" s="54"/>
      <c r="T858" s="54"/>
      <c r="U858" s="54"/>
      <c r="V858" s="54"/>
      <c r="W858" s="54"/>
      <c r="X858" s="54"/>
      <c r="Y858" s="54"/>
    </row>
    <row r="859" spans="19:25" x14ac:dyDescent="0.2">
      <c r="S859" s="54"/>
      <c r="T859" s="54"/>
      <c r="U859" s="54"/>
      <c r="V859" s="54"/>
      <c r="W859" s="54"/>
      <c r="X859" s="54"/>
      <c r="Y859" s="54"/>
    </row>
    <row r="860" spans="19:25" x14ac:dyDescent="0.2">
      <c r="S860" s="54"/>
      <c r="T860" s="54"/>
      <c r="U860" s="54"/>
      <c r="V860" s="54"/>
      <c r="W860" s="54"/>
      <c r="X860" s="54"/>
      <c r="Y860" s="54"/>
    </row>
    <row r="861" spans="19:25" x14ac:dyDescent="0.2">
      <c r="S861" s="54"/>
      <c r="T861" s="54"/>
      <c r="U861" s="54"/>
      <c r="V861" s="54"/>
      <c r="W861" s="54"/>
      <c r="X861" s="54"/>
      <c r="Y861" s="54"/>
    </row>
    <row r="862" spans="19:25" x14ac:dyDescent="0.2">
      <c r="S862" s="54"/>
      <c r="T862" s="54"/>
      <c r="U862" s="54"/>
      <c r="V862" s="54"/>
      <c r="W862" s="54"/>
      <c r="X862" s="54"/>
      <c r="Y862" s="54"/>
    </row>
    <row r="863" spans="19:25" x14ac:dyDescent="0.2">
      <c r="S863" s="54"/>
      <c r="T863" s="54"/>
      <c r="U863" s="54"/>
      <c r="V863" s="54"/>
      <c r="W863" s="54"/>
      <c r="X863" s="54"/>
      <c r="Y863" s="54"/>
    </row>
    <row r="864" spans="19:25" x14ac:dyDescent="0.2">
      <c r="S864" s="54"/>
      <c r="T864" s="54"/>
      <c r="U864" s="54"/>
      <c r="V864" s="54"/>
      <c r="W864" s="54"/>
      <c r="X864" s="54"/>
      <c r="Y864" s="54"/>
    </row>
    <row r="865" spans="19:25" x14ac:dyDescent="0.2">
      <c r="S865" s="54"/>
      <c r="T865" s="54"/>
      <c r="U865" s="54"/>
      <c r="V865" s="54"/>
      <c r="W865" s="54"/>
      <c r="X865" s="54"/>
      <c r="Y865" s="54"/>
    </row>
    <row r="866" spans="19:25" x14ac:dyDescent="0.2">
      <c r="S866" s="54"/>
      <c r="T866" s="54"/>
      <c r="U866" s="54"/>
      <c r="V866" s="54"/>
      <c r="W866" s="54"/>
      <c r="X866" s="54"/>
      <c r="Y866" s="54"/>
    </row>
    <row r="867" spans="19:25" x14ac:dyDescent="0.2">
      <c r="S867" s="54"/>
      <c r="T867" s="54"/>
      <c r="U867" s="54"/>
      <c r="V867" s="54"/>
      <c r="W867" s="54"/>
      <c r="X867" s="54"/>
      <c r="Y867" s="54"/>
    </row>
    <row r="868" spans="19:25" x14ac:dyDescent="0.2">
      <c r="S868" s="54"/>
      <c r="T868" s="54"/>
      <c r="U868" s="54"/>
      <c r="V868" s="54"/>
      <c r="W868" s="54"/>
      <c r="X868" s="54"/>
      <c r="Y868" s="54"/>
    </row>
    <row r="869" spans="19:25" x14ac:dyDescent="0.2">
      <c r="S869" s="54"/>
      <c r="T869" s="54"/>
      <c r="U869" s="54"/>
      <c r="V869" s="54"/>
      <c r="W869" s="54"/>
      <c r="X869" s="54"/>
      <c r="Y869" s="54"/>
    </row>
    <row r="870" spans="19:25" x14ac:dyDescent="0.2">
      <c r="S870" s="54"/>
      <c r="T870" s="54"/>
      <c r="U870" s="54"/>
      <c r="V870" s="54"/>
      <c r="W870" s="54"/>
      <c r="X870" s="54"/>
      <c r="Y870" s="54"/>
    </row>
    <row r="871" spans="19:25" x14ac:dyDescent="0.2">
      <c r="S871" s="54"/>
      <c r="T871" s="54"/>
      <c r="U871" s="54"/>
      <c r="V871" s="54"/>
      <c r="W871" s="54"/>
      <c r="X871" s="54"/>
      <c r="Y871" s="54"/>
    </row>
    <row r="872" spans="19:25" x14ac:dyDescent="0.2">
      <c r="S872" s="54"/>
      <c r="T872" s="54"/>
      <c r="U872" s="54"/>
      <c r="V872" s="54"/>
      <c r="W872" s="54"/>
      <c r="X872" s="54"/>
      <c r="Y872" s="54"/>
    </row>
    <row r="873" spans="19:25" x14ac:dyDescent="0.2">
      <c r="S873" s="54"/>
      <c r="T873" s="54"/>
      <c r="U873" s="54"/>
      <c r="V873" s="54"/>
      <c r="W873" s="54"/>
      <c r="X873" s="54"/>
      <c r="Y873" s="54"/>
    </row>
    <row r="874" spans="19:25" x14ac:dyDescent="0.2">
      <c r="S874" s="54"/>
      <c r="T874" s="54"/>
      <c r="U874" s="54"/>
      <c r="V874" s="54"/>
      <c r="W874" s="54"/>
      <c r="X874" s="54"/>
      <c r="Y874" s="54"/>
    </row>
    <row r="875" spans="19:25" x14ac:dyDescent="0.2">
      <c r="S875" s="54"/>
      <c r="T875" s="54"/>
      <c r="U875" s="54"/>
      <c r="V875" s="54"/>
      <c r="W875" s="54"/>
      <c r="X875" s="54"/>
      <c r="Y875" s="54"/>
    </row>
    <row r="876" spans="19:25" x14ac:dyDescent="0.2">
      <c r="S876" s="54"/>
      <c r="T876" s="54"/>
      <c r="U876" s="54"/>
      <c r="V876" s="54"/>
      <c r="W876" s="54"/>
      <c r="X876" s="54"/>
      <c r="Y876" s="54"/>
    </row>
    <row r="877" spans="19:25" x14ac:dyDescent="0.2">
      <c r="S877" s="54"/>
      <c r="T877" s="54"/>
      <c r="U877" s="54"/>
      <c r="V877" s="54"/>
      <c r="W877" s="54"/>
      <c r="X877" s="54"/>
      <c r="Y877" s="54"/>
    </row>
    <row r="878" spans="19:25" x14ac:dyDescent="0.2">
      <c r="S878" s="54"/>
      <c r="T878" s="54"/>
      <c r="U878" s="54"/>
      <c r="V878" s="54"/>
      <c r="W878" s="54"/>
      <c r="X878" s="54"/>
      <c r="Y878" s="54"/>
    </row>
    <row r="879" spans="19:25" x14ac:dyDescent="0.2">
      <c r="S879" s="54"/>
      <c r="T879" s="54"/>
      <c r="U879" s="54"/>
      <c r="V879" s="54"/>
      <c r="W879" s="54"/>
      <c r="X879" s="54"/>
      <c r="Y879" s="54"/>
    </row>
    <row r="880" spans="19:25" x14ac:dyDescent="0.2">
      <c r="S880" s="54"/>
      <c r="T880" s="54"/>
      <c r="U880" s="54"/>
      <c r="V880" s="54"/>
      <c r="W880" s="54"/>
      <c r="X880" s="54"/>
      <c r="Y880" s="54"/>
    </row>
    <row r="881" spans="19:25" x14ac:dyDescent="0.2">
      <c r="S881" s="54"/>
      <c r="T881" s="54"/>
      <c r="U881" s="54"/>
      <c r="V881" s="54"/>
      <c r="W881" s="54"/>
      <c r="X881" s="54"/>
      <c r="Y881" s="54"/>
    </row>
    <row r="882" spans="19:25" x14ac:dyDescent="0.2">
      <c r="S882" s="54"/>
      <c r="T882" s="54"/>
      <c r="U882" s="54"/>
      <c r="V882" s="54"/>
      <c r="W882" s="54"/>
      <c r="X882" s="54"/>
      <c r="Y882" s="54"/>
    </row>
    <row r="883" spans="19:25" x14ac:dyDescent="0.2">
      <c r="S883" s="54"/>
      <c r="T883" s="54"/>
      <c r="U883" s="54"/>
      <c r="V883" s="54"/>
      <c r="W883" s="54"/>
      <c r="X883" s="54"/>
      <c r="Y883" s="54"/>
    </row>
    <row r="884" spans="19:25" x14ac:dyDescent="0.2">
      <c r="S884" s="54"/>
      <c r="T884" s="54"/>
      <c r="U884" s="54"/>
      <c r="V884" s="54"/>
      <c r="W884" s="54"/>
      <c r="X884" s="54"/>
      <c r="Y884" s="54"/>
    </row>
    <row r="885" spans="19:25" x14ac:dyDescent="0.2">
      <c r="S885" s="54"/>
      <c r="T885" s="54"/>
      <c r="U885" s="54"/>
      <c r="V885" s="54"/>
      <c r="W885" s="54"/>
      <c r="X885" s="54"/>
      <c r="Y885" s="54"/>
    </row>
    <row r="886" spans="19:25" x14ac:dyDescent="0.2">
      <c r="S886" s="54"/>
      <c r="T886" s="54"/>
      <c r="U886" s="54"/>
      <c r="V886" s="54"/>
      <c r="W886" s="54"/>
      <c r="X886" s="54"/>
      <c r="Y886" s="54"/>
    </row>
    <row r="887" spans="19:25" x14ac:dyDescent="0.2">
      <c r="S887" s="54"/>
      <c r="T887" s="54"/>
      <c r="U887" s="54"/>
      <c r="V887" s="54"/>
      <c r="W887" s="54"/>
      <c r="X887" s="54"/>
      <c r="Y887" s="54"/>
    </row>
    <row r="888" spans="19:25" x14ac:dyDescent="0.2">
      <c r="S888" s="54"/>
      <c r="T888" s="54"/>
      <c r="U888" s="54"/>
      <c r="V888" s="54"/>
      <c r="W888" s="54"/>
      <c r="X888" s="54"/>
      <c r="Y888" s="54"/>
    </row>
    <row r="889" spans="19:25" x14ac:dyDescent="0.2">
      <c r="S889" s="54"/>
      <c r="T889" s="54"/>
      <c r="U889" s="54"/>
      <c r="V889" s="54"/>
      <c r="W889" s="54"/>
      <c r="X889" s="54"/>
      <c r="Y889" s="54"/>
    </row>
    <row r="890" spans="19:25" x14ac:dyDescent="0.2">
      <c r="S890" s="54"/>
      <c r="T890" s="54"/>
      <c r="U890" s="54"/>
      <c r="V890" s="54"/>
      <c r="W890" s="54"/>
      <c r="X890" s="54"/>
      <c r="Y890" s="54"/>
    </row>
    <row r="891" spans="19:25" x14ac:dyDescent="0.2">
      <c r="S891" s="54"/>
      <c r="T891" s="54"/>
      <c r="U891" s="54"/>
      <c r="V891" s="54"/>
      <c r="W891" s="54"/>
      <c r="X891" s="54"/>
      <c r="Y891" s="54"/>
    </row>
    <row r="892" spans="19:25" x14ac:dyDescent="0.2">
      <c r="S892" s="54"/>
      <c r="T892" s="54"/>
      <c r="U892" s="54"/>
      <c r="V892" s="54"/>
      <c r="W892" s="54"/>
      <c r="X892" s="54"/>
      <c r="Y892" s="54"/>
    </row>
    <row r="893" spans="19:25" x14ac:dyDescent="0.2">
      <c r="S893" s="54"/>
      <c r="T893" s="54"/>
      <c r="U893" s="54"/>
      <c r="V893" s="54"/>
      <c r="W893" s="54"/>
      <c r="X893" s="54"/>
      <c r="Y893" s="54"/>
    </row>
    <row r="894" spans="19:25" x14ac:dyDescent="0.2">
      <c r="S894" s="54"/>
      <c r="T894" s="54"/>
      <c r="U894" s="54"/>
      <c r="V894" s="54"/>
      <c r="W894" s="54"/>
      <c r="X894" s="54"/>
      <c r="Y894" s="54"/>
    </row>
    <row r="895" spans="19:25" x14ac:dyDescent="0.2">
      <c r="S895" s="54"/>
      <c r="T895" s="54"/>
      <c r="U895" s="54"/>
      <c r="V895" s="54"/>
      <c r="W895" s="54"/>
      <c r="X895" s="54"/>
      <c r="Y895" s="54"/>
    </row>
    <row r="896" spans="19:25" x14ac:dyDescent="0.2">
      <c r="S896" s="54"/>
      <c r="T896" s="54"/>
      <c r="U896" s="54"/>
      <c r="V896" s="54"/>
      <c r="W896" s="54"/>
      <c r="X896" s="54"/>
      <c r="Y896" s="54"/>
    </row>
    <row r="897" spans="19:25" x14ac:dyDescent="0.2">
      <c r="S897" s="54"/>
      <c r="T897" s="54"/>
      <c r="U897" s="54"/>
      <c r="V897" s="54"/>
      <c r="W897" s="54"/>
      <c r="X897" s="54"/>
      <c r="Y897" s="54"/>
    </row>
    <row r="898" spans="19:25" x14ac:dyDescent="0.2">
      <c r="S898" s="54"/>
      <c r="T898" s="54"/>
      <c r="U898" s="54"/>
      <c r="V898" s="54"/>
      <c r="W898" s="54"/>
      <c r="X898" s="54"/>
      <c r="Y898" s="54"/>
    </row>
    <row r="899" spans="19:25" x14ac:dyDescent="0.2">
      <c r="S899" s="54"/>
      <c r="T899" s="54"/>
      <c r="U899" s="54"/>
      <c r="V899" s="54"/>
      <c r="W899" s="54"/>
      <c r="X899" s="54"/>
      <c r="Y899" s="54"/>
    </row>
    <row r="900" spans="19:25" x14ac:dyDescent="0.2">
      <c r="S900" s="54"/>
      <c r="T900" s="54"/>
      <c r="U900" s="54"/>
      <c r="V900" s="54"/>
      <c r="W900" s="54"/>
      <c r="X900" s="54"/>
      <c r="Y900" s="54"/>
    </row>
    <row r="901" spans="19:25" x14ac:dyDescent="0.2">
      <c r="S901" s="54"/>
      <c r="T901" s="54"/>
      <c r="U901" s="54"/>
      <c r="V901" s="54"/>
      <c r="W901" s="54"/>
      <c r="X901" s="54"/>
      <c r="Y901" s="54"/>
    </row>
    <row r="902" spans="19:25" x14ac:dyDescent="0.2">
      <c r="S902" s="54"/>
      <c r="T902" s="54"/>
      <c r="U902" s="54"/>
      <c r="V902" s="54"/>
      <c r="W902" s="54"/>
      <c r="X902" s="54"/>
      <c r="Y902" s="54"/>
    </row>
    <row r="903" spans="19:25" x14ac:dyDescent="0.2">
      <c r="S903" s="54"/>
      <c r="T903" s="54"/>
      <c r="U903" s="54"/>
      <c r="V903" s="54"/>
      <c r="W903" s="54"/>
      <c r="X903" s="54"/>
      <c r="Y903" s="54"/>
    </row>
    <row r="904" spans="19:25" x14ac:dyDescent="0.2">
      <c r="S904" s="54"/>
      <c r="T904" s="54"/>
      <c r="U904" s="54"/>
      <c r="V904" s="54"/>
      <c r="W904" s="54"/>
      <c r="X904" s="54"/>
      <c r="Y904" s="54"/>
    </row>
    <row r="905" spans="19:25" x14ac:dyDescent="0.2">
      <c r="S905" s="54"/>
      <c r="T905" s="54"/>
      <c r="U905" s="54"/>
      <c r="V905" s="54"/>
      <c r="W905" s="54"/>
      <c r="X905" s="54"/>
      <c r="Y905" s="54"/>
    </row>
    <row r="906" spans="19:25" x14ac:dyDescent="0.2">
      <c r="S906" s="54"/>
      <c r="T906" s="54"/>
      <c r="U906" s="54"/>
      <c r="V906" s="54"/>
      <c r="W906" s="54"/>
      <c r="X906" s="54"/>
      <c r="Y906" s="54"/>
    </row>
    <row r="907" spans="19:25" x14ac:dyDescent="0.2">
      <c r="S907" s="54"/>
      <c r="T907" s="54"/>
      <c r="U907" s="54"/>
      <c r="V907" s="54"/>
      <c r="W907" s="54"/>
      <c r="X907" s="54"/>
      <c r="Y907" s="54"/>
    </row>
    <row r="908" spans="19:25" x14ac:dyDescent="0.2">
      <c r="S908" s="54"/>
      <c r="T908" s="54"/>
      <c r="U908" s="54"/>
      <c r="V908" s="54"/>
      <c r="W908" s="54"/>
      <c r="X908" s="54"/>
      <c r="Y908" s="54"/>
    </row>
    <row r="909" spans="19:25" x14ac:dyDescent="0.2">
      <c r="S909" s="54"/>
      <c r="T909" s="54"/>
      <c r="U909" s="54"/>
      <c r="V909" s="54"/>
      <c r="W909" s="54"/>
      <c r="X909" s="54"/>
      <c r="Y909" s="54"/>
    </row>
    <row r="910" spans="19:25" x14ac:dyDescent="0.2">
      <c r="S910" s="54"/>
      <c r="T910" s="54"/>
      <c r="U910" s="54"/>
      <c r="V910" s="54"/>
      <c r="W910" s="54"/>
      <c r="X910" s="54"/>
      <c r="Y910" s="54"/>
    </row>
    <row r="911" spans="19:25" x14ac:dyDescent="0.2">
      <c r="S911" s="54"/>
      <c r="T911" s="54"/>
      <c r="U911" s="54"/>
      <c r="V911" s="54"/>
      <c r="W911" s="54"/>
      <c r="X911" s="54"/>
      <c r="Y911" s="54"/>
    </row>
    <row r="912" spans="19:25" x14ac:dyDescent="0.2">
      <c r="S912" s="54"/>
      <c r="T912" s="54"/>
      <c r="U912" s="54"/>
      <c r="V912" s="54"/>
      <c r="W912" s="54"/>
      <c r="X912" s="54"/>
      <c r="Y912" s="54"/>
    </row>
    <row r="913" spans="19:25" x14ac:dyDescent="0.2">
      <c r="S913" s="54"/>
      <c r="T913" s="54"/>
      <c r="U913" s="54"/>
      <c r="V913" s="54"/>
      <c r="W913" s="54"/>
      <c r="X913" s="54"/>
      <c r="Y913" s="54"/>
    </row>
    <row r="914" spans="19:25" x14ac:dyDescent="0.2">
      <c r="S914" s="54"/>
      <c r="T914" s="54"/>
      <c r="U914" s="54"/>
      <c r="V914" s="54"/>
      <c r="W914" s="54"/>
      <c r="X914" s="54"/>
      <c r="Y914" s="54"/>
    </row>
    <row r="915" spans="19:25" x14ac:dyDescent="0.2">
      <c r="S915" s="54"/>
      <c r="T915" s="54"/>
      <c r="U915" s="54"/>
      <c r="V915" s="54"/>
      <c r="W915" s="54"/>
      <c r="X915" s="54"/>
      <c r="Y915" s="54"/>
    </row>
    <row r="916" spans="19:25" x14ac:dyDescent="0.2">
      <c r="S916" s="54"/>
      <c r="T916" s="54"/>
      <c r="U916" s="54"/>
      <c r="V916" s="54"/>
      <c r="W916" s="54"/>
      <c r="X916" s="54"/>
      <c r="Y916" s="54"/>
    </row>
    <row r="917" spans="19:25" x14ac:dyDescent="0.2">
      <c r="S917" s="54"/>
      <c r="T917" s="54"/>
      <c r="U917" s="54"/>
      <c r="V917" s="54"/>
      <c r="W917" s="54"/>
      <c r="X917" s="54"/>
      <c r="Y917" s="54"/>
    </row>
    <row r="918" spans="19:25" x14ac:dyDescent="0.2">
      <c r="S918" s="54"/>
      <c r="T918" s="54"/>
      <c r="U918" s="54"/>
      <c r="V918" s="54"/>
      <c r="W918" s="54"/>
      <c r="X918" s="54"/>
      <c r="Y918" s="54"/>
    </row>
    <row r="919" spans="19:25" x14ac:dyDescent="0.2">
      <c r="S919" s="54"/>
      <c r="T919" s="54"/>
      <c r="U919" s="54"/>
      <c r="V919" s="54"/>
      <c r="W919" s="54"/>
      <c r="X919" s="54"/>
      <c r="Y919" s="54"/>
    </row>
    <row r="920" spans="19:25" x14ac:dyDescent="0.2">
      <c r="S920" s="54"/>
      <c r="T920" s="54"/>
      <c r="U920" s="54"/>
      <c r="V920" s="54"/>
      <c r="W920" s="54"/>
      <c r="X920" s="54"/>
      <c r="Y920" s="54"/>
    </row>
    <row r="921" spans="19:25" x14ac:dyDescent="0.2">
      <c r="S921" s="54"/>
      <c r="T921" s="54"/>
      <c r="U921" s="54"/>
      <c r="V921" s="54"/>
      <c r="W921" s="54"/>
      <c r="X921" s="54"/>
      <c r="Y921" s="54"/>
    </row>
    <row r="922" spans="19:25" x14ac:dyDescent="0.2">
      <c r="S922" s="54"/>
      <c r="T922" s="54"/>
      <c r="U922" s="54"/>
      <c r="V922" s="54"/>
      <c r="W922" s="54"/>
      <c r="X922" s="54"/>
      <c r="Y922" s="54"/>
    </row>
    <row r="923" spans="19:25" x14ac:dyDescent="0.2">
      <c r="S923" s="54"/>
      <c r="T923" s="54"/>
      <c r="U923" s="54"/>
      <c r="V923" s="54"/>
      <c r="W923" s="54"/>
      <c r="X923" s="54"/>
      <c r="Y923" s="54"/>
    </row>
    <row r="924" spans="19:25" x14ac:dyDescent="0.2">
      <c r="S924" s="54"/>
      <c r="T924" s="54"/>
      <c r="U924" s="54"/>
      <c r="V924" s="54"/>
      <c r="W924" s="54"/>
      <c r="X924" s="54"/>
      <c r="Y924" s="54"/>
    </row>
    <row r="925" spans="19:25" x14ac:dyDescent="0.2">
      <c r="S925" s="54"/>
      <c r="T925" s="54"/>
      <c r="U925" s="54"/>
      <c r="V925" s="54"/>
      <c r="W925" s="54"/>
      <c r="X925" s="54"/>
      <c r="Y925" s="54"/>
    </row>
    <row r="926" spans="19:25" x14ac:dyDescent="0.2">
      <c r="S926" s="54"/>
      <c r="T926" s="54"/>
      <c r="U926" s="54"/>
      <c r="V926" s="54"/>
      <c r="W926" s="54"/>
      <c r="X926" s="54"/>
      <c r="Y926" s="54"/>
    </row>
    <row r="927" spans="19:25" x14ac:dyDescent="0.2">
      <c r="S927" s="54"/>
      <c r="T927" s="54"/>
      <c r="U927" s="54"/>
      <c r="V927" s="54"/>
      <c r="W927" s="54"/>
      <c r="X927" s="54"/>
      <c r="Y927" s="54"/>
    </row>
    <row r="928" spans="19:25" x14ac:dyDescent="0.2">
      <c r="S928" s="54"/>
      <c r="T928" s="54"/>
      <c r="U928" s="54"/>
      <c r="V928" s="54"/>
      <c r="W928" s="54"/>
      <c r="X928" s="54"/>
      <c r="Y928" s="54"/>
    </row>
    <row r="929" spans="19:25" x14ac:dyDescent="0.2">
      <c r="S929" s="54"/>
      <c r="T929" s="54"/>
      <c r="U929" s="54"/>
      <c r="V929" s="54"/>
      <c r="W929" s="54"/>
      <c r="X929" s="54"/>
      <c r="Y929" s="54"/>
    </row>
    <row r="930" spans="19:25" x14ac:dyDescent="0.2">
      <c r="S930" s="54"/>
      <c r="T930" s="54"/>
      <c r="U930" s="54"/>
      <c r="V930" s="54"/>
      <c r="W930" s="54"/>
      <c r="X930" s="54"/>
      <c r="Y930" s="54"/>
    </row>
    <row r="931" spans="19:25" x14ac:dyDescent="0.2">
      <c r="S931" s="54"/>
      <c r="T931" s="54"/>
      <c r="U931" s="54"/>
      <c r="V931" s="54"/>
      <c r="W931" s="54"/>
      <c r="X931" s="54"/>
      <c r="Y931" s="54"/>
    </row>
    <row r="932" spans="19:25" x14ac:dyDescent="0.2">
      <c r="S932" s="54"/>
      <c r="T932" s="54"/>
      <c r="U932" s="54"/>
      <c r="V932" s="54"/>
      <c r="W932" s="54"/>
      <c r="X932" s="54"/>
      <c r="Y932" s="54"/>
    </row>
    <row r="933" spans="19:25" x14ac:dyDescent="0.2">
      <c r="S933" s="54"/>
      <c r="T933" s="54"/>
      <c r="U933" s="54"/>
      <c r="V933" s="54"/>
      <c r="W933" s="54"/>
      <c r="X933" s="54"/>
      <c r="Y933" s="54"/>
    </row>
    <row r="934" spans="19:25" x14ac:dyDescent="0.2">
      <c r="S934" s="54"/>
      <c r="T934" s="54"/>
      <c r="U934" s="54"/>
      <c r="V934" s="54"/>
      <c r="W934" s="54"/>
      <c r="X934" s="54"/>
      <c r="Y934" s="54"/>
    </row>
    <row r="935" spans="19:25" x14ac:dyDescent="0.2">
      <c r="S935" s="54"/>
      <c r="T935" s="54"/>
      <c r="U935" s="54"/>
      <c r="V935" s="54"/>
      <c r="W935" s="54"/>
      <c r="X935" s="54"/>
      <c r="Y935" s="54"/>
    </row>
    <row r="936" spans="19:25" x14ac:dyDescent="0.2">
      <c r="S936" s="54"/>
      <c r="T936" s="54"/>
      <c r="U936" s="54"/>
      <c r="V936" s="54"/>
      <c r="W936" s="54"/>
      <c r="X936" s="54"/>
      <c r="Y936" s="54"/>
    </row>
    <row r="937" spans="19:25" x14ac:dyDescent="0.2">
      <c r="S937" s="54"/>
      <c r="T937" s="54"/>
      <c r="U937" s="54"/>
      <c r="V937" s="54"/>
      <c r="W937" s="54"/>
      <c r="X937" s="54"/>
      <c r="Y937" s="54"/>
    </row>
    <row r="938" spans="19:25" x14ac:dyDescent="0.2">
      <c r="S938" s="54"/>
      <c r="T938" s="54"/>
      <c r="U938" s="54"/>
      <c r="V938" s="54"/>
      <c r="W938" s="54"/>
      <c r="X938" s="54"/>
      <c r="Y938" s="54"/>
    </row>
    <row r="939" spans="19:25" x14ac:dyDescent="0.2">
      <c r="S939" s="54"/>
      <c r="T939" s="54"/>
      <c r="U939" s="54"/>
      <c r="V939" s="54"/>
      <c r="W939" s="54"/>
      <c r="X939" s="54"/>
      <c r="Y939" s="54"/>
    </row>
    <row r="940" spans="19:25" x14ac:dyDescent="0.2">
      <c r="S940" s="54"/>
      <c r="T940" s="54"/>
      <c r="U940" s="54"/>
      <c r="V940" s="54"/>
      <c r="W940" s="54"/>
      <c r="X940" s="54"/>
      <c r="Y940" s="54"/>
    </row>
    <row r="941" spans="19:25" x14ac:dyDescent="0.2">
      <c r="S941" s="54"/>
      <c r="T941" s="54"/>
      <c r="U941" s="54"/>
      <c r="V941" s="54"/>
      <c r="W941" s="54"/>
      <c r="X941" s="54"/>
      <c r="Y941" s="54"/>
    </row>
    <row r="942" spans="19:25" x14ac:dyDescent="0.2">
      <c r="S942" s="54"/>
      <c r="T942" s="54"/>
      <c r="U942" s="54"/>
      <c r="V942" s="54"/>
      <c r="W942" s="54"/>
      <c r="X942" s="54"/>
      <c r="Y942" s="54"/>
    </row>
    <row r="943" spans="19:25" x14ac:dyDescent="0.2">
      <c r="S943" s="54"/>
      <c r="T943" s="54"/>
      <c r="U943" s="54"/>
      <c r="V943" s="54"/>
      <c r="W943" s="54"/>
      <c r="X943" s="54"/>
      <c r="Y943" s="54"/>
    </row>
    <row r="944" spans="19:25" x14ac:dyDescent="0.2">
      <c r="S944" s="54"/>
      <c r="T944" s="54"/>
      <c r="U944" s="54"/>
      <c r="V944" s="54"/>
      <c r="W944" s="54"/>
      <c r="X944" s="54"/>
      <c r="Y944" s="54"/>
    </row>
    <row r="945" spans="19:25" x14ac:dyDescent="0.2">
      <c r="S945" s="54"/>
      <c r="T945" s="54"/>
      <c r="U945" s="54"/>
      <c r="V945" s="54"/>
      <c r="W945" s="54"/>
      <c r="X945" s="54"/>
      <c r="Y945" s="54"/>
    </row>
    <row r="946" spans="19:25" x14ac:dyDescent="0.2">
      <c r="S946" s="54"/>
      <c r="T946" s="54"/>
      <c r="U946" s="54"/>
      <c r="V946" s="54"/>
      <c r="W946" s="54"/>
      <c r="X946" s="54"/>
      <c r="Y946" s="54"/>
    </row>
    <row r="947" spans="19:25" x14ac:dyDescent="0.2">
      <c r="S947" s="54"/>
      <c r="T947" s="54"/>
      <c r="U947" s="54"/>
      <c r="V947" s="54"/>
      <c r="W947" s="54"/>
      <c r="X947" s="54"/>
      <c r="Y947" s="54"/>
    </row>
    <row r="948" spans="19:25" x14ac:dyDescent="0.2">
      <c r="S948" s="54"/>
      <c r="T948" s="54"/>
      <c r="U948" s="54"/>
      <c r="V948" s="54"/>
      <c r="W948" s="54"/>
      <c r="X948" s="54"/>
      <c r="Y948" s="54"/>
    </row>
    <row r="949" spans="19:25" x14ac:dyDescent="0.2">
      <c r="S949" s="54"/>
      <c r="T949" s="54"/>
      <c r="U949" s="54"/>
      <c r="V949" s="54"/>
      <c r="W949" s="54"/>
      <c r="X949" s="54"/>
      <c r="Y949" s="54"/>
    </row>
    <row r="950" spans="19:25" x14ac:dyDescent="0.2">
      <c r="S950" s="54"/>
      <c r="T950" s="54"/>
      <c r="U950" s="54"/>
      <c r="V950" s="54"/>
      <c r="W950" s="54"/>
      <c r="X950" s="54"/>
      <c r="Y950" s="54"/>
    </row>
    <row r="951" spans="19:25" x14ac:dyDescent="0.2">
      <c r="S951" s="54"/>
      <c r="T951" s="54"/>
      <c r="U951" s="54"/>
      <c r="V951" s="54"/>
      <c r="W951" s="54"/>
      <c r="X951" s="54"/>
      <c r="Y951" s="54"/>
    </row>
    <row r="952" spans="19:25" x14ac:dyDescent="0.2">
      <c r="S952" s="54"/>
      <c r="T952" s="54"/>
      <c r="U952" s="54"/>
      <c r="V952" s="54"/>
      <c r="W952" s="54"/>
      <c r="X952" s="54"/>
      <c r="Y952" s="54"/>
    </row>
    <row r="953" spans="19:25" x14ac:dyDescent="0.2">
      <c r="S953" s="54"/>
      <c r="T953" s="54"/>
      <c r="U953" s="54"/>
      <c r="V953" s="54"/>
      <c r="W953" s="54"/>
      <c r="X953" s="54"/>
      <c r="Y953" s="54"/>
    </row>
    <row r="954" spans="19:25" x14ac:dyDescent="0.2">
      <c r="S954" s="54"/>
      <c r="T954" s="54"/>
      <c r="U954" s="54"/>
      <c r="V954" s="54"/>
      <c r="W954" s="54"/>
      <c r="X954" s="54"/>
      <c r="Y954" s="54"/>
    </row>
    <row r="955" spans="19:25" x14ac:dyDescent="0.2">
      <c r="S955" s="54"/>
      <c r="T955" s="54"/>
      <c r="U955" s="54"/>
      <c r="V955" s="54"/>
      <c r="W955" s="54"/>
      <c r="X955" s="54"/>
      <c r="Y955" s="54"/>
    </row>
    <row r="956" spans="19:25" x14ac:dyDescent="0.2">
      <c r="S956" s="54"/>
      <c r="T956" s="54"/>
      <c r="U956" s="54"/>
      <c r="V956" s="54"/>
      <c r="W956" s="54"/>
      <c r="X956" s="54"/>
      <c r="Y956" s="54"/>
    </row>
    <row r="957" spans="19:25" x14ac:dyDescent="0.2">
      <c r="S957" s="54"/>
      <c r="T957" s="54"/>
      <c r="U957" s="54"/>
      <c r="V957" s="54"/>
      <c r="W957" s="54"/>
      <c r="X957" s="54"/>
      <c r="Y957" s="54"/>
    </row>
    <row r="958" spans="19:25" x14ac:dyDescent="0.2">
      <c r="S958" s="54"/>
      <c r="T958" s="54"/>
      <c r="U958" s="54"/>
      <c r="V958" s="54"/>
      <c r="W958" s="54"/>
      <c r="X958" s="54"/>
      <c r="Y958" s="54"/>
    </row>
    <row r="959" spans="19:25" x14ac:dyDescent="0.2">
      <c r="S959" s="54"/>
      <c r="T959" s="54"/>
      <c r="U959" s="54"/>
      <c r="V959" s="54"/>
      <c r="W959" s="54"/>
      <c r="X959" s="54"/>
      <c r="Y959" s="54"/>
    </row>
    <row r="960" spans="19:25" x14ac:dyDescent="0.2">
      <c r="S960" s="54"/>
      <c r="T960" s="54"/>
      <c r="U960" s="54"/>
      <c r="V960" s="54"/>
      <c r="W960" s="54"/>
      <c r="X960" s="54"/>
      <c r="Y960" s="54"/>
    </row>
    <row r="961" spans="19:25" x14ac:dyDescent="0.2">
      <c r="S961" s="54"/>
      <c r="T961" s="54"/>
      <c r="U961" s="54"/>
      <c r="V961" s="54"/>
      <c r="W961" s="54"/>
      <c r="X961" s="54"/>
      <c r="Y961" s="54"/>
    </row>
    <row r="962" spans="19:25" x14ac:dyDescent="0.2">
      <c r="S962" s="54"/>
      <c r="T962" s="54"/>
      <c r="U962" s="54"/>
      <c r="V962" s="54"/>
      <c r="W962" s="54"/>
      <c r="X962" s="54"/>
      <c r="Y962" s="54"/>
    </row>
    <row r="963" spans="19:25" x14ac:dyDescent="0.2">
      <c r="S963" s="54"/>
      <c r="T963" s="54"/>
      <c r="U963" s="54"/>
      <c r="V963" s="54"/>
      <c r="W963" s="54"/>
      <c r="X963" s="54"/>
      <c r="Y963" s="54"/>
    </row>
    <row r="964" spans="19:25" x14ac:dyDescent="0.2">
      <c r="S964" s="54"/>
      <c r="T964" s="54"/>
      <c r="U964" s="54"/>
      <c r="V964" s="54"/>
      <c r="W964" s="54"/>
      <c r="X964" s="54"/>
      <c r="Y964" s="54"/>
    </row>
    <row r="965" spans="19:25" x14ac:dyDescent="0.2">
      <c r="S965" s="54"/>
      <c r="T965" s="54"/>
      <c r="U965" s="54"/>
      <c r="V965" s="54"/>
      <c r="W965" s="54"/>
      <c r="X965" s="54"/>
      <c r="Y965" s="54"/>
    </row>
    <row r="966" spans="19:25" x14ac:dyDescent="0.2">
      <c r="S966" s="54"/>
      <c r="T966" s="54"/>
      <c r="U966" s="54"/>
      <c r="V966" s="54"/>
      <c r="W966" s="54"/>
      <c r="X966" s="54"/>
      <c r="Y966" s="54"/>
    </row>
    <row r="967" spans="19:25" x14ac:dyDescent="0.2">
      <c r="S967" s="54"/>
      <c r="T967" s="54"/>
      <c r="U967" s="54"/>
      <c r="V967" s="54"/>
      <c r="W967" s="54"/>
      <c r="X967" s="54"/>
      <c r="Y967" s="54"/>
    </row>
    <row r="968" spans="19:25" x14ac:dyDescent="0.2">
      <c r="S968" s="54"/>
      <c r="T968" s="54"/>
      <c r="U968" s="54"/>
      <c r="V968" s="54"/>
      <c r="W968" s="54"/>
      <c r="X968" s="54"/>
      <c r="Y968" s="54"/>
    </row>
    <row r="969" spans="19:25" x14ac:dyDescent="0.2">
      <c r="S969" s="54"/>
      <c r="T969" s="54"/>
      <c r="U969" s="54"/>
      <c r="V969" s="54"/>
      <c r="W969" s="54"/>
      <c r="X969" s="54"/>
      <c r="Y969" s="54"/>
    </row>
    <row r="970" spans="19:25" x14ac:dyDescent="0.2">
      <c r="S970" s="54"/>
      <c r="T970" s="54"/>
      <c r="U970" s="54"/>
      <c r="V970" s="54"/>
      <c r="W970" s="54"/>
      <c r="X970" s="54"/>
      <c r="Y970" s="54"/>
    </row>
    <row r="971" spans="19:25" x14ac:dyDescent="0.2">
      <c r="S971" s="54"/>
      <c r="T971" s="54"/>
      <c r="U971" s="54"/>
      <c r="V971" s="54"/>
      <c r="W971" s="54"/>
      <c r="X971" s="54"/>
      <c r="Y971" s="54"/>
    </row>
    <row r="972" spans="19:25" x14ac:dyDescent="0.2">
      <c r="S972" s="54"/>
      <c r="T972" s="54"/>
      <c r="U972" s="54"/>
      <c r="V972" s="54"/>
      <c r="W972" s="54"/>
      <c r="X972" s="54"/>
      <c r="Y972" s="54"/>
    </row>
    <row r="973" spans="19:25" x14ac:dyDescent="0.2">
      <c r="S973" s="54"/>
      <c r="T973" s="54"/>
      <c r="U973" s="54"/>
      <c r="V973" s="54"/>
      <c r="W973" s="54"/>
      <c r="X973" s="54"/>
      <c r="Y973" s="54"/>
    </row>
    <row r="974" spans="19:25" x14ac:dyDescent="0.2">
      <c r="S974" s="54"/>
      <c r="T974" s="54"/>
      <c r="U974" s="54"/>
      <c r="V974" s="54"/>
      <c r="W974" s="54"/>
      <c r="X974" s="54"/>
      <c r="Y974" s="54"/>
    </row>
    <row r="975" spans="19:25" x14ac:dyDescent="0.2">
      <c r="S975" s="54"/>
      <c r="T975" s="54"/>
      <c r="U975" s="54"/>
      <c r="V975" s="54"/>
      <c r="W975" s="54"/>
      <c r="X975" s="54"/>
      <c r="Y975" s="54"/>
    </row>
    <row r="976" spans="19:25" x14ac:dyDescent="0.2">
      <c r="S976" s="54"/>
      <c r="T976" s="54"/>
      <c r="U976" s="54"/>
      <c r="V976" s="54"/>
      <c r="W976" s="54"/>
      <c r="X976" s="54"/>
      <c r="Y976" s="54"/>
    </row>
    <row r="977" spans="19:25" x14ac:dyDescent="0.2">
      <c r="S977" s="54"/>
      <c r="T977" s="54"/>
      <c r="U977" s="54"/>
      <c r="V977" s="54"/>
      <c r="W977" s="54"/>
      <c r="X977" s="54"/>
      <c r="Y977" s="54"/>
    </row>
    <row r="978" spans="19:25" x14ac:dyDescent="0.2">
      <c r="S978" s="54"/>
      <c r="T978" s="54"/>
      <c r="U978" s="54"/>
      <c r="V978" s="54"/>
      <c r="W978" s="54"/>
      <c r="X978" s="54"/>
      <c r="Y978" s="54"/>
    </row>
    <row r="979" spans="19:25" x14ac:dyDescent="0.2">
      <c r="S979" s="54"/>
      <c r="T979" s="54"/>
      <c r="U979" s="54"/>
      <c r="V979" s="54"/>
      <c r="W979" s="54"/>
      <c r="X979" s="54"/>
      <c r="Y979" s="54"/>
    </row>
    <row r="980" spans="19:25" x14ac:dyDescent="0.2">
      <c r="S980" s="54"/>
      <c r="T980" s="54"/>
      <c r="U980" s="54"/>
      <c r="V980" s="54"/>
      <c r="W980" s="54"/>
      <c r="X980" s="54"/>
      <c r="Y980" s="54"/>
    </row>
    <row r="981" spans="19:25" x14ac:dyDescent="0.2">
      <c r="S981" s="54"/>
      <c r="T981" s="54"/>
      <c r="U981" s="54"/>
      <c r="V981" s="54"/>
      <c r="W981" s="54"/>
      <c r="X981" s="54"/>
      <c r="Y981" s="54"/>
    </row>
    <row r="982" spans="19:25" x14ac:dyDescent="0.2">
      <c r="S982" s="54"/>
      <c r="T982" s="54"/>
      <c r="U982" s="54"/>
      <c r="V982" s="54"/>
      <c r="W982" s="54"/>
      <c r="X982" s="54"/>
      <c r="Y982" s="54"/>
    </row>
    <row r="983" spans="19:25" x14ac:dyDescent="0.2">
      <c r="S983" s="54"/>
      <c r="T983" s="54"/>
      <c r="U983" s="54"/>
      <c r="V983" s="54"/>
      <c r="W983" s="54"/>
      <c r="X983" s="54"/>
      <c r="Y983" s="54"/>
    </row>
    <row r="984" spans="19:25" x14ac:dyDescent="0.2">
      <c r="S984" s="54"/>
      <c r="T984" s="54"/>
      <c r="U984" s="54"/>
      <c r="V984" s="54"/>
      <c r="W984" s="54"/>
      <c r="X984" s="54"/>
      <c r="Y984" s="54"/>
    </row>
    <row r="985" spans="19:25" x14ac:dyDescent="0.2">
      <c r="S985" s="54"/>
      <c r="T985" s="54"/>
      <c r="U985" s="54"/>
      <c r="V985" s="54"/>
      <c r="W985" s="54"/>
      <c r="X985" s="54"/>
      <c r="Y985" s="54"/>
    </row>
    <row r="986" spans="19:25" x14ac:dyDescent="0.2">
      <c r="S986" s="54"/>
      <c r="T986" s="54"/>
      <c r="U986" s="54"/>
      <c r="V986" s="54"/>
      <c r="W986" s="54"/>
      <c r="X986" s="54"/>
      <c r="Y986" s="54"/>
    </row>
    <row r="987" spans="19:25" x14ac:dyDescent="0.2">
      <c r="S987" s="54"/>
      <c r="T987" s="54"/>
      <c r="U987" s="54"/>
      <c r="V987" s="54"/>
      <c r="W987" s="54"/>
      <c r="X987" s="54"/>
      <c r="Y987" s="54"/>
    </row>
    <row r="988" spans="19:25" x14ac:dyDescent="0.2">
      <c r="S988" s="54"/>
      <c r="T988" s="54"/>
      <c r="U988" s="54"/>
      <c r="V988" s="54"/>
      <c r="W988" s="54"/>
      <c r="X988" s="54"/>
      <c r="Y988" s="54"/>
    </row>
    <row r="989" spans="19:25" x14ac:dyDescent="0.2">
      <c r="S989" s="54"/>
      <c r="T989" s="54"/>
      <c r="U989" s="54"/>
      <c r="V989" s="54"/>
      <c r="W989" s="54"/>
      <c r="X989" s="54"/>
      <c r="Y989" s="54"/>
    </row>
    <row r="990" spans="19:25" x14ac:dyDescent="0.2">
      <c r="S990" s="54"/>
      <c r="T990" s="54"/>
      <c r="U990" s="54"/>
      <c r="V990" s="54"/>
      <c r="W990" s="54"/>
      <c r="X990" s="54"/>
      <c r="Y990" s="54"/>
    </row>
    <row r="991" spans="19:25" x14ac:dyDescent="0.2">
      <c r="S991" s="54"/>
      <c r="T991" s="54"/>
      <c r="U991" s="54"/>
      <c r="V991" s="54"/>
      <c r="W991" s="54"/>
      <c r="X991" s="54"/>
      <c r="Y991" s="54"/>
    </row>
    <row r="992" spans="19:25" x14ac:dyDescent="0.2">
      <c r="S992" s="54"/>
      <c r="T992" s="54"/>
      <c r="U992" s="54"/>
      <c r="V992" s="54"/>
      <c r="W992" s="54"/>
      <c r="X992" s="54"/>
      <c r="Y992" s="54"/>
    </row>
    <row r="993" spans="19:25" x14ac:dyDescent="0.2">
      <c r="S993" s="54"/>
      <c r="T993" s="54"/>
      <c r="U993" s="54"/>
      <c r="V993" s="54"/>
      <c r="W993" s="54"/>
      <c r="X993" s="54"/>
      <c r="Y993" s="54"/>
    </row>
    <row r="994" spans="19:25" x14ac:dyDescent="0.2">
      <c r="S994" s="54"/>
      <c r="T994" s="54"/>
      <c r="U994" s="54"/>
      <c r="V994" s="54"/>
      <c r="W994" s="54"/>
      <c r="X994" s="54"/>
      <c r="Y994" s="54"/>
    </row>
    <row r="995" spans="19:25" x14ac:dyDescent="0.2">
      <c r="S995" s="54"/>
      <c r="T995" s="54"/>
      <c r="U995" s="54"/>
      <c r="V995" s="54"/>
      <c r="W995" s="54"/>
      <c r="X995" s="54"/>
      <c r="Y995" s="54"/>
    </row>
    <row r="996" spans="19:25" x14ac:dyDescent="0.2">
      <c r="S996" s="54"/>
      <c r="T996" s="54"/>
      <c r="U996" s="54"/>
      <c r="V996" s="54"/>
      <c r="W996" s="54"/>
      <c r="X996" s="54"/>
      <c r="Y996" s="54"/>
    </row>
    <row r="997" spans="19:25" x14ac:dyDescent="0.2">
      <c r="S997" s="54"/>
      <c r="T997" s="54"/>
      <c r="U997" s="54"/>
      <c r="V997" s="54"/>
      <c r="W997" s="54"/>
      <c r="X997" s="54"/>
      <c r="Y997" s="54"/>
    </row>
    <row r="998" spans="19:25" x14ac:dyDescent="0.2">
      <c r="S998" s="54"/>
      <c r="T998" s="54"/>
      <c r="U998" s="54"/>
      <c r="V998" s="54"/>
      <c r="W998" s="54"/>
      <c r="X998" s="54"/>
      <c r="Y998" s="54"/>
    </row>
    <row r="999" spans="19:25" x14ac:dyDescent="0.2">
      <c r="S999" s="54"/>
      <c r="T999" s="54"/>
      <c r="U999" s="54"/>
      <c r="V999" s="54"/>
      <c r="W999" s="54"/>
      <c r="X999" s="54"/>
      <c r="Y999" s="54"/>
    </row>
    <row r="1000" spans="19:25" x14ac:dyDescent="0.2">
      <c r="S1000" s="54"/>
      <c r="T1000" s="54"/>
      <c r="U1000" s="54"/>
      <c r="V1000" s="54"/>
      <c r="W1000" s="54"/>
      <c r="X1000" s="54"/>
      <c r="Y1000" s="54"/>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BDC52-196E-8F44-BA92-2052B7618476}">
  <dimension ref="A1:M46"/>
  <sheetViews>
    <sheetView zoomScale="139" workbookViewId="0">
      <selection activeCell="L9" sqref="L9"/>
    </sheetView>
  </sheetViews>
  <sheetFormatPr baseColWidth="10" defaultRowHeight="14" x14ac:dyDescent="0.2"/>
  <cols>
    <col min="12" max="12" width="93" customWidth="1"/>
  </cols>
  <sheetData>
    <row r="1" spans="1:12" ht="23" x14ac:dyDescent="0.25">
      <c r="A1" s="180" t="s">
        <v>944</v>
      </c>
      <c r="G1" s="180" t="s">
        <v>943</v>
      </c>
    </row>
    <row r="2" spans="1:12" x14ac:dyDescent="0.2">
      <c r="A2" s="129" t="s">
        <v>904</v>
      </c>
      <c r="B2" s="129" t="s">
        <v>71</v>
      </c>
      <c r="C2" s="129" t="s">
        <v>905</v>
      </c>
      <c r="D2" s="129" t="s">
        <v>1</v>
      </c>
      <c r="G2" s="129" t="s">
        <v>904</v>
      </c>
      <c r="H2" s="129" t="s">
        <v>71</v>
      </c>
      <c r="I2" s="129" t="s">
        <v>905</v>
      </c>
      <c r="J2" s="129" t="s">
        <v>1</v>
      </c>
      <c r="L2" s="190" t="s">
        <v>945</v>
      </c>
    </row>
    <row r="3" spans="1:12" x14ac:dyDescent="0.2">
      <c r="A3" s="415"/>
      <c r="B3" s="17" t="s">
        <v>906</v>
      </c>
      <c r="C3" s="17" t="s">
        <v>143</v>
      </c>
      <c r="D3" s="17" t="s">
        <v>143</v>
      </c>
      <c r="G3" s="415"/>
      <c r="H3" s="17" t="s">
        <v>906</v>
      </c>
      <c r="I3" s="17" t="s">
        <v>143</v>
      </c>
      <c r="J3" s="17" t="s">
        <v>143</v>
      </c>
      <c r="L3" s="191" t="s">
        <v>950</v>
      </c>
    </row>
    <row r="4" spans="1:12" x14ac:dyDescent="0.2">
      <c r="A4" s="415"/>
      <c r="B4" s="17" t="s">
        <v>907</v>
      </c>
      <c r="C4" s="181" t="s">
        <v>908</v>
      </c>
      <c r="D4" s="181" t="s">
        <v>908</v>
      </c>
      <c r="G4" s="415"/>
      <c r="H4" s="17" t="s">
        <v>907</v>
      </c>
      <c r="I4" s="181" t="s">
        <v>908</v>
      </c>
      <c r="J4" s="181" t="s">
        <v>908</v>
      </c>
      <c r="L4" s="190" t="s">
        <v>946</v>
      </c>
    </row>
    <row r="5" spans="1:12" x14ac:dyDescent="0.2">
      <c r="A5" s="414" t="s">
        <v>909</v>
      </c>
      <c r="B5" s="17">
        <v>2.5</v>
      </c>
      <c r="C5" s="17">
        <v>82.1</v>
      </c>
      <c r="D5" s="17">
        <v>9.6</v>
      </c>
      <c r="L5" s="190" t="s">
        <v>947</v>
      </c>
    </row>
    <row r="6" spans="1:12" x14ac:dyDescent="0.2">
      <c r="A6" s="414"/>
      <c r="B6" s="182">
        <v>0.6</v>
      </c>
      <c r="C6" s="183">
        <v>0.93</v>
      </c>
      <c r="D6" s="184">
        <v>0.3</v>
      </c>
      <c r="L6" s="190" t="s">
        <v>948</v>
      </c>
    </row>
    <row r="7" spans="1:12" x14ac:dyDescent="0.2">
      <c r="A7" s="414" t="s">
        <v>910</v>
      </c>
      <c r="B7" s="17">
        <v>6.6</v>
      </c>
      <c r="C7" s="17">
        <v>24.1</v>
      </c>
      <c r="D7" s="17">
        <v>58.7</v>
      </c>
      <c r="G7" s="414" t="s">
        <v>928</v>
      </c>
      <c r="H7" s="17">
        <v>7.1</v>
      </c>
      <c r="I7" s="17">
        <v>31.8</v>
      </c>
      <c r="J7" s="17">
        <v>74.5</v>
      </c>
      <c r="L7" s="190" t="s">
        <v>949</v>
      </c>
    </row>
    <row r="8" spans="1:12" x14ac:dyDescent="0.2">
      <c r="A8" s="414"/>
      <c r="B8" s="182">
        <v>1.8</v>
      </c>
      <c r="C8" s="185">
        <v>0.34</v>
      </c>
      <c r="D8" s="186">
        <v>1.3</v>
      </c>
      <c r="G8" s="414"/>
      <c r="H8" s="182">
        <v>2.2999999999999998</v>
      </c>
      <c r="I8" s="185">
        <v>0.45</v>
      </c>
      <c r="J8" s="186">
        <v>1.66</v>
      </c>
    </row>
    <row r="9" spans="1:12" x14ac:dyDescent="0.2">
      <c r="A9" s="414" t="s">
        <v>911</v>
      </c>
      <c r="B9" s="17">
        <v>11.8</v>
      </c>
      <c r="C9" s="17">
        <v>84.8</v>
      </c>
      <c r="D9" s="17">
        <v>97.8</v>
      </c>
      <c r="G9" s="17" t="s">
        <v>929</v>
      </c>
      <c r="H9" s="17">
        <v>12.4</v>
      </c>
      <c r="I9" s="17">
        <v>49.6</v>
      </c>
      <c r="J9" s="188" t="s">
        <v>916</v>
      </c>
      <c r="L9" t="s">
        <v>960</v>
      </c>
    </row>
    <row r="10" spans="1:12" x14ac:dyDescent="0.2">
      <c r="A10" s="414"/>
      <c r="B10" s="182">
        <v>2.6</v>
      </c>
      <c r="C10" s="183">
        <v>0.99</v>
      </c>
      <c r="D10" s="183">
        <v>1.02</v>
      </c>
      <c r="G10" s="17"/>
      <c r="H10" s="182">
        <v>3.2</v>
      </c>
      <c r="I10" s="185">
        <v>0.57999999999999996</v>
      </c>
      <c r="J10" s="188" t="s">
        <v>916</v>
      </c>
    </row>
    <row r="11" spans="1:12" x14ac:dyDescent="0.2">
      <c r="A11" s="414" t="s">
        <v>912</v>
      </c>
      <c r="B11" s="17">
        <v>14.6</v>
      </c>
      <c r="C11" s="17">
        <v>50.1</v>
      </c>
      <c r="D11" s="17">
        <v>122.5</v>
      </c>
      <c r="G11" s="17" t="s">
        <v>930</v>
      </c>
      <c r="H11" s="17">
        <v>13.3</v>
      </c>
      <c r="I11" s="17">
        <v>77.7</v>
      </c>
      <c r="J11" s="188" t="s">
        <v>916</v>
      </c>
    </row>
    <row r="12" spans="1:12" x14ac:dyDescent="0.2">
      <c r="A12" s="414"/>
      <c r="B12" s="182">
        <v>1.3</v>
      </c>
      <c r="C12" s="185">
        <v>0.74</v>
      </c>
      <c r="D12" s="183">
        <v>0.85</v>
      </c>
      <c r="G12" s="17"/>
      <c r="H12" s="187">
        <v>0</v>
      </c>
      <c r="I12" s="183">
        <v>1.1399999999999999</v>
      </c>
      <c r="J12" s="188" t="s">
        <v>916</v>
      </c>
    </row>
    <row r="13" spans="1:12" x14ac:dyDescent="0.2">
      <c r="A13" s="414" t="s">
        <v>913</v>
      </c>
      <c r="B13" s="17">
        <v>15.2</v>
      </c>
      <c r="C13" s="17">
        <v>71.5</v>
      </c>
      <c r="D13" s="17">
        <v>157.4</v>
      </c>
      <c r="G13" s="17" t="s">
        <v>931</v>
      </c>
      <c r="H13" s="17">
        <v>19.8</v>
      </c>
      <c r="I13" s="17">
        <v>39.799999999999997</v>
      </c>
      <c r="J13" s="188" t="s">
        <v>916</v>
      </c>
    </row>
    <row r="14" spans="1:12" x14ac:dyDescent="0.2">
      <c r="A14" s="414"/>
      <c r="B14" s="187">
        <v>-1.9</v>
      </c>
      <c r="C14" s="183">
        <v>0.94</v>
      </c>
      <c r="D14" s="183">
        <v>0.82</v>
      </c>
      <c r="G14" s="17"/>
      <c r="H14" s="182">
        <v>2.7</v>
      </c>
      <c r="I14" s="185">
        <v>0.52</v>
      </c>
      <c r="J14" s="188" t="s">
        <v>916</v>
      </c>
    </row>
    <row r="15" spans="1:12" x14ac:dyDescent="0.2">
      <c r="A15" s="414" t="s">
        <v>914</v>
      </c>
      <c r="B15" s="17">
        <v>18.5</v>
      </c>
      <c r="C15" s="17">
        <v>90.9</v>
      </c>
      <c r="D15" s="17">
        <v>220.4</v>
      </c>
      <c r="G15" s="17" t="s">
        <v>932</v>
      </c>
      <c r="H15" s="17">
        <v>17.899999999999999</v>
      </c>
      <c r="I15" s="17">
        <v>45.1</v>
      </c>
      <c r="J15" s="17">
        <v>223.8</v>
      </c>
    </row>
    <row r="16" spans="1:12" x14ac:dyDescent="0.2">
      <c r="A16" s="414"/>
      <c r="B16" s="182">
        <v>1.2</v>
      </c>
      <c r="C16" s="183">
        <v>0.99</v>
      </c>
      <c r="D16" s="183">
        <v>1.08</v>
      </c>
      <c r="G16" s="17"/>
      <c r="H16" s="182">
        <v>0.6</v>
      </c>
      <c r="I16" s="185">
        <v>0.49</v>
      </c>
      <c r="J16" s="183">
        <v>1.1000000000000001</v>
      </c>
    </row>
    <row r="17" spans="1:13" x14ac:dyDescent="0.2">
      <c r="A17" s="414" t="s">
        <v>915</v>
      </c>
      <c r="B17" s="17">
        <v>14.7</v>
      </c>
      <c r="C17" s="188" t="s">
        <v>916</v>
      </c>
      <c r="D17" s="17">
        <v>182.4</v>
      </c>
      <c r="G17" s="17" t="s">
        <v>933</v>
      </c>
      <c r="H17" s="17">
        <v>17</v>
      </c>
      <c r="I17" s="17">
        <v>29</v>
      </c>
      <c r="J17" s="17">
        <v>300.89999999999998</v>
      </c>
    </row>
    <row r="18" spans="1:13" x14ac:dyDescent="0.2">
      <c r="A18" s="414"/>
      <c r="B18" s="187">
        <v>-0.6</v>
      </c>
      <c r="C18" s="188" t="s">
        <v>916</v>
      </c>
      <c r="D18" s="183">
        <v>0.92</v>
      </c>
      <c r="G18" s="17"/>
      <c r="H18" s="182">
        <v>1.7</v>
      </c>
      <c r="I18" s="185">
        <v>0.39</v>
      </c>
      <c r="J18" s="186">
        <v>1.52</v>
      </c>
    </row>
    <row r="19" spans="1:13" x14ac:dyDescent="0.2">
      <c r="A19" s="414" t="s">
        <v>917</v>
      </c>
      <c r="B19" s="17">
        <v>11.7</v>
      </c>
      <c r="C19" s="17">
        <v>93.2</v>
      </c>
      <c r="D19" s="17">
        <v>168</v>
      </c>
      <c r="G19" s="17" t="s">
        <v>934</v>
      </c>
      <c r="H19" s="17">
        <v>13.5</v>
      </c>
      <c r="I19" s="17">
        <v>55.4</v>
      </c>
      <c r="J19" s="17">
        <v>230.4</v>
      </c>
    </row>
    <row r="20" spans="1:13" x14ac:dyDescent="0.2">
      <c r="A20" s="414"/>
      <c r="B20" s="187">
        <v>-0.6</v>
      </c>
      <c r="C20" s="189">
        <v>1.53</v>
      </c>
      <c r="D20" s="183">
        <v>0.86</v>
      </c>
      <c r="G20" s="17"/>
      <c r="H20" s="182">
        <v>1.2</v>
      </c>
      <c r="I20" s="183">
        <v>0.91</v>
      </c>
      <c r="J20" s="183">
        <v>1.18</v>
      </c>
    </row>
    <row r="21" spans="1:13" x14ac:dyDescent="0.2">
      <c r="A21" s="414" t="s">
        <v>918</v>
      </c>
      <c r="B21" s="17">
        <v>10.7</v>
      </c>
      <c r="C21" s="17">
        <v>43.4</v>
      </c>
      <c r="D21" s="17">
        <v>135.19999999999999</v>
      </c>
      <c r="G21" s="17" t="s">
        <v>935</v>
      </c>
      <c r="H21" s="17">
        <v>7.5</v>
      </c>
      <c r="I21" s="17">
        <v>58.9</v>
      </c>
      <c r="J21" s="17">
        <v>175.9</v>
      </c>
      <c r="M21" s="17"/>
    </row>
    <row r="22" spans="1:13" x14ac:dyDescent="0.2">
      <c r="A22" s="414"/>
      <c r="B22" s="182">
        <v>2.1</v>
      </c>
      <c r="C22" s="183">
        <v>0.89</v>
      </c>
      <c r="D22" s="183">
        <v>0.8</v>
      </c>
      <c r="G22" s="17"/>
      <c r="H22" s="187">
        <v>-1.1000000000000001</v>
      </c>
      <c r="I22" s="189">
        <v>1.2</v>
      </c>
      <c r="J22" s="183">
        <v>1.03</v>
      </c>
    </row>
    <row r="23" spans="1:13" x14ac:dyDescent="0.2">
      <c r="A23" s="414" t="s">
        <v>919</v>
      </c>
      <c r="B23" s="17">
        <v>7</v>
      </c>
      <c r="C23" s="17">
        <v>22.1</v>
      </c>
      <c r="D23" s="17">
        <v>168.8</v>
      </c>
      <c r="G23" s="17" t="s">
        <v>936</v>
      </c>
      <c r="H23" s="17">
        <v>5.5</v>
      </c>
      <c r="I23" s="17">
        <v>12.3</v>
      </c>
      <c r="J23" s="17">
        <v>247.7</v>
      </c>
    </row>
    <row r="24" spans="1:13" x14ac:dyDescent="0.2">
      <c r="A24" s="414"/>
      <c r="B24" s="182">
        <v>2.5</v>
      </c>
      <c r="C24" s="185">
        <v>0.36</v>
      </c>
      <c r="D24" s="186">
        <v>1.46</v>
      </c>
      <c r="G24" s="17"/>
      <c r="H24" s="182">
        <v>1</v>
      </c>
      <c r="I24" s="185">
        <v>0.2</v>
      </c>
      <c r="J24" s="186">
        <v>2.14</v>
      </c>
    </row>
    <row r="25" spans="1:13" x14ac:dyDescent="0.2">
      <c r="A25" s="414" t="s">
        <v>920</v>
      </c>
      <c r="B25" s="17">
        <v>4.5999999999999996</v>
      </c>
      <c r="C25" s="17">
        <v>39.4</v>
      </c>
      <c r="D25" s="17">
        <v>74.7</v>
      </c>
      <c r="G25" s="17" t="s">
        <v>937</v>
      </c>
      <c r="H25" s="17">
        <v>4.5999999999999996</v>
      </c>
      <c r="I25" s="17">
        <v>89.9</v>
      </c>
      <c r="J25" s="17">
        <v>64.8</v>
      </c>
    </row>
    <row r="26" spans="1:13" x14ac:dyDescent="0.2">
      <c r="A26" s="414"/>
      <c r="B26" s="182">
        <v>3.1</v>
      </c>
      <c r="C26" s="185">
        <v>0.61</v>
      </c>
      <c r="D26" s="183">
        <v>1.1299999999999999</v>
      </c>
      <c r="G26" s="17"/>
      <c r="H26" s="182">
        <v>3.1</v>
      </c>
      <c r="I26" s="189">
        <v>1.38</v>
      </c>
      <c r="J26" s="183">
        <v>0.98</v>
      </c>
    </row>
    <row r="27" spans="1:13" x14ac:dyDescent="0.2">
      <c r="A27" s="414" t="s">
        <v>921</v>
      </c>
      <c r="B27" s="17">
        <v>2.4</v>
      </c>
      <c r="C27" s="17">
        <v>44.6</v>
      </c>
      <c r="D27" s="17">
        <v>43.6</v>
      </c>
      <c r="G27" s="17" t="s">
        <v>938</v>
      </c>
      <c r="H27" s="17">
        <v>3.2</v>
      </c>
      <c r="I27" s="17">
        <v>73.400000000000006</v>
      </c>
      <c r="J27" s="17">
        <v>17.7</v>
      </c>
    </row>
    <row r="28" spans="1:13" x14ac:dyDescent="0.2">
      <c r="A28" s="414"/>
      <c r="B28" s="182">
        <v>1.4</v>
      </c>
      <c r="C28" s="185">
        <v>0.52</v>
      </c>
      <c r="D28" s="183">
        <v>1.01</v>
      </c>
      <c r="G28" s="17"/>
      <c r="H28" s="182">
        <v>2.2000000000000002</v>
      </c>
      <c r="I28" s="183">
        <v>0.85</v>
      </c>
      <c r="J28" s="184">
        <v>0.41</v>
      </c>
    </row>
    <row r="29" spans="1:13" ht="23" x14ac:dyDescent="0.25">
      <c r="A29" s="180" t="s">
        <v>922</v>
      </c>
      <c r="G29" s="180" t="s">
        <v>922</v>
      </c>
    </row>
    <row r="30" spans="1:13" x14ac:dyDescent="0.2">
      <c r="A30" s="129" t="s">
        <v>904</v>
      </c>
      <c r="B30" s="129" t="s">
        <v>71</v>
      </c>
      <c r="C30" s="129" t="s">
        <v>905</v>
      </c>
      <c r="D30" s="129" t="s">
        <v>1</v>
      </c>
      <c r="G30" s="17" t="s">
        <v>939</v>
      </c>
    </row>
    <row r="31" spans="1:13" x14ac:dyDescent="0.2">
      <c r="A31" s="415"/>
      <c r="B31" s="17" t="s">
        <v>906</v>
      </c>
      <c r="C31" s="17" t="s">
        <v>143</v>
      </c>
      <c r="D31" s="17" t="s">
        <v>143</v>
      </c>
    </row>
    <row r="32" spans="1:13" x14ac:dyDescent="0.2">
      <c r="A32" s="415"/>
      <c r="B32" s="17" t="s">
        <v>907</v>
      </c>
      <c r="C32" s="181" t="s">
        <v>908</v>
      </c>
      <c r="D32" s="181" t="s">
        <v>908</v>
      </c>
    </row>
    <row r="33" spans="1:10" x14ac:dyDescent="0.2">
      <c r="A33" s="414">
        <v>2014</v>
      </c>
      <c r="B33" s="17">
        <v>10</v>
      </c>
      <c r="C33" s="17">
        <v>711.5</v>
      </c>
      <c r="D33" s="17">
        <v>1439.1</v>
      </c>
    </row>
    <row r="34" spans="1:10" x14ac:dyDescent="0.2">
      <c r="A34" s="414"/>
      <c r="B34" s="182">
        <v>1.1000000000000001</v>
      </c>
      <c r="C34" s="183">
        <v>0.81</v>
      </c>
      <c r="D34" s="183">
        <v>0.96</v>
      </c>
    </row>
    <row r="35" spans="1:10" ht="23" x14ac:dyDescent="0.25">
      <c r="A35" s="180" t="s">
        <v>923</v>
      </c>
      <c r="G35" s="180" t="s">
        <v>923</v>
      </c>
    </row>
    <row r="36" spans="1:10" x14ac:dyDescent="0.2">
      <c r="A36" s="129" t="s">
        <v>904</v>
      </c>
      <c r="B36" s="129" t="s">
        <v>71</v>
      </c>
      <c r="C36" s="129" t="s">
        <v>905</v>
      </c>
      <c r="D36" s="129" t="s">
        <v>1</v>
      </c>
      <c r="G36" s="129" t="s">
        <v>904</v>
      </c>
      <c r="H36" s="129" t="s">
        <v>71</v>
      </c>
      <c r="I36" s="129" t="s">
        <v>905</v>
      </c>
      <c r="J36" s="129" t="s">
        <v>1</v>
      </c>
    </row>
    <row r="37" spans="1:10" x14ac:dyDescent="0.2">
      <c r="A37" s="415"/>
      <c r="B37" s="17" t="s">
        <v>906</v>
      </c>
      <c r="C37" s="17" t="s">
        <v>143</v>
      </c>
      <c r="D37" s="17" t="s">
        <v>143</v>
      </c>
      <c r="H37" s="17" t="s">
        <v>906</v>
      </c>
      <c r="I37" s="17" t="s">
        <v>143</v>
      </c>
      <c r="J37" s="17" t="s">
        <v>143</v>
      </c>
    </row>
    <row r="38" spans="1:10" x14ac:dyDescent="0.2">
      <c r="A38" s="415"/>
      <c r="B38" s="17" t="s">
        <v>907</v>
      </c>
      <c r="C38" s="181" t="s">
        <v>908</v>
      </c>
      <c r="D38" s="181" t="s">
        <v>908</v>
      </c>
      <c r="H38" s="17" t="s">
        <v>907</v>
      </c>
      <c r="I38" s="181" t="s">
        <v>908</v>
      </c>
      <c r="J38" s="181" t="s">
        <v>908</v>
      </c>
    </row>
    <row r="39" spans="1:10" x14ac:dyDescent="0.2">
      <c r="A39" s="414" t="s">
        <v>924</v>
      </c>
      <c r="B39" s="17">
        <v>11</v>
      </c>
      <c r="C39" s="17">
        <v>159</v>
      </c>
      <c r="D39" s="17">
        <v>279</v>
      </c>
      <c r="G39" s="17" t="s">
        <v>940</v>
      </c>
      <c r="H39" s="17">
        <v>18.2</v>
      </c>
      <c r="I39" s="17">
        <v>113.9</v>
      </c>
      <c r="J39" s="188" t="s">
        <v>916</v>
      </c>
    </row>
    <row r="40" spans="1:10" x14ac:dyDescent="0.2">
      <c r="A40" s="414"/>
      <c r="B40" s="182">
        <v>1.9</v>
      </c>
      <c r="C40" s="185">
        <v>0.71</v>
      </c>
      <c r="D40" s="183">
        <v>0.98</v>
      </c>
      <c r="G40" s="17"/>
      <c r="H40" s="182">
        <v>1.6</v>
      </c>
      <c r="I40" s="185">
        <v>0.47</v>
      </c>
      <c r="J40" s="188" t="s">
        <v>916</v>
      </c>
    </row>
    <row r="41" spans="1:10" x14ac:dyDescent="0.2">
      <c r="A41" s="414" t="s">
        <v>925</v>
      </c>
      <c r="B41" s="17">
        <v>16.100000000000001</v>
      </c>
      <c r="C41" s="188" t="s">
        <v>916</v>
      </c>
      <c r="D41" s="17">
        <v>560.20000000000005</v>
      </c>
      <c r="G41" s="17" t="s">
        <v>941</v>
      </c>
      <c r="H41" s="17">
        <v>8.8000000000000007</v>
      </c>
      <c r="I41" s="17">
        <v>126.6</v>
      </c>
      <c r="J41" s="17">
        <v>654</v>
      </c>
    </row>
    <row r="42" spans="1:10" x14ac:dyDescent="0.2">
      <c r="A42" s="414"/>
      <c r="B42" s="187">
        <v>-0.5</v>
      </c>
      <c r="C42" s="188" t="s">
        <v>916</v>
      </c>
      <c r="D42" s="183">
        <v>0.94</v>
      </c>
      <c r="G42" s="17"/>
      <c r="H42" s="182">
        <v>0.3</v>
      </c>
      <c r="I42" s="185">
        <v>0.74</v>
      </c>
      <c r="J42" s="186">
        <v>1.36</v>
      </c>
    </row>
    <row r="43" spans="1:10" x14ac:dyDescent="0.2">
      <c r="A43" s="414" t="s">
        <v>926</v>
      </c>
      <c r="B43" s="17">
        <v>9.8000000000000007</v>
      </c>
      <c r="C43" s="17">
        <v>158.69999999999999</v>
      </c>
      <c r="D43" s="17">
        <v>472</v>
      </c>
      <c r="G43" s="17" t="s">
        <v>942</v>
      </c>
      <c r="H43" s="17">
        <v>3.5</v>
      </c>
      <c r="I43" s="17">
        <v>219.1</v>
      </c>
      <c r="J43" s="17">
        <v>110.2</v>
      </c>
    </row>
    <row r="44" spans="1:10" x14ac:dyDescent="0.2">
      <c r="A44" s="414"/>
      <c r="B44" s="182">
        <v>1.3</v>
      </c>
      <c r="C44" s="183">
        <v>0.92</v>
      </c>
      <c r="D44" s="183">
        <v>0.98</v>
      </c>
      <c r="G44" s="17"/>
      <c r="H44" s="182">
        <v>2</v>
      </c>
      <c r="I44" s="183">
        <v>0.92</v>
      </c>
      <c r="J44" s="184">
        <v>0.78</v>
      </c>
    </row>
    <row r="45" spans="1:10" x14ac:dyDescent="0.2">
      <c r="A45" s="414" t="s">
        <v>927</v>
      </c>
      <c r="B45" s="17">
        <v>3.7</v>
      </c>
      <c r="C45" s="17">
        <v>131.30000000000001</v>
      </c>
      <c r="D45" s="17">
        <v>154.5</v>
      </c>
    </row>
    <row r="46" spans="1:10" x14ac:dyDescent="0.2">
      <c r="A46" s="414"/>
      <c r="B46" s="182">
        <v>2.2000000000000002</v>
      </c>
      <c r="C46" s="185">
        <v>0.55000000000000004</v>
      </c>
      <c r="D46" s="183">
        <v>1.1000000000000001</v>
      </c>
    </row>
  </sheetData>
  <mergeCells count="22">
    <mergeCell ref="A43:A44"/>
    <mergeCell ref="A45:A46"/>
    <mergeCell ref="G3:G4"/>
    <mergeCell ref="G7:G8"/>
    <mergeCell ref="A27:A28"/>
    <mergeCell ref="A31:A32"/>
    <mergeCell ref="A33:A34"/>
    <mergeCell ref="A37:A38"/>
    <mergeCell ref="A39:A40"/>
    <mergeCell ref="A41:A42"/>
    <mergeCell ref="A15:A16"/>
    <mergeCell ref="A17:A18"/>
    <mergeCell ref="A19:A20"/>
    <mergeCell ref="A21:A22"/>
    <mergeCell ref="A23:A24"/>
    <mergeCell ref="A25:A26"/>
    <mergeCell ref="A13:A14"/>
    <mergeCell ref="A3:A4"/>
    <mergeCell ref="A5:A6"/>
    <mergeCell ref="A7:A8"/>
    <mergeCell ref="A9:A10"/>
    <mergeCell ref="A11:A12"/>
  </mergeCells>
  <hyperlinks>
    <hyperlink ref="C4" r:id="rId1" location="erlaeuterungen" display="https://www.wetterkontor.de/de/wetter/deutschland/monatswerte-station.asp - erlaeuterungen" xr:uid="{26114F29-2905-1D4A-8082-CA4FB01C7C75}"/>
    <hyperlink ref="D4" r:id="rId2" location="erlaeuterungen" display="https://www.wetterkontor.de/de/wetter/deutschland/monatswerte-station.asp - erlaeuterungen" xr:uid="{3764C97A-2998-5B45-BE82-8CC5F3A8CA50}"/>
    <hyperlink ref="C32" r:id="rId3" location="erlaeuterungen" display="https://www.wetterkontor.de/de/wetter/deutschland/monatswerte-station.asp - erlaeuterungen" xr:uid="{EA29C617-2936-C946-9DF1-EE32FA8E3F7B}"/>
    <hyperlink ref="D32" r:id="rId4" location="erlaeuterungen" display="https://www.wetterkontor.de/de/wetter/deutschland/monatswerte-station.asp - erlaeuterungen" xr:uid="{249BC860-DCD1-2146-ACE0-DC0D014EEEEC}"/>
    <hyperlink ref="C38" r:id="rId5" location="erlaeuterungen" display="https://www.wetterkontor.de/de/wetter/deutschland/monatswerte-station.asp - erlaeuterungen" xr:uid="{8BB29931-ABFA-104E-93FA-F36E1D8DE721}"/>
    <hyperlink ref="D38" r:id="rId6" location="erlaeuterungen" display="https://www.wetterkontor.de/de/wetter/deutschland/monatswerte-station.asp - erlaeuterungen" xr:uid="{D15E773D-A245-DF42-9AF6-2D07B7542DDD}"/>
    <hyperlink ref="I4" r:id="rId7" location="erlaeuterungen" display="https://www.wetterkontor.de/de/wetter/deutschland/monatswerte-station.asp - erlaeuterungen" xr:uid="{5F1A8A1A-58DB-7B49-B80F-742022341858}"/>
    <hyperlink ref="J4" r:id="rId8" location="erlaeuterungen" display="https://www.wetterkontor.de/de/wetter/deutschland/monatswerte-station.asp - erlaeuterungen" xr:uid="{30E9D320-4541-3B46-8598-B86AB920DDD9}"/>
    <hyperlink ref="I38" r:id="rId9" location="erlaeuterungen" display="https://www.wetterkontor.de/de/wetter/deutschland/monatswerte-station.asp - erlaeuterungen" xr:uid="{0E5DD3E1-6D80-284D-B405-7210500139CC}"/>
    <hyperlink ref="J38" r:id="rId10" location="erlaeuterungen" display="https://www.wetterkontor.de/de/wetter/deutschland/monatswerte-station.asp - erlaeuterungen" xr:uid="{9D15FE04-A221-144B-A0D2-513AB1B48ED4}"/>
  </hyperlinks>
  <pageMargins left="0.7" right="0.7" top="0.78740157499999996" bottom="0.78740157499999996"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B917C-BEB6-514D-AEBD-50D740F7DB40}">
  <dimension ref="A1:K52"/>
  <sheetViews>
    <sheetView workbookViewId="0">
      <selection activeCell="A3" sqref="A3"/>
    </sheetView>
  </sheetViews>
  <sheetFormatPr baseColWidth="10" defaultRowHeight="14" x14ac:dyDescent="0.2"/>
  <cols>
    <col min="1" max="1" width="27.19921875" bestFit="1" customWidth="1"/>
    <col min="2" max="2" width="22.59765625" bestFit="1" customWidth="1"/>
    <col min="3" max="5" width="2.3984375" bestFit="1" customWidth="1"/>
    <col min="6" max="7" width="3.3984375" bestFit="1" customWidth="1"/>
    <col min="8" max="9" width="2.3984375" bestFit="1" customWidth="1"/>
    <col min="10" max="10" width="6.19921875" bestFit="1" customWidth="1"/>
    <col min="11" max="12" width="14.59765625" bestFit="1" customWidth="1"/>
  </cols>
  <sheetData>
    <row r="1" spans="1:11" x14ac:dyDescent="0.2">
      <c r="A1" s="168" t="s">
        <v>258</v>
      </c>
      <c r="B1" t="s">
        <v>893</v>
      </c>
    </row>
    <row r="3" spans="1:11" x14ac:dyDescent="0.2">
      <c r="A3" s="168" t="s">
        <v>892</v>
      </c>
      <c r="B3" s="168" t="s">
        <v>890</v>
      </c>
    </row>
    <row r="4" spans="1:11" x14ac:dyDescent="0.2">
      <c r="A4" s="168" t="s">
        <v>888</v>
      </c>
      <c r="B4">
        <v>2</v>
      </c>
      <c r="C4">
        <v>3</v>
      </c>
      <c r="D4">
        <v>4</v>
      </c>
      <c r="E4">
        <v>5</v>
      </c>
      <c r="F4">
        <v>6</v>
      </c>
      <c r="G4">
        <v>7</v>
      </c>
      <c r="H4">
        <v>8</v>
      </c>
      <c r="I4">
        <v>9</v>
      </c>
      <c r="J4" t="s">
        <v>891</v>
      </c>
      <c r="K4" t="s">
        <v>889</v>
      </c>
    </row>
    <row r="5" spans="1:11" x14ac:dyDescent="0.2">
      <c r="A5" s="169" t="s">
        <v>722</v>
      </c>
      <c r="G5">
        <v>1</v>
      </c>
      <c r="K5">
        <v>1</v>
      </c>
    </row>
    <row r="6" spans="1:11" x14ac:dyDescent="0.2">
      <c r="A6" s="169" t="s">
        <v>342</v>
      </c>
      <c r="I6">
        <v>1</v>
      </c>
      <c r="K6">
        <v>1</v>
      </c>
    </row>
    <row r="7" spans="1:11" x14ac:dyDescent="0.2">
      <c r="A7" s="169" t="s">
        <v>695</v>
      </c>
      <c r="E7">
        <v>1</v>
      </c>
      <c r="K7">
        <v>1</v>
      </c>
    </row>
    <row r="8" spans="1:11" x14ac:dyDescent="0.2">
      <c r="A8" s="169" t="s">
        <v>317</v>
      </c>
      <c r="D8">
        <v>1</v>
      </c>
      <c r="K8">
        <v>1</v>
      </c>
    </row>
    <row r="9" spans="1:11" x14ac:dyDescent="0.2">
      <c r="A9" s="169" t="s">
        <v>759</v>
      </c>
      <c r="B9">
        <v>1</v>
      </c>
      <c r="K9">
        <v>1</v>
      </c>
    </row>
    <row r="10" spans="1:11" x14ac:dyDescent="0.2">
      <c r="A10" s="169" t="s">
        <v>488</v>
      </c>
      <c r="H10">
        <v>1</v>
      </c>
      <c r="K10">
        <v>1</v>
      </c>
    </row>
    <row r="11" spans="1:11" x14ac:dyDescent="0.2">
      <c r="A11" s="169" t="s">
        <v>779</v>
      </c>
      <c r="G11">
        <v>1</v>
      </c>
      <c r="K11">
        <v>1</v>
      </c>
    </row>
    <row r="12" spans="1:11" x14ac:dyDescent="0.2">
      <c r="A12" s="169" t="s">
        <v>755</v>
      </c>
      <c r="B12">
        <v>1</v>
      </c>
      <c r="K12">
        <v>1</v>
      </c>
    </row>
    <row r="13" spans="1:11" x14ac:dyDescent="0.2">
      <c r="A13" s="169" t="s">
        <v>715</v>
      </c>
      <c r="B13">
        <v>100</v>
      </c>
      <c r="G13">
        <v>1</v>
      </c>
      <c r="K13">
        <v>101</v>
      </c>
    </row>
    <row r="14" spans="1:11" x14ac:dyDescent="0.2">
      <c r="A14" s="169" t="s">
        <v>330</v>
      </c>
      <c r="I14">
        <v>3</v>
      </c>
      <c r="K14">
        <v>3</v>
      </c>
    </row>
    <row r="15" spans="1:11" x14ac:dyDescent="0.2">
      <c r="A15" s="169" t="s">
        <v>737</v>
      </c>
      <c r="G15">
        <v>1</v>
      </c>
      <c r="K15">
        <v>1</v>
      </c>
    </row>
    <row r="16" spans="1:11" x14ac:dyDescent="0.2">
      <c r="A16" s="169" t="s">
        <v>751</v>
      </c>
      <c r="B16">
        <v>1</v>
      </c>
      <c r="K16">
        <v>1</v>
      </c>
    </row>
    <row r="17" spans="1:11" x14ac:dyDescent="0.2">
      <c r="A17" s="169" t="s">
        <v>283</v>
      </c>
      <c r="F17">
        <v>1</v>
      </c>
      <c r="K17">
        <v>1</v>
      </c>
    </row>
    <row r="18" spans="1:11" x14ac:dyDescent="0.2">
      <c r="A18" s="169" t="s">
        <v>389</v>
      </c>
      <c r="B18">
        <v>2</v>
      </c>
      <c r="K18">
        <v>2</v>
      </c>
    </row>
    <row r="19" spans="1:11" x14ac:dyDescent="0.2">
      <c r="A19" s="169" t="s">
        <v>676</v>
      </c>
      <c r="B19">
        <v>1</v>
      </c>
      <c r="E19">
        <v>1</v>
      </c>
      <c r="G19">
        <v>1</v>
      </c>
      <c r="H19">
        <v>2</v>
      </c>
      <c r="K19">
        <v>5</v>
      </c>
    </row>
    <row r="20" spans="1:11" x14ac:dyDescent="0.2">
      <c r="A20" s="169" t="s">
        <v>745</v>
      </c>
      <c r="F20">
        <v>1</v>
      </c>
      <c r="K20">
        <v>1</v>
      </c>
    </row>
    <row r="21" spans="1:11" x14ac:dyDescent="0.2">
      <c r="A21" s="169" t="s">
        <v>514</v>
      </c>
      <c r="B21">
        <v>40</v>
      </c>
      <c r="K21">
        <v>40</v>
      </c>
    </row>
    <row r="22" spans="1:11" x14ac:dyDescent="0.2">
      <c r="A22" s="169" t="s">
        <v>295</v>
      </c>
      <c r="F22">
        <v>1</v>
      </c>
      <c r="K22">
        <v>1</v>
      </c>
    </row>
    <row r="23" spans="1:11" x14ac:dyDescent="0.2">
      <c r="A23" s="169" t="s">
        <v>303</v>
      </c>
      <c r="H23">
        <v>1</v>
      </c>
      <c r="K23">
        <v>1</v>
      </c>
    </row>
    <row r="24" spans="1:11" x14ac:dyDescent="0.2">
      <c r="A24" s="169" t="s">
        <v>718</v>
      </c>
      <c r="B24">
        <v>1</v>
      </c>
      <c r="G24">
        <v>1</v>
      </c>
      <c r="K24">
        <v>2</v>
      </c>
    </row>
    <row r="25" spans="1:11" x14ac:dyDescent="0.2">
      <c r="A25" s="169" t="s">
        <v>680</v>
      </c>
      <c r="H25">
        <v>1</v>
      </c>
      <c r="K25">
        <v>1</v>
      </c>
    </row>
    <row r="26" spans="1:11" x14ac:dyDescent="0.2">
      <c r="A26" s="169" t="s">
        <v>732</v>
      </c>
      <c r="G26">
        <v>1</v>
      </c>
      <c r="K26">
        <v>1</v>
      </c>
    </row>
    <row r="27" spans="1:11" x14ac:dyDescent="0.2">
      <c r="A27" s="169" t="s">
        <v>726</v>
      </c>
      <c r="G27">
        <v>1</v>
      </c>
      <c r="K27">
        <v>1</v>
      </c>
    </row>
    <row r="28" spans="1:11" x14ac:dyDescent="0.2">
      <c r="A28" s="169" t="s">
        <v>786</v>
      </c>
      <c r="G28">
        <v>1</v>
      </c>
      <c r="K28">
        <v>1</v>
      </c>
    </row>
    <row r="29" spans="1:11" x14ac:dyDescent="0.2">
      <c r="A29" s="169" t="s">
        <v>795</v>
      </c>
      <c r="F29">
        <v>50</v>
      </c>
      <c r="K29">
        <v>50</v>
      </c>
    </row>
    <row r="30" spans="1:11" x14ac:dyDescent="0.2">
      <c r="A30" s="169" t="s">
        <v>765</v>
      </c>
      <c r="C30">
        <v>1</v>
      </c>
      <c r="K30">
        <v>1</v>
      </c>
    </row>
    <row r="31" spans="1:11" x14ac:dyDescent="0.2">
      <c r="A31" s="169" t="s">
        <v>709</v>
      </c>
      <c r="G31">
        <v>1</v>
      </c>
      <c r="K31">
        <v>1</v>
      </c>
    </row>
    <row r="32" spans="1:11" x14ac:dyDescent="0.2">
      <c r="A32" s="169" t="s">
        <v>692</v>
      </c>
      <c r="E32">
        <v>1</v>
      </c>
      <c r="K32">
        <v>1</v>
      </c>
    </row>
    <row r="33" spans="1:11" x14ac:dyDescent="0.2">
      <c r="A33" s="169" t="s">
        <v>729</v>
      </c>
      <c r="B33">
        <v>1</v>
      </c>
      <c r="G33">
        <v>1</v>
      </c>
      <c r="K33">
        <v>2</v>
      </c>
    </row>
    <row r="34" spans="1:11" x14ac:dyDescent="0.2">
      <c r="A34" s="169" t="s">
        <v>423</v>
      </c>
      <c r="F34">
        <v>1</v>
      </c>
      <c r="K34">
        <v>1</v>
      </c>
    </row>
    <row r="35" spans="1:11" x14ac:dyDescent="0.2">
      <c r="A35" s="169" t="s">
        <v>703</v>
      </c>
      <c r="G35">
        <v>1</v>
      </c>
      <c r="K35">
        <v>1</v>
      </c>
    </row>
    <row r="36" spans="1:11" x14ac:dyDescent="0.2">
      <c r="A36" s="169" t="s">
        <v>418</v>
      </c>
      <c r="F36">
        <v>1</v>
      </c>
      <c r="K36">
        <v>1</v>
      </c>
    </row>
    <row r="37" spans="1:11" x14ac:dyDescent="0.2">
      <c r="A37" s="169" t="s">
        <v>671</v>
      </c>
      <c r="H37">
        <v>2</v>
      </c>
      <c r="K37">
        <v>2</v>
      </c>
    </row>
    <row r="38" spans="1:11" x14ac:dyDescent="0.2">
      <c r="A38" s="169" t="s">
        <v>684</v>
      </c>
      <c r="H38">
        <v>1</v>
      </c>
      <c r="K38">
        <v>1</v>
      </c>
    </row>
    <row r="39" spans="1:11" x14ac:dyDescent="0.2">
      <c r="A39" s="169" t="s">
        <v>741</v>
      </c>
      <c r="G39">
        <v>1</v>
      </c>
      <c r="K39">
        <v>1</v>
      </c>
    </row>
    <row r="40" spans="1:11" x14ac:dyDescent="0.2">
      <c r="A40" s="169" t="s">
        <v>334</v>
      </c>
      <c r="I40">
        <v>1</v>
      </c>
      <c r="K40">
        <v>1</v>
      </c>
    </row>
    <row r="41" spans="1:11" x14ac:dyDescent="0.2">
      <c r="A41" s="169" t="s">
        <v>475</v>
      </c>
      <c r="B41">
        <v>1</v>
      </c>
      <c r="K41">
        <v>1</v>
      </c>
    </row>
    <row r="42" spans="1:11" x14ac:dyDescent="0.2">
      <c r="A42" s="169" t="s">
        <v>271</v>
      </c>
      <c r="E42">
        <v>1</v>
      </c>
      <c r="F42">
        <v>1</v>
      </c>
      <c r="I42">
        <v>1</v>
      </c>
      <c r="K42">
        <v>3</v>
      </c>
    </row>
    <row r="43" spans="1:11" x14ac:dyDescent="0.2">
      <c r="A43" s="169" t="s">
        <v>132</v>
      </c>
      <c r="B43">
        <v>1</v>
      </c>
      <c r="C43">
        <v>1</v>
      </c>
      <c r="G43">
        <v>1</v>
      </c>
      <c r="K43">
        <v>3</v>
      </c>
    </row>
    <row r="44" spans="1:11" x14ac:dyDescent="0.2">
      <c r="A44" s="169" t="s">
        <v>338</v>
      </c>
      <c r="I44">
        <v>1</v>
      </c>
      <c r="K44">
        <v>1</v>
      </c>
    </row>
    <row r="45" spans="1:11" x14ac:dyDescent="0.2">
      <c r="A45" s="169" t="s">
        <v>689</v>
      </c>
      <c r="E45">
        <v>1</v>
      </c>
      <c r="K45">
        <v>1</v>
      </c>
    </row>
    <row r="46" spans="1:11" x14ac:dyDescent="0.2">
      <c r="A46" s="169" t="s">
        <v>126</v>
      </c>
      <c r="B46">
        <v>1</v>
      </c>
      <c r="F46">
        <v>2</v>
      </c>
      <c r="G46">
        <v>1</v>
      </c>
      <c r="K46">
        <v>4</v>
      </c>
    </row>
    <row r="47" spans="1:11" x14ac:dyDescent="0.2">
      <c r="A47" s="169" t="s">
        <v>322</v>
      </c>
      <c r="D47">
        <v>1</v>
      </c>
      <c r="K47">
        <v>1</v>
      </c>
    </row>
    <row r="48" spans="1:11" x14ac:dyDescent="0.2">
      <c r="A48" s="169" t="s">
        <v>414</v>
      </c>
      <c r="J48">
        <v>1</v>
      </c>
      <c r="K48">
        <v>1</v>
      </c>
    </row>
    <row r="49" spans="1:11" x14ac:dyDescent="0.2">
      <c r="A49" s="169" t="s">
        <v>706</v>
      </c>
      <c r="G49">
        <v>1</v>
      </c>
      <c r="K49">
        <v>1</v>
      </c>
    </row>
    <row r="50" spans="1:11" x14ac:dyDescent="0.2">
      <c r="A50" s="169" t="s">
        <v>290</v>
      </c>
      <c r="F50">
        <v>1</v>
      </c>
      <c r="K50">
        <v>1</v>
      </c>
    </row>
    <row r="51" spans="1:11" x14ac:dyDescent="0.2">
      <c r="A51" s="169" t="s">
        <v>345</v>
      </c>
      <c r="I51">
        <v>1</v>
      </c>
      <c r="K51">
        <v>1</v>
      </c>
    </row>
    <row r="52" spans="1:11" x14ac:dyDescent="0.2">
      <c r="A52" s="169" t="s">
        <v>889</v>
      </c>
      <c r="B52">
        <v>151</v>
      </c>
      <c r="C52">
        <v>2</v>
      </c>
      <c r="D52">
        <v>2</v>
      </c>
      <c r="E52">
        <v>5</v>
      </c>
      <c r="F52">
        <v>59</v>
      </c>
      <c r="G52">
        <v>16</v>
      </c>
      <c r="H52">
        <v>8</v>
      </c>
      <c r="I52">
        <v>8</v>
      </c>
      <c r="J52">
        <v>1</v>
      </c>
      <c r="K52">
        <v>252</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filterMode="1"/>
  <dimension ref="A1:Z1000"/>
  <sheetViews>
    <sheetView topLeftCell="E1" workbookViewId="0">
      <pane ySplit="1" topLeftCell="A80" activePane="bottomLeft" state="frozen"/>
      <selection pane="bottomLeft"/>
    </sheetView>
  </sheetViews>
  <sheetFormatPr baseColWidth="10" defaultColWidth="14.3984375" defaultRowHeight="15.75" customHeight="1" x14ac:dyDescent="0.2"/>
  <cols>
    <col min="1" max="1" width="6.796875" customWidth="1"/>
    <col min="2" max="22" width="15" customWidth="1"/>
  </cols>
  <sheetData>
    <row r="1" spans="1:26" ht="14" x14ac:dyDescent="0.2">
      <c r="A1" s="22" t="s">
        <v>251</v>
      </c>
      <c r="B1" s="22" t="s">
        <v>252</v>
      </c>
      <c r="C1" s="21" t="s">
        <v>139</v>
      </c>
      <c r="D1" s="96" t="s">
        <v>253</v>
      </c>
      <c r="E1" s="22" t="s">
        <v>254</v>
      </c>
      <c r="F1" s="22" t="s">
        <v>255</v>
      </c>
      <c r="G1" s="22" t="s">
        <v>256</v>
      </c>
      <c r="H1" s="22" t="s">
        <v>257</v>
      </c>
      <c r="I1" s="22" t="s">
        <v>258</v>
      </c>
      <c r="J1" s="22" t="s">
        <v>259</v>
      </c>
      <c r="K1" s="22" t="s">
        <v>260</v>
      </c>
      <c r="L1" s="22" t="s">
        <v>261</v>
      </c>
      <c r="M1" s="22" t="s">
        <v>262</v>
      </c>
      <c r="N1" s="22" t="s">
        <v>263</v>
      </c>
      <c r="O1" s="22" t="s">
        <v>264</v>
      </c>
      <c r="P1" s="22" t="s">
        <v>265</v>
      </c>
      <c r="Q1" s="22" t="s">
        <v>266</v>
      </c>
      <c r="R1" s="22" t="s">
        <v>267</v>
      </c>
      <c r="S1" s="22" t="s">
        <v>268</v>
      </c>
      <c r="T1" s="22" t="s">
        <v>269</v>
      </c>
      <c r="U1" s="22" t="s">
        <v>270</v>
      </c>
      <c r="V1" s="22" t="s">
        <v>140</v>
      </c>
      <c r="W1" s="22"/>
      <c r="X1" s="22"/>
      <c r="Y1" s="22"/>
      <c r="Z1" s="22"/>
    </row>
    <row r="2" spans="1:26" ht="14" x14ac:dyDescent="0.2">
      <c r="A2" s="1">
        <v>1</v>
      </c>
      <c r="B2" s="1">
        <v>236173451</v>
      </c>
      <c r="C2" s="20">
        <v>44643</v>
      </c>
      <c r="D2" s="97">
        <v>0.39791666666666664</v>
      </c>
      <c r="E2" s="98">
        <v>44646</v>
      </c>
      <c r="F2" s="1" t="s">
        <v>271</v>
      </c>
      <c r="G2" s="1" t="s">
        <v>272</v>
      </c>
      <c r="H2" s="1" t="s">
        <v>273</v>
      </c>
      <c r="I2" s="1" t="s">
        <v>274</v>
      </c>
      <c r="J2" s="1">
        <v>1</v>
      </c>
      <c r="K2" s="1" t="s">
        <v>275</v>
      </c>
      <c r="L2" s="1" t="s">
        <v>276</v>
      </c>
      <c r="M2" s="1" t="s">
        <v>277</v>
      </c>
      <c r="N2" s="1" t="s">
        <v>278</v>
      </c>
      <c r="O2" s="1">
        <v>51.897790000000001</v>
      </c>
      <c r="P2" s="1">
        <v>9.1935599999999997</v>
      </c>
      <c r="Q2" s="1">
        <v>4</v>
      </c>
      <c r="R2" s="1" t="s">
        <v>279</v>
      </c>
      <c r="S2" s="1" t="s">
        <v>280</v>
      </c>
      <c r="T2" s="1" t="s">
        <v>281</v>
      </c>
      <c r="U2" s="1" t="s">
        <v>282</v>
      </c>
      <c r="V2" s="1">
        <v>5</v>
      </c>
    </row>
    <row r="3" spans="1:26" ht="14" x14ac:dyDescent="0.2">
      <c r="A3" s="1">
        <v>2</v>
      </c>
      <c r="B3" s="1">
        <v>240284412</v>
      </c>
      <c r="C3" s="20">
        <v>44686</v>
      </c>
      <c r="D3" s="97">
        <v>0.61250000000000004</v>
      </c>
      <c r="E3" s="98">
        <v>44686</v>
      </c>
      <c r="F3" s="1" t="s">
        <v>283</v>
      </c>
      <c r="G3" s="1" t="s">
        <v>284</v>
      </c>
      <c r="H3" s="1" t="s">
        <v>285</v>
      </c>
      <c r="I3" s="1" t="s">
        <v>286</v>
      </c>
      <c r="J3" s="1">
        <v>1</v>
      </c>
      <c r="K3" s="1" t="s">
        <v>275</v>
      </c>
      <c r="L3" s="1" t="s">
        <v>287</v>
      </c>
      <c r="M3" s="1" t="s">
        <v>277</v>
      </c>
      <c r="N3" s="1" t="s">
        <v>278</v>
      </c>
      <c r="O3" s="1">
        <v>51.899071999999997</v>
      </c>
      <c r="P3" s="1">
        <v>9.2118210000000005</v>
      </c>
      <c r="Q3" s="1">
        <v>12</v>
      </c>
      <c r="R3" s="1" t="s">
        <v>288</v>
      </c>
      <c r="S3" s="1" t="s">
        <v>280</v>
      </c>
      <c r="T3" s="1" t="s">
        <v>280</v>
      </c>
      <c r="U3" s="1" t="s">
        <v>289</v>
      </c>
      <c r="V3" s="1">
        <v>6</v>
      </c>
    </row>
    <row r="4" spans="1:26" ht="14" x14ac:dyDescent="0.2">
      <c r="A4" s="1">
        <v>3</v>
      </c>
      <c r="B4" s="1">
        <v>240285026</v>
      </c>
      <c r="C4" s="20">
        <v>44686</v>
      </c>
      <c r="D4" s="97">
        <v>0.61319444444444449</v>
      </c>
      <c r="E4" s="98">
        <v>44686</v>
      </c>
      <c r="F4" s="1" t="s">
        <v>290</v>
      </c>
      <c r="G4" s="1" t="s">
        <v>291</v>
      </c>
      <c r="H4" s="1" t="s">
        <v>292</v>
      </c>
      <c r="I4" s="1" t="s">
        <v>293</v>
      </c>
      <c r="J4" s="1">
        <v>1</v>
      </c>
      <c r="K4" s="1" t="s">
        <v>275</v>
      </c>
      <c r="L4" s="1" t="s">
        <v>276</v>
      </c>
      <c r="M4" s="1" t="s">
        <v>277</v>
      </c>
      <c r="N4" s="1" t="s">
        <v>278</v>
      </c>
      <c r="O4" s="1">
        <v>51.899073999999999</v>
      </c>
      <c r="P4" s="1">
        <v>9.2118070000000003</v>
      </c>
      <c r="Q4" s="1">
        <v>5</v>
      </c>
      <c r="R4" s="1" t="s">
        <v>288</v>
      </c>
      <c r="S4" s="1" t="s">
        <v>280</v>
      </c>
      <c r="T4" s="1" t="s">
        <v>280</v>
      </c>
      <c r="U4" s="1" t="s">
        <v>294</v>
      </c>
      <c r="V4" s="1">
        <v>6</v>
      </c>
    </row>
    <row r="5" spans="1:26" ht="14" x14ac:dyDescent="0.2">
      <c r="A5" s="1">
        <v>4</v>
      </c>
      <c r="B5" s="1">
        <v>240285080</v>
      </c>
      <c r="C5" s="20">
        <v>44686</v>
      </c>
      <c r="D5" s="97">
        <v>0.61527777777777781</v>
      </c>
      <c r="E5" s="98">
        <v>44686</v>
      </c>
      <c r="F5" s="1" t="s">
        <v>295</v>
      </c>
      <c r="G5" s="1" t="s">
        <v>296</v>
      </c>
      <c r="H5" s="1" t="s">
        <v>297</v>
      </c>
      <c r="I5" s="1" t="s">
        <v>298</v>
      </c>
      <c r="J5" s="1">
        <v>1</v>
      </c>
      <c r="K5" s="1" t="s">
        <v>275</v>
      </c>
      <c r="L5" s="1" t="s">
        <v>287</v>
      </c>
      <c r="M5" s="1" t="s">
        <v>277</v>
      </c>
      <c r="N5" s="1" t="s">
        <v>278</v>
      </c>
      <c r="O5" s="1">
        <v>51.899033000000003</v>
      </c>
      <c r="P5" s="1">
        <v>9.2118629999999992</v>
      </c>
      <c r="Q5" s="1">
        <v>10</v>
      </c>
      <c r="R5" s="1" t="s">
        <v>288</v>
      </c>
      <c r="S5" s="1" t="s">
        <v>280</v>
      </c>
      <c r="T5" s="1" t="s">
        <v>280</v>
      </c>
      <c r="U5" s="1" t="s">
        <v>299</v>
      </c>
      <c r="V5" s="1">
        <v>6</v>
      </c>
    </row>
    <row r="6" spans="1:26" ht="14" hidden="1" x14ac:dyDescent="0.2">
      <c r="A6" s="1">
        <v>5</v>
      </c>
      <c r="B6" s="1">
        <v>240297454</v>
      </c>
      <c r="C6" s="20">
        <v>44686</v>
      </c>
      <c r="D6" s="97">
        <v>0.67361111111111116</v>
      </c>
      <c r="E6" s="98">
        <v>44686</v>
      </c>
      <c r="F6" s="1" t="s">
        <v>211</v>
      </c>
      <c r="G6" s="1" t="s">
        <v>152</v>
      </c>
      <c r="H6" s="1" t="s">
        <v>300</v>
      </c>
      <c r="I6" s="1" t="s">
        <v>301</v>
      </c>
      <c r="J6" s="1">
        <v>1</v>
      </c>
      <c r="K6" s="1" t="s">
        <v>275</v>
      </c>
      <c r="L6" s="1" t="s">
        <v>276</v>
      </c>
      <c r="M6" s="1" t="s">
        <v>277</v>
      </c>
      <c r="N6" s="1" t="s">
        <v>278</v>
      </c>
      <c r="O6" s="1">
        <v>51.898961</v>
      </c>
      <c r="P6" s="1">
        <v>9.2204239999999995</v>
      </c>
      <c r="Q6" s="1">
        <v>9</v>
      </c>
      <c r="R6" s="1" t="s">
        <v>288</v>
      </c>
      <c r="S6" s="1" t="s">
        <v>280</v>
      </c>
      <c r="T6" s="1" t="s">
        <v>280</v>
      </c>
      <c r="U6" s="1" t="s">
        <v>302</v>
      </c>
      <c r="V6" s="1">
        <v>2</v>
      </c>
    </row>
    <row r="7" spans="1:26" ht="14" x14ac:dyDescent="0.2">
      <c r="A7" s="1">
        <v>6</v>
      </c>
      <c r="B7" s="1">
        <v>240313931</v>
      </c>
      <c r="C7" s="20">
        <v>44686</v>
      </c>
      <c r="D7" s="97">
        <v>0.73333333333333328</v>
      </c>
      <c r="E7" s="98">
        <v>44686</v>
      </c>
      <c r="F7" s="1" t="s">
        <v>303</v>
      </c>
      <c r="G7" s="1" t="s">
        <v>304</v>
      </c>
      <c r="H7" s="1" t="s">
        <v>305</v>
      </c>
      <c r="I7" s="1" t="s">
        <v>306</v>
      </c>
      <c r="J7" s="1">
        <v>1</v>
      </c>
      <c r="K7" s="1" t="s">
        <v>275</v>
      </c>
      <c r="L7" s="1" t="s">
        <v>276</v>
      </c>
      <c r="M7" s="1" t="s">
        <v>277</v>
      </c>
      <c r="N7" s="1" t="s">
        <v>278</v>
      </c>
      <c r="O7" s="1">
        <v>51.905445</v>
      </c>
      <c r="P7" s="1">
        <v>9.1936540000000004</v>
      </c>
      <c r="Q7" s="1">
        <v>5</v>
      </c>
      <c r="R7" s="1" t="s">
        <v>279</v>
      </c>
      <c r="S7" s="1" t="s">
        <v>280</v>
      </c>
      <c r="T7" s="1" t="s">
        <v>280</v>
      </c>
      <c r="U7" s="1" t="s">
        <v>307</v>
      </c>
      <c r="V7" s="1">
        <v>8</v>
      </c>
    </row>
    <row r="8" spans="1:26" ht="14" hidden="1" x14ac:dyDescent="0.2">
      <c r="A8" s="1">
        <v>7</v>
      </c>
      <c r="B8" s="1">
        <v>240357123</v>
      </c>
      <c r="C8" s="20">
        <v>44686</v>
      </c>
      <c r="D8" s="97">
        <v>0.59791666666666665</v>
      </c>
      <c r="E8" s="98">
        <v>44686</v>
      </c>
      <c r="F8" s="1" t="s">
        <v>205</v>
      </c>
      <c r="G8" s="1" t="s">
        <v>164</v>
      </c>
      <c r="H8" s="1" t="s">
        <v>308</v>
      </c>
      <c r="I8" s="1" t="s">
        <v>301</v>
      </c>
      <c r="J8" s="1">
        <v>1</v>
      </c>
      <c r="K8" s="1" t="s">
        <v>275</v>
      </c>
      <c r="L8" s="1" t="s">
        <v>309</v>
      </c>
      <c r="M8" s="1" t="s">
        <v>277</v>
      </c>
      <c r="N8" s="1" t="s">
        <v>278</v>
      </c>
      <c r="O8" s="1">
        <v>51.899216000000003</v>
      </c>
      <c r="P8" s="1">
        <v>9.2115390000000001</v>
      </c>
      <c r="Q8" s="1">
        <v>17</v>
      </c>
      <c r="R8" s="1" t="s">
        <v>310</v>
      </c>
      <c r="S8" s="1" t="s">
        <v>280</v>
      </c>
      <c r="T8" s="1" t="s">
        <v>281</v>
      </c>
      <c r="U8" s="1" t="s">
        <v>311</v>
      </c>
      <c r="V8" s="1">
        <v>6</v>
      </c>
    </row>
    <row r="9" spans="1:26" ht="14" hidden="1" x14ac:dyDescent="0.2">
      <c r="A9" s="1">
        <v>8</v>
      </c>
      <c r="B9" s="1">
        <v>240357124</v>
      </c>
      <c r="C9" s="20">
        <v>44686</v>
      </c>
      <c r="D9" s="97">
        <v>0.60555555555555551</v>
      </c>
      <c r="E9" s="98">
        <v>44686</v>
      </c>
      <c r="F9" s="1" t="s">
        <v>211</v>
      </c>
      <c r="G9" s="1" t="s">
        <v>152</v>
      </c>
      <c r="H9" s="1" t="s">
        <v>300</v>
      </c>
      <c r="I9" s="1" t="s">
        <v>301</v>
      </c>
      <c r="J9" s="1">
        <v>1</v>
      </c>
      <c r="K9" s="1" t="s">
        <v>275</v>
      </c>
      <c r="L9" s="1" t="s">
        <v>309</v>
      </c>
      <c r="M9" s="1" t="s">
        <v>277</v>
      </c>
      <c r="N9" s="1" t="s">
        <v>278</v>
      </c>
      <c r="O9" s="1">
        <v>51.899177000000002</v>
      </c>
      <c r="P9" s="1">
        <v>9.2115930000000006</v>
      </c>
      <c r="Q9" s="1">
        <v>33</v>
      </c>
      <c r="R9" s="1" t="s">
        <v>310</v>
      </c>
      <c r="S9" s="1" t="s">
        <v>280</v>
      </c>
      <c r="T9" s="1" t="s">
        <v>281</v>
      </c>
      <c r="U9" s="1" t="s">
        <v>312</v>
      </c>
      <c r="V9" s="1">
        <v>6</v>
      </c>
    </row>
    <row r="10" spans="1:26" ht="14" hidden="1" x14ac:dyDescent="0.2">
      <c r="A10" s="1">
        <v>9</v>
      </c>
      <c r="B10" s="1">
        <v>240357125</v>
      </c>
      <c r="C10" s="20">
        <v>44686</v>
      </c>
      <c r="D10" s="97">
        <v>0.60555555555555551</v>
      </c>
      <c r="E10" s="98">
        <v>44686</v>
      </c>
      <c r="F10" s="1" t="s">
        <v>211</v>
      </c>
      <c r="G10" s="1" t="s">
        <v>152</v>
      </c>
      <c r="H10" s="1" t="s">
        <v>300</v>
      </c>
      <c r="I10" s="1" t="s">
        <v>301</v>
      </c>
      <c r="J10" s="1">
        <v>3</v>
      </c>
      <c r="K10" s="1" t="s">
        <v>275</v>
      </c>
      <c r="L10" s="1" t="s">
        <v>313</v>
      </c>
      <c r="M10" s="1" t="s">
        <v>277</v>
      </c>
      <c r="N10" s="1" t="s">
        <v>278</v>
      </c>
      <c r="O10" s="1">
        <v>51.899183999999998</v>
      </c>
      <c r="P10" s="1">
        <v>9.2115910000000003</v>
      </c>
      <c r="Q10" s="1">
        <v>11</v>
      </c>
      <c r="R10" s="1" t="s">
        <v>310</v>
      </c>
      <c r="S10" s="1" t="s">
        <v>280</v>
      </c>
      <c r="T10" s="1" t="s">
        <v>281</v>
      </c>
      <c r="U10" s="1" t="s">
        <v>314</v>
      </c>
      <c r="V10" s="1">
        <v>6</v>
      </c>
    </row>
    <row r="11" spans="1:26" ht="14" hidden="1" x14ac:dyDescent="0.2">
      <c r="A11" s="1">
        <v>10</v>
      </c>
      <c r="B11" s="1">
        <v>240357126</v>
      </c>
      <c r="C11" s="20">
        <v>44686</v>
      </c>
      <c r="D11" s="97">
        <v>0.60763888888888884</v>
      </c>
      <c r="E11" s="98">
        <v>44686</v>
      </c>
      <c r="F11" s="1" t="s">
        <v>205</v>
      </c>
      <c r="G11" s="1" t="s">
        <v>164</v>
      </c>
      <c r="H11" s="1" t="s">
        <v>308</v>
      </c>
      <c r="I11" s="1" t="s">
        <v>301</v>
      </c>
      <c r="J11" s="1">
        <v>3</v>
      </c>
      <c r="K11" s="1" t="s">
        <v>275</v>
      </c>
      <c r="L11" s="1" t="s">
        <v>309</v>
      </c>
      <c r="M11" s="1" t="s">
        <v>277</v>
      </c>
      <c r="N11" s="1" t="s">
        <v>278</v>
      </c>
      <c r="O11" s="1">
        <v>51.899138000000001</v>
      </c>
      <c r="P11" s="1">
        <v>9.2115709999999993</v>
      </c>
      <c r="Q11" s="1">
        <v>45</v>
      </c>
      <c r="R11" s="1" t="s">
        <v>310</v>
      </c>
      <c r="S11" s="1" t="s">
        <v>280</v>
      </c>
      <c r="T11" s="1" t="s">
        <v>281</v>
      </c>
      <c r="U11" s="1" t="s">
        <v>315</v>
      </c>
      <c r="V11" s="1">
        <v>6</v>
      </c>
    </row>
    <row r="12" spans="1:26" ht="14" hidden="1" x14ac:dyDescent="0.2">
      <c r="A12" s="1">
        <v>11</v>
      </c>
      <c r="B12" s="1">
        <v>240357127</v>
      </c>
      <c r="C12" s="20">
        <v>44686</v>
      </c>
      <c r="D12" s="97">
        <v>0.60763888888888884</v>
      </c>
      <c r="E12" s="98">
        <v>44686</v>
      </c>
      <c r="F12" s="1" t="s">
        <v>205</v>
      </c>
      <c r="G12" s="1" t="s">
        <v>164</v>
      </c>
      <c r="H12" s="1" t="s">
        <v>308</v>
      </c>
      <c r="I12" s="1" t="s">
        <v>301</v>
      </c>
      <c r="J12" s="1">
        <v>3</v>
      </c>
      <c r="K12" s="1" t="s">
        <v>275</v>
      </c>
      <c r="L12" s="1" t="s">
        <v>313</v>
      </c>
      <c r="M12" s="1" t="s">
        <v>277</v>
      </c>
      <c r="N12" s="1" t="s">
        <v>278</v>
      </c>
      <c r="O12" s="1">
        <v>51.899223999999997</v>
      </c>
      <c r="P12" s="1">
        <v>9.2116629999999997</v>
      </c>
      <c r="Q12" s="1">
        <v>12</v>
      </c>
      <c r="R12" s="1" t="s">
        <v>310</v>
      </c>
      <c r="S12" s="1" t="s">
        <v>280</v>
      </c>
      <c r="T12" s="1" t="s">
        <v>281</v>
      </c>
      <c r="U12" s="1" t="s">
        <v>316</v>
      </c>
      <c r="V12" s="1">
        <v>6</v>
      </c>
    </row>
    <row r="13" spans="1:26" ht="14" x14ac:dyDescent="0.2">
      <c r="A13" s="1">
        <v>12</v>
      </c>
      <c r="B13" s="1">
        <v>240357128</v>
      </c>
      <c r="C13" s="20">
        <v>44686</v>
      </c>
      <c r="D13" s="97">
        <v>0.625</v>
      </c>
      <c r="E13" s="98">
        <v>44686</v>
      </c>
      <c r="F13" s="1" t="s">
        <v>317</v>
      </c>
      <c r="G13" s="1" t="s">
        <v>318</v>
      </c>
      <c r="H13" s="1" t="s">
        <v>319</v>
      </c>
      <c r="I13" s="1" t="s">
        <v>320</v>
      </c>
      <c r="J13" s="1">
        <v>1</v>
      </c>
      <c r="K13" s="1" t="s">
        <v>275</v>
      </c>
      <c r="L13" s="1" t="s">
        <v>276</v>
      </c>
      <c r="M13" s="1" t="s">
        <v>277</v>
      </c>
      <c r="N13" s="1" t="s">
        <v>278</v>
      </c>
      <c r="O13" s="1">
        <v>51.896062999999998</v>
      </c>
      <c r="P13" s="1">
        <v>9.2216159999999991</v>
      </c>
      <c r="Q13" s="1">
        <v>4</v>
      </c>
      <c r="R13" s="1" t="s">
        <v>279</v>
      </c>
      <c r="S13" s="1" t="s">
        <v>280</v>
      </c>
      <c r="T13" s="1" t="s">
        <v>281</v>
      </c>
      <c r="U13" s="1" t="s">
        <v>321</v>
      </c>
      <c r="V13" s="1">
        <v>4</v>
      </c>
    </row>
    <row r="14" spans="1:26" ht="14" x14ac:dyDescent="0.2">
      <c r="A14" s="1">
        <v>13</v>
      </c>
      <c r="B14" s="1">
        <v>240357129</v>
      </c>
      <c r="C14" s="20">
        <v>44686</v>
      </c>
      <c r="D14" s="97">
        <v>0.625</v>
      </c>
      <c r="E14" s="98">
        <v>44686</v>
      </c>
      <c r="F14" s="1" t="s">
        <v>322</v>
      </c>
      <c r="G14" s="1" t="s">
        <v>323</v>
      </c>
      <c r="H14" s="1" t="s">
        <v>324</v>
      </c>
      <c r="I14" s="1" t="s">
        <v>320</v>
      </c>
      <c r="J14" s="1">
        <v>1</v>
      </c>
      <c r="K14" s="1" t="s">
        <v>275</v>
      </c>
      <c r="L14" s="1" t="s">
        <v>276</v>
      </c>
      <c r="M14" s="1" t="s">
        <v>277</v>
      </c>
      <c r="N14" s="1" t="s">
        <v>278</v>
      </c>
      <c r="O14" s="1">
        <v>51.896070999999999</v>
      </c>
      <c r="P14" s="1">
        <v>9.2216109999999993</v>
      </c>
      <c r="Q14" s="1">
        <v>4</v>
      </c>
      <c r="R14" s="1" t="s">
        <v>279</v>
      </c>
      <c r="S14" s="1" t="s">
        <v>280</v>
      </c>
      <c r="T14" s="1" t="s">
        <v>281</v>
      </c>
      <c r="U14" s="1" t="s">
        <v>325</v>
      </c>
      <c r="V14" s="1">
        <v>4</v>
      </c>
    </row>
    <row r="15" spans="1:26" ht="14" hidden="1" x14ac:dyDescent="0.2">
      <c r="A15" s="1">
        <v>14</v>
      </c>
      <c r="B15" s="1">
        <v>240357130</v>
      </c>
      <c r="C15" s="20">
        <v>44686</v>
      </c>
      <c r="D15" s="97">
        <v>0.6743055555555556</v>
      </c>
      <c r="E15" s="98">
        <v>44686</v>
      </c>
      <c r="F15" s="1" t="s">
        <v>211</v>
      </c>
      <c r="G15" s="1" t="s">
        <v>152</v>
      </c>
      <c r="H15" s="1" t="s">
        <v>300</v>
      </c>
      <c r="I15" s="1" t="s">
        <v>301</v>
      </c>
      <c r="J15" s="1">
        <v>1</v>
      </c>
      <c r="K15" s="1" t="s">
        <v>275</v>
      </c>
      <c r="L15" s="1" t="s">
        <v>276</v>
      </c>
      <c r="M15" s="1" t="s">
        <v>277</v>
      </c>
      <c r="N15" s="1" t="s">
        <v>278</v>
      </c>
      <c r="O15" s="1">
        <v>51.898947999999997</v>
      </c>
      <c r="P15" s="1">
        <v>9.2204960000000007</v>
      </c>
      <c r="Q15" s="1">
        <v>7</v>
      </c>
      <c r="R15" s="1" t="s">
        <v>310</v>
      </c>
      <c r="S15" s="1" t="s">
        <v>280</v>
      </c>
      <c r="T15" s="1" t="s">
        <v>281</v>
      </c>
      <c r="U15" s="1" t="s">
        <v>326</v>
      </c>
      <c r="V15" s="1">
        <v>2</v>
      </c>
    </row>
    <row r="16" spans="1:26" ht="14" hidden="1" x14ac:dyDescent="0.2">
      <c r="A16" s="1">
        <v>15</v>
      </c>
      <c r="B16" s="1">
        <v>240357131</v>
      </c>
      <c r="C16" s="20">
        <v>44686</v>
      </c>
      <c r="D16" s="97">
        <v>0.68055555555555558</v>
      </c>
      <c r="E16" s="98">
        <v>44686</v>
      </c>
      <c r="F16" s="1" t="s">
        <v>205</v>
      </c>
      <c r="G16" s="1" t="s">
        <v>164</v>
      </c>
      <c r="H16" s="1" t="s">
        <v>308</v>
      </c>
      <c r="I16" s="1" t="s">
        <v>301</v>
      </c>
      <c r="J16" s="1">
        <v>1</v>
      </c>
      <c r="K16" s="1" t="s">
        <v>275</v>
      </c>
      <c r="L16" s="1" t="s">
        <v>276</v>
      </c>
      <c r="M16" s="1" t="s">
        <v>277</v>
      </c>
      <c r="N16" s="1" t="s">
        <v>278</v>
      </c>
      <c r="O16" s="1">
        <v>51.898842000000002</v>
      </c>
      <c r="P16" s="1">
        <v>9.2209079999999997</v>
      </c>
      <c r="Q16" s="1">
        <v>14</v>
      </c>
      <c r="R16" s="1" t="s">
        <v>310</v>
      </c>
      <c r="S16" s="1" t="s">
        <v>280</v>
      </c>
      <c r="T16" s="1" t="s">
        <v>281</v>
      </c>
      <c r="U16" s="1" t="s">
        <v>327</v>
      </c>
      <c r="V16" s="1">
        <v>2</v>
      </c>
    </row>
    <row r="17" spans="1:22" ht="14" hidden="1" x14ac:dyDescent="0.2">
      <c r="A17" s="1">
        <v>16</v>
      </c>
      <c r="B17" s="1">
        <v>240357132</v>
      </c>
      <c r="C17" s="20">
        <v>44686</v>
      </c>
      <c r="D17" s="97">
        <v>0.69305555555555554</v>
      </c>
      <c r="E17" s="98">
        <v>44686</v>
      </c>
      <c r="F17" s="1" t="s">
        <v>205</v>
      </c>
      <c r="G17" s="1" t="s">
        <v>164</v>
      </c>
      <c r="H17" s="1" t="s">
        <v>308</v>
      </c>
      <c r="I17" s="1" t="s">
        <v>301</v>
      </c>
      <c r="J17" s="1">
        <v>2</v>
      </c>
      <c r="K17" s="1" t="s">
        <v>275</v>
      </c>
      <c r="L17" s="1" t="s">
        <v>309</v>
      </c>
      <c r="M17" s="1" t="s">
        <v>277</v>
      </c>
      <c r="N17" s="1" t="s">
        <v>278</v>
      </c>
      <c r="O17" s="1">
        <v>51.899304000000001</v>
      </c>
      <c r="P17" s="1">
        <v>9.2214600000000004</v>
      </c>
      <c r="Q17" s="1">
        <v>12</v>
      </c>
      <c r="R17" s="1" t="s">
        <v>310</v>
      </c>
      <c r="S17" s="1" t="s">
        <v>280</v>
      </c>
      <c r="T17" s="1" t="s">
        <v>281</v>
      </c>
      <c r="U17" s="1" t="s">
        <v>328</v>
      </c>
      <c r="V17" s="1">
        <v>1</v>
      </c>
    </row>
    <row r="18" spans="1:22" ht="14" x14ac:dyDescent="0.2">
      <c r="A18" s="1">
        <v>17</v>
      </c>
      <c r="B18" s="1">
        <v>240357133</v>
      </c>
      <c r="C18" s="20">
        <v>44686</v>
      </c>
      <c r="D18" s="97">
        <v>0.69861111111111107</v>
      </c>
      <c r="E18" s="98">
        <v>44686</v>
      </c>
      <c r="F18" s="1" t="s">
        <v>271</v>
      </c>
      <c r="G18" s="1" t="s">
        <v>272</v>
      </c>
      <c r="H18" s="1" t="s">
        <v>273</v>
      </c>
      <c r="I18" s="1" t="s">
        <v>274</v>
      </c>
      <c r="J18" s="1">
        <v>1</v>
      </c>
      <c r="K18" s="1" t="s">
        <v>275</v>
      </c>
      <c r="L18" s="1" t="s">
        <v>276</v>
      </c>
      <c r="M18" s="1" t="s">
        <v>277</v>
      </c>
      <c r="N18" s="1" t="s">
        <v>278</v>
      </c>
      <c r="O18" s="1">
        <v>51.895204</v>
      </c>
      <c r="P18" s="1">
        <v>9.2240439999999992</v>
      </c>
      <c r="Q18" s="1">
        <v>4</v>
      </c>
      <c r="R18" s="1" t="s">
        <v>279</v>
      </c>
      <c r="S18" s="1" t="s">
        <v>280</v>
      </c>
      <c r="T18" s="1" t="s">
        <v>281</v>
      </c>
      <c r="U18" s="1" t="s">
        <v>329</v>
      </c>
      <c r="V18" s="1">
        <v>9</v>
      </c>
    </row>
    <row r="19" spans="1:22" ht="14" x14ac:dyDescent="0.2">
      <c r="A19" s="1">
        <v>18</v>
      </c>
      <c r="B19" s="1">
        <v>240357134</v>
      </c>
      <c r="C19" s="20">
        <v>44686</v>
      </c>
      <c r="D19" s="97">
        <v>0.69861111111111107</v>
      </c>
      <c r="E19" s="98">
        <v>44686</v>
      </c>
      <c r="F19" s="1" t="s">
        <v>330</v>
      </c>
      <c r="G19" s="1" t="s">
        <v>331</v>
      </c>
      <c r="H19" s="1" t="s">
        <v>332</v>
      </c>
      <c r="I19" s="1" t="s">
        <v>274</v>
      </c>
      <c r="J19" s="1">
        <v>3</v>
      </c>
      <c r="K19" s="1" t="s">
        <v>275</v>
      </c>
      <c r="L19" s="1" t="s">
        <v>276</v>
      </c>
      <c r="M19" s="1" t="s">
        <v>277</v>
      </c>
      <c r="N19" s="1" t="s">
        <v>278</v>
      </c>
      <c r="O19" s="1">
        <v>51.895204999999997</v>
      </c>
      <c r="P19" s="1">
        <v>9.2240369999999992</v>
      </c>
      <c r="Q19" s="1">
        <v>4</v>
      </c>
      <c r="R19" s="1" t="s">
        <v>279</v>
      </c>
      <c r="S19" s="1" t="s">
        <v>280</v>
      </c>
      <c r="T19" s="1" t="s">
        <v>281</v>
      </c>
      <c r="U19" s="1" t="s">
        <v>333</v>
      </c>
      <c r="V19" s="1">
        <v>9</v>
      </c>
    </row>
    <row r="20" spans="1:22" ht="14" x14ac:dyDescent="0.2">
      <c r="A20" s="1">
        <v>19</v>
      </c>
      <c r="B20" s="1">
        <v>240357135</v>
      </c>
      <c r="C20" s="20">
        <v>44686</v>
      </c>
      <c r="D20" s="97">
        <v>0.69861111111111107</v>
      </c>
      <c r="E20" s="98">
        <v>44686</v>
      </c>
      <c r="F20" s="1" t="s">
        <v>334</v>
      </c>
      <c r="G20" s="1" t="s">
        <v>335</v>
      </c>
      <c r="H20" s="1" t="s">
        <v>336</v>
      </c>
      <c r="I20" s="1" t="s">
        <v>274</v>
      </c>
      <c r="J20" s="1">
        <v>1</v>
      </c>
      <c r="K20" s="1" t="s">
        <v>275</v>
      </c>
      <c r="L20" s="1" t="s">
        <v>276</v>
      </c>
      <c r="M20" s="1" t="s">
        <v>277</v>
      </c>
      <c r="N20" s="1" t="s">
        <v>278</v>
      </c>
      <c r="O20" s="1">
        <v>51.895214000000003</v>
      </c>
      <c r="P20" s="1">
        <v>9.2240559999999991</v>
      </c>
      <c r="Q20" s="1">
        <v>4</v>
      </c>
      <c r="R20" s="1" t="s">
        <v>279</v>
      </c>
      <c r="S20" s="1" t="s">
        <v>280</v>
      </c>
      <c r="T20" s="1" t="s">
        <v>281</v>
      </c>
      <c r="U20" s="1" t="s">
        <v>337</v>
      </c>
      <c r="V20" s="1">
        <v>9</v>
      </c>
    </row>
    <row r="21" spans="1:22" ht="14" x14ac:dyDescent="0.2">
      <c r="A21" s="1">
        <v>20</v>
      </c>
      <c r="B21" s="1">
        <v>240357136</v>
      </c>
      <c r="C21" s="20">
        <v>44686</v>
      </c>
      <c r="D21" s="97">
        <v>0.69861111111111107</v>
      </c>
      <c r="E21" s="98">
        <v>44686</v>
      </c>
      <c r="F21" s="1" t="s">
        <v>338</v>
      </c>
      <c r="G21" s="1" t="s">
        <v>339</v>
      </c>
      <c r="H21" s="1" t="s">
        <v>340</v>
      </c>
      <c r="I21" s="1" t="s">
        <v>274</v>
      </c>
      <c r="J21" s="1">
        <v>1</v>
      </c>
      <c r="K21" s="1" t="s">
        <v>275</v>
      </c>
      <c r="L21" s="1" t="s">
        <v>276</v>
      </c>
      <c r="M21" s="1" t="s">
        <v>277</v>
      </c>
      <c r="N21" s="1" t="s">
        <v>278</v>
      </c>
      <c r="O21" s="1">
        <v>51.895212000000001</v>
      </c>
      <c r="P21" s="1">
        <v>9.2240769999999994</v>
      </c>
      <c r="Q21" s="1">
        <v>4</v>
      </c>
      <c r="R21" s="1" t="s">
        <v>310</v>
      </c>
      <c r="S21" s="1" t="s">
        <v>280</v>
      </c>
      <c r="T21" s="1" t="s">
        <v>281</v>
      </c>
      <c r="U21" s="1" t="s">
        <v>341</v>
      </c>
      <c r="V21" s="1">
        <v>9</v>
      </c>
    </row>
    <row r="22" spans="1:22" ht="14" x14ac:dyDescent="0.2">
      <c r="A22" s="1">
        <v>21</v>
      </c>
      <c r="B22" s="1">
        <v>240357137</v>
      </c>
      <c r="C22" s="20">
        <v>44686</v>
      </c>
      <c r="D22" s="97">
        <v>0.69861111111111107</v>
      </c>
      <c r="E22" s="98">
        <v>44686</v>
      </c>
      <c r="F22" s="1" t="s">
        <v>342</v>
      </c>
      <c r="G22" s="1" t="s">
        <v>343</v>
      </c>
      <c r="H22" s="1" t="s">
        <v>340</v>
      </c>
      <c r="I22" s="1" t="s">
        <v>274</v>
      </c>
      <c r="J22" s="1">
        <v>1</v>
      </c>
      <c r="K22" s="1" t="s">
        <v>275</v>
      </c>
      <c r="L22" s="1" t="s">
        <v>276</v>
      </c>
      <c r="M22" s="1" t="s">
        <v>277</v>
      </c>
      <c r="N22" s="1" t="s">
        <v>278</v>
      </c>
      <c r="O22" s="1">
        <v>51.895225000000003</v>
      </c>
      <c r="P22" s="1">
        <v>9.2241060000000008</v>
      </c>
      <c r="Q22" s="1">
        <v>4</v>
      </c>
      <c r="R22" s="1" t="s">
        <v>279</v>
      </c>
      <c r="S22" s="1" t="s">
        <v>280</v>
      </c>
      <c r="T22" s="1" t="s">
        <v>281</v>
      </c>
      <c r="U22" s="1" t="s">
        <v>344</v>
      </c>
      <c r="V22" s="1">
        <v>9</v>
      </c>
    </row>
    <row r="23" spans="1:22" ht="14" x14ac:dyDescent="0.2">
      <c r="A23" s="1">
        <v>22</v>
      </c>
      <c r="B23" s="1">
        <v>240357138</v>
      </c>
      <c r="C23" s="20">
        <v>44686</v>
      </c>
      <c r="D23" s="97">
        <v>0.69861111111111107</v>
      </c>
      <c r="E23" s="98">
        <v>44686</v>
      </c>
      <c r="F23" s="1" t="s">
        <v>345</v>
      </c>
      <c r="G23" s="1" t="s">
        <v>346</v>
      </c>
      <c r="H23" s="1" t="s">
        <v>347</v>
      </c>
      <c r="I23" s="1" t="s">
        <v>274</v>
      </c>
      <c r="J23" s="1">
        <v>1</v>
      </c>
      <c r="K23" s="1" t="s">
        <v>275</v>
      </c>
      <c r="L23" s="1" t="s">
        <v>276</v>
      </c>
      <c r="M23" s="1" t="s">
        <v>277</v>
      </c>
      <c r="N23" s="1" t="s">
        <v>278</v>
      </c>
      <c r="O23" s="1">
        <v>51.895238999999997</v>
      </c>
      <c r="P23" s="1">
        <v>9.2241219999999995</v>
      </c>
      <c r="Q23" s="1">
        <v>4</v>
      </c>
      <c r="R23" s="1" t="s">
        <v>279</v>
      </c>
      <c r="S23" s="1" t="s">
        <v>280</v>
      </c>
      <c r="T23" s="1" t="s">
        <v>281</v>
      </c>
      <c r="U23" s="1" t="s">
        <v>348</v>
      </c>
      <c r="V23" s="1">
        <v>9</v>
      </c>
    </row>
    <row r="24" spans="1:22" ht="14" hidden="1" x14ac:dyDescent="0.2">
      <c r="A24" s="1">
        <v>23</v>
      </c>
      <c r="B24" s="1">
        <v>241155108</v>
      </c>
      <c r="C24" s="20">
        <v>44692</v>
      </c>
      <c r="D24" s="97">
        <v>0.46319444444444446</v>
      </c>
      <c r="E24" s="98">
        <v>44692</v>
      </c>
      <c r="F24" s="1" t="s">
        <v>216</v>
      </c>
      <c r="G24" s="1" t="s">
        <v>161</v>
      </c>
      <c r="H24" s="1" t="s">
        <v>349</v>
      </c>
      <c r="I24" s="1" t="s">
        <v>301</v>
      </c>
      <c r="J24" s="1">
        <v>5</v>
      </c>
      <c r="K24" s="1" t="s">
        <v>275</v>
      </c>
      <c r="L24" s="1" t="s">
        <v>313</v>
      </c>
      <c r="M24" s="1" t="s">
        <v>277</v>
      </c>
      <c r="N24" s="1" t="s">
        <v>278</v>
      </c>
      <c r="O24" s="1">
        <v>51.905549000000001</v>
      </c>
      <c r="P24" s="1">
        <v>9.1935149999999997</v>
      </c>
      <c r="Q24" s="1">
        <v>15</v>
      </c>
      <c r="R24" s="1" t="s">
        <v>279</v>
      </c>
      <c r="S24" s="1" t="s">
        <v>280</v>
      </c>
      <c r="T24" s="1" t="s">
        <v>281</v>
      </c>
      <c r="U24" s="1" t="s">
        <v>350</v>
      </c>
      <c r="V24" s="1">
        <v>8</v>
      </c>
    </row>
    <row r="25" spans="1:22" ht="14" hidden="1" x14ac:dyDescent="0.2">
      <c r="A25" s="1">
        <v>24</v>
      </c>
      <c r="B25" s="1">
        <v>241155109</v>
      </c>
      <c r="C25" s="20">
        <v>44692</v>
      </c>
      <c r="D25" s="97">
        <v>0.46319444444444446</v>
      </c>
      <c r="E25" s="98">
        <v>44692</v>
      </c>
      <c r="F25" s="1" t="s">
        <v>216</v>
      </c>
      <c r="G25" s="1" t="s">
        <v>161</v>
      </c>
      <c r="H25" s="1" t="s">
        <v>349</v>
      </c>
      <c r="I25" s="1" t="s">
        <v>301</v>
      </c>
      <c r="J25" s="1">
        <v>4</v>
      </c>
      <c r="K25" s="1" t="s">
        <v>275</v>
      </c>
      <c r="L25" s="1" t="s">
        <v>309</v>
      </c>
      <c r="M25" s="1" t="s">
        <v>277</v>
      </c>
      <c r="N25" s="1" t="s">
        <v>278</v>
      </c>
      <c r="O25" s="1">
        <v>51.905588999999999</v>
      </c>
      <c r="P25" s="1">
        <v>9.1935590000000005</v>
      </c>
      <c r="Q25" s="1">
        <v>9</v>
      </c>
      <c r="R25" s="1" t="s">
        <v>279</v>
      </c>
      <c r="S25" s="1" t="s">
        <v>280</v>
      </c>
      <c r="T25" s="1" t="s">
        <v>281</v>
      </c>
      <c r="U25" s="1" t="s">
        <v>351</v>
      </c>
      <c r="V25" s="1">
        <v>8</v>
      </c>
    </row>
    <row r="26" spans="1:22" ht="14" hidden="1" x14ac:dyDescent="0.2">
      <c r="A26" s="1">
        <v>25</v>
      </c>
      <c r="B26" s="1">
        <v>241155110</v>
      </c>
      <c r="C26" s="20">
        <v>44692</v>
      </c>
      <c r="D26" s="97">
        <v>0.46319444444444446</v>
      </c>
      <c r="E26" s="98">
        <v>44692</v>
      </c>
      <c r="F26" s="1" t="s">
        <v>216</v>
      </c>
      <c r="G26" s="1" t="s">
        <v>161</v>
      </c>
      <c r="H26" s="1" t="s">
        <v>349</v>
      </c>
      <c r="I26" s="1" t="s">
        <v>301</v>
      </c>
      <c r="J26" s="1">
        <v>1</v>
      </c>
      <c r="K26" s="1" t="s">
        <v>352</v>
      </c>
      <c r="L26" s="1" t="s">
        <v>287</v>
      </c>
      <c r="M26" s="1" t="s">
        <v>277</v>
      </c>
      <c r="N26" s="1" t="s">
        <v>278</v>
      </c>
      <c r="O26" s="1">
        <v>51.905572999999997</v>
      </c>
      <c r="P26" s="1">
        <v>9.193505</v>
      </c>
      <c r="Q26" s="1">
        <v>17</v>
      </c>
      <c r="R26" s="1" t="s">
        <v>279</v>
      </c>
      <c r="S26" s="1" t="s">
        <v>280</v>
      </c>
      <c r="T26" s="1" t="s">
        <v>281</v>
      </c>
      <c r="U26" s="1" t="s">
        <v>353</v>
      </c>
      <c r="V26" s="1">
        <v>8</v>
      </c>
    </row>
    <row r="27" spans="1:22" ht="14" hidden="1" x14ac:dyDescent="0.2">
      <c r="A27" s="1">
        <v>26</v>
      </c>
      <c r="B27" s="1">
        <v>241155111</v>
      </c>
      <c r="C27" s="20">
        <v>44692</v>
      </c>
      <c r="D27" s="97">
        <v>0.47430555555555554</v>
      </c>
      <c r="E27" s="98">
        <v>44692</v>
      </c>
      <c r="F27" s="1" t="s">
        <v>211</v>
      </c>
      <c r="G27" s="1" t="s">
        <v>152</v>
      </c>
      <c r="H27" s="1" t="s">
        <v>300</v>
      </c>
      <c r="I27" s="1" t="s">
        <v>301</v>
      </c>
      <c r="J27" s="1">
        <v>2</v>
      </c>
      <c r="K27" s="1" t="s">
        <v>275</v>
      </c>
      <c r="L27" s="1" t="s">
        <v>287</v>
      </c>
      <c r="M27" s="1" t="s">
        <v>277</v>
      </c>
      <c r="N27" s="1" t="s">
        <v>278</v>
      </c>
      <c r="O27" s="1">
        <v>51.898688</v>
      </c>
      <c r="P27" s="1">
        <v>9.1935369999999992</v>
      </c>
      <c r="Q27" s="1">
        <v>7</v>
      </c>
      <c r="R27" s="1" t="s">
        <v>310</v>
      </c>
      <c r="S27" s="1" t="s">
        <v>280</v>
      </c>
      <c r="T27" s="1" t="s">
        <v>281</v>
      </c>
      <c r="U27" s="1" t="s">
        <v>354</v>
      </c>
      <c r="V27" s="1">
        <v>5</v>
      </c>
    </row>
    <row r="28" spans="1:22" ht="14" hidden="1" x14ac:dyDescent="0.2">
      <c r="A28" s="1">
        <v>27</v>
      </c>
      <c r="B28" s="1">
        <v>241155112</v>
      </c>
      <c r="C28" s="20">
        <v>44692</v>
      </c>
      <c r="D28" s="97">
        <v>0.47499999999999998</v>
      </c>
      <c r="E28" s="98">
        <v>44692</v>
      </c>
      <c r="F28" s="1" t="s">
        <v>211</v>
      </c>
      <c r="G28" s="1" t="s">
        <v>152</v>
      </c>
      <c r="H28" s="1" t="s">
        <v>300</v>
      </c>
      <c r="I28" s="1" t="s">
        <v>301</v>
      </c>
      <c r="J28" s="1">
        <v>50</v>
      </c>
      <c r="K28" s="1" t="s">
        <v>275</v>
      </c>
      <c r="L28" s="1" t="s">
        <v>313</v>
      </c>
      <c r="M28" s="1" t="s">
        <v>277</v>
      </c>
      <c r="N28" s="1" t="s">
        <v>278</v>
      </c>
      <c r="O28" s="1">
        <v>51.898704000000002</v>
      </c>
      <c r="P28" s="1">
        <v>9.1935500000000001</v>
      </c>
      <c r="Q28" s="1">
        <v>11</v>
      </c>
      <c r="R28" s="1" t="s">
        <v>310</v>
      </c>
      <c r="S28" s="1" t="s">
        <v>280</v>
      </c>
      <c r="T28" s="1" t="s">
        <v>281</v>
      </c>
      <c r="U28" s="1" t="s">
        <v>355</v>
      </c>
      <c r="V28" s="1">
        <v>5</v>
      </c>
    </row>
    <row r="29" spans="1:22" ht="14" hidden="1" x14ac:dyDescent="0.2">
      <c r="A29" s="1">
        <v>28</v>
      </c>
      <c r="B29" s="1">
        <v>241155113</v>
      </c>
      <c r="C29" s="20">
        <v>44692</v>
      </c>
      <c r="D29" s="97">
        <v>0.47499999999999998</v>
      </c>
      <c r="E29" s="98">
        <v>44692</v>
      </c>
      <c r="F29" s="1" t="s">
        <v>211</v>
      </c>
      <c r="G29" s="1" t="s">
        <v>152</v>
      </c>
      <c r="H29" s="1" t="s">
        <v>300</v>
      </c>
      <c r="I29" s="1" t="s">
        <v>301</v>
      </c>
      <c r="J29" s="1">
        <v>4</v>
      </c>
      <c r="K29" s="1" t="s">
        <v>275</v>
      </c>
      <c r="L29" s="1" t="s">
        <v>309</v>
      </c>
      <c r="M29" s="1" t="s">
        <v>277</v>
      </c>
      <c r="N29" s="1" t="s">
        <v>278</v>
      </c>
      <c r="O29" s="1">
        <v>51.898687000000002</v>
      </c>
      <c r="P29" s="1">
        <v>9.1935640000000003</v>
      </c>
      <c r="Q29" s="1">
        <v>11</v>
      </c>
      <c r="R29" s="1" t="s">
        <v>310</v>
      </c>
      <c r="S29" s="1" t="s">
        <v>280</v>
      </c>
      <c r="T29" s="1" t="s">
        <v>281</v>
      </c>
      <c r="U29" s="1" t="s">
        <v>356</v>
      </c>
      <c r="V29" s="1">
        <v>5</v>
      </c>
    </row>
    <row r="30" spans="1:22" ht="14" hidden="1" x14ac:dyDescent="0.2">
      <c r="A30" s="1">
        <v>29</v>
      </c>
      <c r="B30" s="1">
        <v>241155114</v>
      </c>
      <c r="C30" s="20">
        <v>44692</v>
      </c>
      <c r="D30" s="97">
        <v>0.47499999999999998</v>
      </c>
      <c r="E30" s="98">
        <v>44692</v>
      </c>
      <c r="F30" s="1" t="s">
        <v>357</v>
      </c>
      <c r="G30" s="1" t="s">
        <v>167</v>
      </c>
      <c r="H30" s="1" t="s">
        <v>349</v>
      </c>
      <c r="I30" s="1" t="s">
        <v>301</v>
      </c>
      <c r="J30" s="1">
        <v>5</v>
      </c>
      <c r="K30" s="1" t="s">
        <v>275</v>
      </c>
      <c r="L30" s="1" t="s">
        <v>309</v>
      </c>
      <c r="M30" s="1" t="s">
        <v>277</v>
      </c>
      <c r="N30" s="1" t="s">
        <v>278</v>
      </c>
      <c r="O30" s="1">
        <v>51.898662000000002</v>
      </c>
      <c r="P30" s="1">
        <v>9.1934719999999999</v>
      </c>
      <c r="Q30" s="1">
        <v>16</v>
      </c>
      <c r="R30" s="1" t="s">
        <v>279</v>
      </c>
      <c r="S30" s="1" t="s">
        <v>280</v>
      </c>
      <c r="T30" s="1" t="s">
        <v>281</v>
      </c>
      <c r="U30" s="1" t="s">
        <v>358</v>
      </c>
      <c r="V30" s="1">
        <v>5</v>
      </c>
    </row>
    <row r="31" spans="1:22" ht="14" hidden="1" x14ac:dyDescent="0.2">
      <c r="A31" s="1">
        <v>30</v>
      </c>
      <c r="B31" s="1">
        <v>241155115</v>
      </c>
      <c r="C31" s="20">
        <v>44692</v>
      </c>
      <c r="D31" s="97">
        <v>0.47499999999999998</v>
      </c>
      <c r="E31" s="98">
        <v>44692</v>
      </c>
      <c r="F31" s="1" t="s">
        <v>216</v>
      </c>
      <c r="G31" s="1" t="s">
        <v>161</v>
      </c>
      <c r="H31" s="1" t="s">
        <v>349</v>
      </c>
      <c r="I31" s="1" t="s">
        <v>301</v>
      </c>
      <c r="J31" s="1">
        <v>1</v>
      </c>
      <c r="K31" s="1" t="s">
        <v>275</v>
      </c>
      <c r="L31" s="1" t="s">
        <v>287</v>
      </c>
      <c r="M31" s="1" t="s">
        <v>277</v>
      </c>
      <c r="N31" s="1" t="s">
        <v>278</v>
      </c>
      <c r="O31" s="1">
        <v>51.898685999999998</v>
      </c>
      <c r="P31" s="1">
        <v>9.1935319999999994</v>
      </c>
      <c r="Q31" s="1">
        <v>12</v>
      </c>
      <c r="R31" s="1" t="s">
        <v>279</v>
      </c>
      <c r="S31" s="1" t="s">
        <v>280</v>
      </c>
      <c r="T31" s="1" t="s">
        <v>281</v>
      </c>
      <c r="U31" s="1" t="s">
        <v>359</v>
      </c>
      <c r="V31" s="1">
        <v>5</v>
      </c>
    </row>
    <row r="32" spans="1:22" ht="14" hidden="1" x14ac:dyDescent="0.2">
      <c r="A32" s="1">
        <v>31</v>
      </c>
      <c r="B32" s="1">
        <v>241155116</v>
      </c>
      <c r="C32" s="20">
        <v>44692</v>
      </c>
      <c r="D32" s="97">
        <v>0.47916666666666669</v>
      </c>
      <c r="E32" s="98">
        <v>44692</v>
      </c>
      <c r="F32" s="1" t="s">
        <v>211</v>
      </c>
      <c r="G32" s="1" t="s">
        <v>152</v>
      </c>
      <c r="H32" s="1" t="s">
        <v>300</v>
      </c>
      <c r="I32" s="1" t="s">
        <v>301</v>
      </c>
      <c r="J32" s="1">
        <v>1</v>
      </c>
      <c r="K32" s="1" t="s">
        <v>275</v>
      </c>
      <c r="L32" s="1" t="s">
        <v>309</v>
      </c>
      <c r="M32" s="1" t="s">
        <v>277</v>
      </c>
      <c r="N32" s="1" t="s">
        <v>278</v>
      </c>
      <c r="O32" s="1">
        <v>51.898777000000003</v>
      </c>
      <c r="P32" s="1">
        <v>9.1934229999999992</v>
      </c>
      <c r="Q32" s="1">
        <v>45</v>
      </c>
      <c r="R32" s="1" t="s">
        <v>310</v>
      </c>
      <c r="S32" s="1" t="s">
        <v>280</v>
      </c>
      <c r="T32" s="1" t="s">
        <v>281</v>
      </c>
      <c r="U32" s="1" t="s">
        <v>360</v>
      </c>
      <c r="V32" s="1">
        <v>5</v>
      </c>
    </row>
    <row r="33" spans="1:22" ht="14" hidden="1" x14ac:dyDescent="0.2">
      <c r="A33" s="1">
        <v>32</v>
      </c>
      <c r="B33" s="1">
        <v>241155117</v>
      </c>
      <c r="C33" s="20">
        <v>44692</v>
      </c>
      <c r="D33" s="97">
        <v>0.47916666666666669</v>
      </c>
      <c r="E33" s="98">
        <v>44692</v>
      </c>
      <c r="F33" s="1" t="s">
        <v>217</v>
      </c>
      <c r="G33" s="1" t="s">
        <v>162</v>
      </c>
      <c r="H33" s="1" t="s">
        <v>349</v>
      </c>
      <c r="I33" s="1" t="s">
        <v>301</v>
      </c>
      <c r="J33" s="1">
        <v>1</v>
      </c>
      <c r="K33" s="1" t="s">
        <v>275</v>
      </c>
      <c r="L33" s="1" t="s">
        <v>309</v>
      </c>
      <c r="M33" s="1" t="s">
        <v>277</v>
      </c>
      <c r="N33" s="1" t="s">
        <v>278</v>
      </c>
      <c r="O33" s="1">
        <v>51.898812999999997</v>
      </c>
      <c r="P33" s="1">
        <v>9.1934509999999996</v>
      </c>
      <c r="Q33" s="1">
        <v>12</v>
      </c>
      <c r="R33" s="1" t="s">
        <v>310</v>
      </c>
      <c r="S33" s="1" t="s">
        <v>280</v>
      </c>
      <c r="T33" s="1" t="s">
        <v>281</v>
      </c>
      <c r="U33" s="1" t="s">
        <v>361</v>
      </c>
      <c r="V33" s="1">
        <v>5</v>
      </c>
    </row>
    <row r="34" spans="1:22" ht="14" hidden="1" x14ac:dyDescent="0.2">
      <c r="A34" s="1">
        <v>33</v>
      </c>
      <c r="B34" s="1">
        <v>241155118</v>
      </c>
      <c r="C34" s="20">
        <v>44692</v>
      </c>
      <c r="D34" s="97">
        <v>0.47916666666666669</v>
      </c>
      <c r="E34" s="98">
        <v>44692</v>
      </c>
      <c r="F34" s="1" t="s">
        <v>205</v>
      </c>
      <c r="G34" s="1" t="s">
        <v>164</v>
      </c>
      <c r="H34" s="1" t="s">
        <v>308</v>
      </c>
      <c r="I34" s="1" t="s">
        <v>301</v>
      </c>
      <c r="J34" s="1">
        <v>50</v>
      </c>
      <c r="K34" s="1" t="s">
        <v>275</v>
      </c>
      <c r="L34" s="1" t="s">
        <v>309</v>
      </c>
      <c r="M34" s="1" t="s">
        <v>277</v>
      </c>
      <c r="N34" s="1" t="s">
        <v>278</v>
      </c>
      <c r="O34" s="1">
        <v>51.898808000000002</v>
      </c>
      <c r="P34" s="1">
        <v>9.1934360000000002</v>
      </c>
      <c r="Q34" s="1">
        <v>8</v>
      </c>
      <c r="R34" s="1" t="s">
        <v>310</v>
      </c>
      <c r="S34" s="1" t="s">
        <v>280</v>
      </c>
      <c r="T34" s="1" t="s">
        <v>281</v>
      </c>
      <c r="U34" s="1" t="s">
        <v>362</v>
      </c>
      <c r="V34" s="1">
        <v>5</v>
      </c>
    </row>
    <row r="35" spans="1:22" ht="14" hidden="1" x14ac:dyDescent="0.2">
      <c r="A35" s="1">
        <v>34</v>
      </c>
      <c r="B35" s="1">
        <v>241155119</v>
      </c>
      <c r="C35" s="20">
        <v>44692</v>
      </c>
      <c r="D35" s="97">
        <v>0.48125000000000001</v>
      </c>
      <c r="E35" s="98">
        <v>44692</v>
      </c>
      <c r="F35" s="1" t="s">
        <v>216</v>
      </c>
      <c r="G35" s="1" t="s">
        <v>161</v>
      </c>
      <c r="H35" s="1" t="s">
        <v>349</v>
      </c>
      <c r="I35" s="1" t="s">
        <v>301</v>
      </c>
      <c r="J35" s="1">
        <v>3</v>
      </c>
      <c r="K35" s="1" t="s">
        <v>275</v>
      </c>
      <c r="L35" s="1" t="s">
        <v>309</v>
      </c>
      <c r="M35" s="1" t="s">
        <v>277</v>
      </c>
      <c r="N35" s="1" t="s">
        <v>278</v>
      </c>
      <c r="O35" s="1">
        <v>51.898727000000001</v>
      </c>
      <c r="P35" s="1">
        <v>9.1934979999999999</v>
      </c>
      <c r="Q35" s="1">
        <v>8</v>
      </c>
      <c r="R35" s="1" t="s">
        <v>279</v>
      </c>
      <c r="S35" s="1" t="s">
        <v>280</v>
      </c>
      <c r="T35" s="1" t="s">
        <v>281</v>
      </c>
      <c r="U35" s="1" t="s">
        <v>363</v>
      </c>
      <c r="V35" s="1">
        <v>5</v>
      </c>
    </row>
    <row r="36" spans="1:22" ht="14" hidden="1" x14ac:dyDescent="0.2">
      <c r="A36" s="1">
        <v>35</v>
      </c>
      <c r="B36" s="1">
        <v>241155120</v>
      </c>
      <c r="C36" s="20">
        <v>44692</v>
      </c>
      <c r="D36" s="97">
        <v>0.48194444444444445</v>
      </c>
      <c r="E36" s="98">
        <v>44692</v>
      </c>
      <c r="F36" s="1" t="s">
        <v>205</v>
      </c>
      <c r="G36" s="1" t="s">
        <v>164</v>
      </c>
      <c r="H36" s="1" t="s">
        <v>308</v>
      </c>
      <c r="I36" s="1" t="s">
        <v>301</v>
      </c>
      <c r="J36" s="1">
        <v>10</v>
      </c>
      <c r="K36" s="1" t="s">
        <v>275</v>
      </c>
      <c r="L36" s="1" t="s">
        <v>287</v>
      </c>
      <c r="M36" s="1" t="s">
        <v>277</v>
      </c>
      <c r="N36" s="1" t="s">
        <v>278</v>
      </c>
      <c r="O36" s="1">
        <v>51.898716999999998</v>
      </c>
      <c r="P36" s="1">
        <v>9.1935129999999994</v>
      </c>
      <c r="Q36" s="1">
        <v>28</v>
      </c>
      <c r="R36" s="1" t="s">
        <v>310</v>
      </c>
      <c r="S36" s="1" t="s">
        <v>280</v>
      </c>
      <c r="T36" s="1" t="s">
        <v>281</v>
      </c>
      <c r="U36" s="1" t="s">
        <v>364</v>
      </c>
      <c r="V36" s="1">
        <v>5</v>
      </c>
    </row>
    <row r="37" spans="1:22" ht="14" hidden="1" x14ac:dyDescent="0.2">
      <c r="A37" s="1">
        <v>36</v>
      </c>
      <c r="B37" s="1">
        <v>241155121</v>
      </c>
      <c r="C37" s="20">
        <v>44692</v>
      </c>
      <c r="D37" s="97">
        <v>0.4826388888888889</v>
      </c>
      <c r="E37" s="98">
        <v>44692</v>
      </c>
      <c r="F37" s="1" t="s">
        <v>216</v>
      </c>
      <c r="G37" s="1" t="s">
        <v>161</v>
      </c>
      <c r="H37" s="1" t="s">
        <v>349</v>
      </c>
      <c r="I37" s="1" t="s">
        <v>301</v>
      </c>
      <c r="J37" s="1">
        <v>1</v>
      </c>
      <c r="K37" s="1" t="s">
        <v>275</v>
      </c>
      <c r="L37" s="1" t="s">
        <v>287</v>
      </c>
      <c r="M37" s="1" t="s">
        <v>277</v>
      </c>
      <c r="N37" s="1" t="s">
        <v>278</v>
      </c>
      <c r="O37" s="1">
        <v>51.898639000000003</v>
      </c>
      <c r="P37" s="1">
        <v>9.1934500000000003</v>
      </c>
      <c r="Q37" s="1">
        <v>74</v>
      </c>
      <c r="R37" s="1" t="s">
        <v>279</v>
      </c>
      <c r="S37" s="1" t="s">
        <v>280</v>
      </c>
      <c r="T37" s="1" t="s">
        <v>281</v>
      </c>
      <c r="U37" s="1" t="s">
        <v>365</v>
      </c>
      <c r="V37" s="1">
        <v>5</v>
      </c>
    </row>
    <row r="38" spans="1:22" ht="14" hidden="1" x14ac:dyDescent="0.2">
      <c r="A38" s="1">
        <v>37</v>
      </c>
      <c r="B38" s="1">
        <v>241155122</v>
      </c>
      <c r="C38" s="20">
        <v>44692</v>
      </c>
      <c r="D38" s="97">
        <v>0.48333333333333334</v>
      </c>
      <c r="E38" s="98">
        <v>44692</v>
      </c>
      <c r="F38" s="1" t="s">
        <v>217</v>
      </c>
      <c r="G38" s="1" t="s">
        <v>162</v>
      </c>
      <c r="H38" s="1" t="s">
        <v>349</v>
      </c>
      <c r="I38" s="1" t="s">
        <v>301</v>
      </c>
      <c r="J38" s="1">
        <v>1</v>
      </c>
      <c r="K38" s="1" t="s">
        <v>275</v>
      </c>
      <c r="L38" s="1" t="s">
        <v>287</v>
      </c>
      <c r="M38" s="1" t="s">
        <v>277</v>
      </c>
      <c r="N38" s="1" t="s">
        <v>278</v>
      </c>
      <c r="O38" s="1">
        <v>51.898636000000003</v>
      </c>
      <c r="P38" s="1">
        <v>9.1934529999999999</v>
      </c>
      <c r="Q38" s="1">
        <v>9</v>
      </c>
      <c r="R38" s="1" t="s">
        <v>310</v>
      </c>
      <c r="S38" s="1" t="s">
        <v>280</v>
      </c>
      <c r="T38" s="1" t="s">
        <v>281</v>
      </c>
      <c r="U38" s="1" t="s">
        <v>366</v>
      </c>
      <c r="V38" s="1">
        <v>5</v>
      </c>
    </row>
    <row r="39" spans="1:22" ht="14" hidden="1" x14ac:dyDescent="0.2">
      <c r="A39" s="1">
        <v>38</v>
      </c>
      <c r="B39" s="1">
        <v>241155123</v>
      </c>
      <c r="C39" s="20">
        <v>44692</v>
      </c>
      <c r="D39" s="97">
        <v>0.49375000000000002</v>
      </c>
      <c r="E39" s="98">
        <v>44692</v>
      </c>
      <c r="F39" s="1" t="s">
        <v>205</v>
      </c>
      <c r="G39" s="1" t="s">
        <v>164</v>
      </c>
      <c r="H39" s="1" t="s">
        <v>308</v>
      </c>
      <c r="I39" s="1" t="s">
        <v>301</v>
      </c>
      <c r="J39" s="1">
        <v>4</v>
      </c>
      <c r="K39" s="1" t="s">
        <v>275</v>
      </c>
      <c r="L39" s="1" t="s">
        <v>287</v>
      </c>
      <c r="M39" s="1" t="s">
        <v>277</v>
      </c>
      <c r="N39" s="1" t="s">
        <v>278</v>
      </c>
      <c r="O39" s="1">
        <v>51.899579000000003</v>
      </c>
      <c r="P39" s="1">
        <v>9.2016899999999993</v>
      </c>
      <c r="Q39" s="1">
        <v>4</v>
      </c>
      <c r="R39" s="1" t="s">
        <v>310</v>
      </c>
      <c r="S39" s="1" t="s">
        <v>280</v>
      </c>
      <c r="T39" s="1" t="s">
        <v>281</v>
      </c>
      <c r="U39" s="1" t="s">
        <v>367</v>
      </c>
      <c r="V39" s="1">
        <v>7</v>
      </c>
    </row>
    <row r="40" spans="1:22" ht="14" hidden="1" x14ac:dyDescent="0.2">
      <c r="A40" s="1">
        <v>39</v>
      </c>
      <c r="B40" s="1">
        <v>241155124</v>
      </c>
      <c r="C40" s="20">
        <v>44692</v>
      </c>
      <c r="D40" s="97">
        <v>0.49583333333333335</v>
      </c>
      <c r="E40" s="98">
        <v>44692</v>
      </c>
      <c r="F40" s="1" t="s">
        <v>195</v>
      </c>
      <c r="G40" s="1" t="s">
        <v>155</v>
      </c>
      <c r="H40" s="1" t="s">
        <v>308</v>
      </c>
      <c r="I40" s="1" t="s">
        <v>301</v>
      </c>
      <c r="J40" s="1">
        <v>1</v>
      </c>
      <c r="K40" s="1" t="s">
        <v>275</v>
      </c>
      <c r="L40" s="1" t="s">
        <v>287</v>
      </c>
      <c r="M40" s="1" t="s">
        <v>277</v>
      </c>
      <c r="N40" s="1" t="s">
        <v>278</v>
      </c>
      <c r="O40" s="1">
        <v>51.899531000000003</v>
      </c>
      <c r="P40" s="1">
        <v>9.2013750000000005</v>
      </c>
      <c r="Q40" s="1">
        <v>16</v>
      </c>
      <c r="R40" s="1" t="s">
        <v>310</v>
      </c>
      <c r="S40" s="1" t="s">
        <v>280</v>
      </c>
      <c r="T40" s="1" t="s">
        <v>281</v>
      </c>
      <c r="U40" s="1" t="s">
        <v>368</v>
      </c>
      <c r="V40" s="1">
        <v>7</v>
      </c>
    </row>
    <row r="41" spans="1:22" ht="14" hidden="1" x14ac:dyDescent="0.2">
      <c r="A41" s="1">
        <v>40</v>
      </c>
      <c r="B41" s="1">
        <v>241155125</v>
      </c>
      <c r="C41" s="20">
        <v>44692</v>
      </c>
      <c r="D41" s="97">
        <v>0.49722222222222223</v>
      </c>
      <c r="E41" s="98">
        <v>44692</v>
      </c>
      <c r="F41" s="1" t="s">
        <v>216</v>
      </c>
      <c r="G41" s="1" t="s">
        <v>161</v>
      </c>
      <c r="H41" s="1" t="s">
        <v>349</v>
      </c>
      <c r="I41" s="1" t="s">
        <v>301</v>
      </c>
      <c r="J41" s="1">
        <v>1</v>
      </c>
      <c r="K41" s="1" t="s">
        <v>275</v>
      </c>
      <c r="L41" s="1" t="s">
        <v>309</v>
      </c>
      <c r="M41" s="1" t="s">
        <v>277</v>
      </c>
      <c r="N41" s="1" t="s">
        <v>278</v>
      </c>
      <c r="O41" s="1">
        <v>51.899594999999998</v>
      </c>
      <c r="P41" s="1">
        <v>9.2010330000000007</v>
      </c>
      <c r="Q41" s="1">
        <v>12</v>
      </c>
      <c r="R41" s="1" t="s">
        <v>279</v>
      </c>
      <c r="S41" s="1" t="s">
        <v>280</v>
      </c>
      <c r="T41" s="1" t="s">
        <v>281</v>
      </c>
      <c r="U41" s="1" t="s">
        <v>369</v>
      </c>
      <c r="V41" s="1">
        <v>7</v>
      </c>
    </row>
    <row r="42" spans="1:22" ht="14" hidden="1" x14ac:dyDescent="0.2">
      <c r="A42" s="1">
        <v>41</v>
      </c>
      <c r="B42" s="1">
        <v>241155126</v>
      </c>
      <c r="C42" s="20">
        <v>44692</v>
      </c>
      <c r="D42" s="97">
        <v>0.49722222222222223</v>
      </c>
      <c r="E42" s="98">
        <v>44692</v>
      </c>
      <c r="F42" s="1" t="s">
        <v>211</v>
      </c>
      <c r="G42" s="1" t="s">
        <v>152</v>
      </c>
      <c r="H42" s="1" t="s">
        <v>300</v>
      </c>
      <c r="I42" s="1" t="s">
        <v>301</v>
      </c>
      <c r="J42" s="1">
        <v>2</v>
      </c>
      <c r="K42" s="1" t="s">
        <v>275</v>
      </c>
      <c r="L42" s="1" t="s">
        <v>287</v>
      </c>
      <c r="M42" s="1" t="s">
        <v>370</v>
      </c>
      <c r="N42" s="1" t="s">
        <v>278</v>
      </c>
      <c r="O42" s="1">
        <v>51.899582000000002</v>
      </c>
      <c r="P42" s="1">
        <v>9.2010349999999992</v>
      </c>
      <c r="Q42" s="1">
        <v>16</v>
      </c>
      <c r="R42" s="1" t="s">
        <v>310</v>
      </c>
      <c r="S42" s="1" t="s">
        <v>280</v>
      </c>
      <c r="T42" s="1" t="s">
        <v>281</v>
      </c>
      <c r="U42" s="1" t="s">
        <v>371</v>
      </c>
      <c r="V42" s="1">
        <v>7</v>
      </c>
    </row>
    <row r="43" spans="1:22" ht="14" hidden="1" x14ac:dyDescent="0.2">
      <c r="A43" s="1">
        <v>42</v>
      </c>
      <c r="B43" s="1">
        <v>241155127</v>
      </c>
      <c r="C43" s="20">
        <v>44692</v>
      </c>
      <c r="D43" s="97">
        <v>0.49861111111111112</v>
      </c>
      <c r="E43" s="98">
        <v>44692</v>
      </c>
      <c r="F43" s="1" t="s">
        <v>205</v>
      </c>
      <c r="G43" s="1" t="s">
        <v>164</v>
      </c>
      <c r="H43" s="1" t="s">
        <v>308</v>
      </c>
      <c r="I43" s="1" t="s">
        <v>301</v>
      </c>
      <c r="J43" s="1">
        <v>45</v>
      </c>
      <c r="K43" s="1" t="s">
        <v>275</v>
      </c>
      <c r="L43" s="1" t="s">
        <v>309</v>
      </c>
      <c r="M43" s="1" t="s">
        <v>277</v>
      </c>
      <c r="N43" s="1" t="s">
        <v>278</v>
      </c>
      <c r="O43" s="1">
        <v>51.899343000000002</v>
      </c>
      <c r="P43" s="1">
        <v>9.2012319999999992</v>
      </c>
      <c r="Q43" s="1">
        <v>23</v>
      </c>
      <c r="R43" s="1" t="s">
        <v>310</v>
      </c>
      <c r="S43" s="1" t="s">
        <v>280</v>
      </c>
      <c r="T43" s="1" t="s">
        <v>281</v>
      </c>
      <c r="U43" s="1" t="s">
        <v>372</v>
      </c>
      <c r="V43" s="1">
        <v>7</v>
      </c>
    </row>
    <row r="44" spans="1:22" ht="14" hidden="1" x14ac:dyDescent="0.2">
      <c r="A44" s="1">
        <v>43</v>
      </c>
      <c r="B44" s="1">
        <v>241155128</v>
      </c>
      <c r="C44" s="20">
        <v>44692</v>
      </c>
      <c r="D44" s="97">
        <v>0.5</v>
      </c>
      <c r="E44" s="98">
        <v>44692</v>
      </c>
      <c r="F44" s="1" t="s">
        <v>192</v>
      </c>
      <c r="G44" s="1" t="s">
        <v>151</v>
      </c>
      <c r="H44" s="1" t="s">
        <v>308</v>
      </c>
      <c r="I44" s="1" t="s">
        <v>301</v>
      </c>
      <c r="J44" s="1">
        <v>1</v>
      </c>
      <c r="K44" s="1" t="s">
        <v>275</v>
      </c>
      <c r="L44" s="1" t="s">
        <v>287</v>
      </c>
      <c r="M44" s="1" t="s">
        <v>277</v>
      </c>
      <c r="N44" s="1" t="s">
        <v>278</v>
      </c>
      <c r="O44" s="1">
        <v>51.899635000000004</v>
      </c>
      <c r="P44" s="1">
        <v>9.2013839999999991</v>
      </c>
      <c r="Q44" s="1">
        <v>62</v>
      </c>
      <c r="R44" s="1" t="s">
        <v>310</v>
      </c>
      <c r="S44" s="1" t="s">
        <v>280</v>
      </c>
      <c r="T44" s="1" t="s">
        <v>281</v>
      </c>
      <c r="U44" s="1" t="s">
        <v>373</v>
      </c>
      <c r="V44" s="1">
        <v>7</v>
      </c>
    </row>
    <row r="45" spans="1:22" ht="14" hidden="1" x14ac:dyDescent="0.2">
      <c r="A45" s="1">
        <v>44</v>
      </c>
      <c r="B45" s="1">
        <v>241155129</v>
      </c>
      <c r="C45" s="20">
        <v>44692</v>
      </c>
      <c r="D45" s="97">
        <v>0.50208333333333333</v>
      </c>
      <c r="E45" s="98">
        <v>44692</v>
      </c>
      <c r="F45" s="1" t="s">
        <v>205</v>
      </c>
      <c r="G45" s="1" t="s">
        <v>164</v>
      </c>
      <c r="H45" s="1" t="s">
        <v>308</v>
      </c>
      <c r="I45" s="1" t="s">
        <v>301</v>
      </c>
      <c r="J45" s="1">
        <v>40</v>
      </c>
      <c r="K45" s="1" t="s">
        <v>275</v>
      </c>
      <c r="L45" s="1" t="s">
        <v>313</v>
      </c>
      <c r="M45" s="1" t="s">
        <v>277</v>
      </c>
      <c r="N45" s="1" t="s">
        <v>278</v>
      </c>
      <c r="O45" s="1">
        <v>51.899754000000001</v>
      </c>
      <c r="P45" s="1">
        <v>9.2019590000000004</v>
      </c>
      <c r="Q45" s="1">
        <v>28</v>
      </c>
      <c r="R45" s="1" t="s">
        <v>310</v>
      </c>
      <c r="S45" s="1" t="s">
        <v>280</v>
      </c>
      <c r="T45" s="1" t="s">
        <v>281</v>
      </c>
      <c r="U45" s="1" t="s">
        <v>374</v>
      </c>
      <c r="V45" s="1">
        <v>7</v>
      </c>
    </row>
    <row r="46" spans="1:22" ht="14" hidden="1" x14ac:dyDescent="0.2">
      <c r="A46" s="1">
        <v>45</v>
      </c>
      <c r="B46" s="1">
        <v>241155130</v>
      </c>
      <c r="C46" s="20">
        <v>44692</v>
      </c>
      <c r="D46" s="97">
        <v>0.50972222222222219</v>
      </c>
      <c r="E46" s="98">
        <v>44692</v>
      </c>
      <c r="F46" s="1" t="s">
        <v>217</v>
      </c>
      <c r="G46" s="1" t="s">
        <v>162</v>
      </c>
      <c r="H46" s="1" t="s">
        <v>349</v>
      </c>
      <c r="I46" s="1" t="s">
        <v>301</v>
      </c>
      <c r="J46" s="1">
        <v>2</v>
      </c>
      <c r="K46" s="1" t="s">
        <v>275</v>
      </c>
      <c r="L46" s="1" t="s">
        <v>287</v>
      </c>
      <c r="M46" s="1" t="s">
        <v>277</v>
      </c>
      <c r="N46" s="1" t="s">
        <v>278</v>
      </c>
      <c r="O46" s="1">
        <v>51.899152000000001</v>
      </c>
      <c r="P46" s="1">
        <v>9.2113300000000002</v>
      </c>
      <c r="Q46" s="1">
        <v>60</v>
      </c>
      <c r="R46" s="1" t="s">
        <v>310</v>
      </c>
      <c r="S46" s="1" t="s">
        <v>280</v>
      </c>
      <c r="T46" s="1" t="s">
        <v>281</v>
      </c>
      <c r="U46" s="1" t="s">
        <v>375</v>
      </c>
      <c r="V46" s="1">
        <v>6</v>
      </c>
    </row>
    <row r="47" spans="1:22" ht="14" hidden="1" x14ac:dyDescent="0.2">
      <c r="A47" s="1">
        <v>46</v>
      </c>
      <c r="B47" s="1">
        <v>241155131</v>
      </c>
      <c r="C47" s="20">
        <v>44692</v>
      </c>
      <c r="D47" s="97">
        <v>0.50972222222222219</v>
      </c>
      <c r="E47" s="98">
        <v>44692</v>
      </c>
      <c r="F47" s="1" t="s">
        <v>205</v>
      </c>
      <c r="G47" s="1" t="s">
        <v>164</v>
      </c>
      <c r="H47" s="1" t="s">
        <v>308</v>
      </c>
      <c r="I47" s="1" t="s">
        <v>301</v>
      </c>
      <c r="J47" s="1">
        <v>10</v>
      </c>
      <c r="K47" s="1" t="s">
        <v>275</v>
      </c>
      <c r="L47" s="1" t="s">
        <v>287</v>
      </c>
      <c r="M47" s="1" t="s">
        <v>376</v>
      </c>
      <c r="N47" s="1" t="s">
        <v>278</v>
      </c>
      <c r="O47" s="1">
        <v>51.899124999999998</v>
      </c>
      <c r="P47" s="1">
        <v>9.2114089999999997</v>
      </c>
      <c r="Q47" s="1">
        <v>11</v>
      </c>
      <c r="R47" s="1" t="s">
        <v>310</v>
      </c>
      <c r="S47" s="1" t="s">
        <v>280</v>
      </c>
      <c r="T47" s="1" t="s">
        <v>281</v>
      </c>
      <c r="U47" s="1" t="s">
        <v>377</v>
      </c>
      <c r="V47" s="1">
        <v>6</v>
      </c>
    </row>
    <row r="48" spans="1:22" ht="14" hidden="1" x14ac:dyDescent="0.2">
      <c r="A48" s="1">
        <v>47</v>
      </c>
      <c r="B48" s="1">
        <v>241155132</v>
      </c>
      <c r="C48" s="20">
        <v>44692</v>
      </c>
      <c r="D48" s="97">
        <v>0.50972222222222219</v>
      </c>
      <c r="E48" s="98">
        <v>44692</v>
      </c>
      <c r="F48" s="1" t="s">
        <v>205</v>
      </c>
      <c r="G48" s="1" t="s">
        <v>164</v>
      </c>
      <c r="H48" s="1" t="s">
        <v>308</v>
      </c>
      <c r="I48" s="1" t="s">
        <v>301</v>
      </c>
      <c r="J48" s="1">
        <v>20</v>
      </c>
      <c r="K48" s="1" t="s">
        <v>275</v>
      </c>
      <c r="L48" s="1" t="s">
        <v>309</v>
      </c>
      <c r="M48" s="1" t="s">
        <v>277</v>
      </c>
      <c r="N48" s="1" t="s">
        <v>278</v>
      </c>
      <c r="O48" s="1">
        <v>51.899132000000002</v>
      </c>
      <c r="P48" s="1">
        <v>9.2114180000000001</v>
      </c>
      <c r="Q48" s="1">
        <v>10</v>
      </c>
      <c r="R48" s="1" t="s">
        <v>310</v>
      </c>
      <c r="S48" s="1" t="s">
        <v>280</v>
      </c>
      <c r="T48" s="1" t="s">
        <v>281</v>
      </c>
      <c r="U48" s="1" t="s">
        <v>378</v>
      </c>
      <c r="V48" s="1">
        <v>6</v>
      </c>
    </row>
    <row r="49" spans="1:22" ht="14" hidden="1" x14ac:dyDescent="0.2">
      <c r="A49" s="1">
        <v>48</v>
      </c>
      <c r="B49" s="1">
        <v>241155133</v>
      </c>
      <c r="C49" s="20">
        <v>44692</v>
      </c>
      <c r="D49" s="97">
        <v>0.50972222222222219</v>
      </c>
      <c r="E49" s="98">
        <v>44692</v>
      </c>
      <c r="F49" s="1" t="s">
        <v>216</v>
      </c>
      <c r="G49" s="1" t="s">
        <v>161</v>
      </c>
      <c r="H49" s="1" t="s">
        <v>349</v>
      </c>
      <c r="I49" s="1" t="s">
        <v>301</v>
      </c>
      <c r="J49" s="1">
        <v>1</v>
      </c>
      <c r="K49" s="1" t="s">
        <v>275</v>
      </c>
      <c r="L49" s="1" t="s">
        <v>287</v>
      </c>
      <c r="M49" s="1" t="s">
        <v>370</v>
      </c>
      <c r="N49" s="1" t="s">
        <v>278</v>
      </c>
      <c r="O49" s="1">
        <v>51.899127</v>
      </c>
      <c r="P49" s="1">
        <v>9.2114010000000004</v>
      </c>
      <c r="Q49" s="1">
        <v>11</v>
      </c>
      <c r="R49" s="1" t="s">
        <v>279</v>
      </c>
      <c r="S49" s="1" t="s">
        <v>280</v>
      </c>
      <c r="T49" s="1" t="s">
        <v>281</v>
      </c>
      <c r="U49" s="1" t="s">
        <v>379</v>
      </c>
      <c r="V49" s="1">
        <v>6</v>
      </c>
    </row>
    <row r="50" spans="1:22" ht="14" hidden="1" x14ac:dyDescent="0.2">
      <c r="A50" s="1">
        <v>49</v>
      </c>
      <c r="B50" s="1">
        <v>241155134</v>
      </c>
      <c r="C50" s="20">
        <v>44692</v>
      </c>
      <c r="D50" s="97">
        <v>0.51388888888888884</v>
      </c>
      <c r="E50" s="98">
        <v>44692</v>
      </c>
      <c r="F50" s="1" t="s">
        <v>192</v>
      </c>
      <c r="G50" s="1" t="s">
        <v>151</v>
      </c>
      <c r="H50" s="1" t="s">
        <v>308</v>
      </c>
      <c r="I50" s="1" t="s">
        <v>301</v>
      </c>
      <c r="J50" s="1">
        <v>30</v>
      </c>
      <c r="K50" s="1" t="s">
        <v>275</v>
      </c>
      <c r="L50" s="1" t="s">
        <v>287</v>
      </c>
      <c r="M50" s="1" t="s">
        <v>277</v>
      </c>
      <c r="N50" s="1" t="s">
        <v>278</v>
      </c>
      <c r="O50" s="1">
        <v>51.899301000000001</v>
      </c>
      <c r="P50" s="1">
        <v>9.2113820000000004</v>
      </c>
      <c r="Q50" s="1">
        <v>68</v>
      </c>
      <c r="R50" s="1" t="s">
        <v>310</v>
      </c>
      <c r="S50" s="1" t="s">
        <v>280</v>
      </c>
      <c r="T50" s="1" t="s">
        <v>281</v>
      </c>
      <c r="U50" s="1" t="s">
        <v>380</v>
      </c>
      <c r="V50" s="1">
        <v>6</v>
      </c>
    </row>
    <row r="51" spans="1:22" ht="14" hidden="1" x14ac:dyDescent="0.2">
      <c r="A51" s="1">
        <v>50</v>
      </c>
      <c r="B51" s="1">
        <v>241155135</v>
      </c>
      <c r="C51" s="20">
        <v>44692</v>
      </c>
      <c r="D51" s="97">
        <v>0.51527777777777772</v>
      </c>
      <c r="E51" s="98">
        <v>44692</v>
      </c>
      <c r="F51" s="1" t="s">
        <v>211</v>
      </c>
      <c r="G51" s="1" t="s">
        <v>152</v>
      </c>
      <c r="H51" s="1" t="s">
        <v>300</v>
      </c>
      <c r="I51" s="1" t="s">
        <v>301</v>
      </c>
      <c r="J51" s="1">
        <v>2</v>
      </c>
      <c r="K51" s="1" t="s">
        <v>275</v>
      </c>
      <c r="L51" s="1" t="s">
        <v>287</v>
      </c>
      <c r="M51" s="1" t="s">
        <v>277</v>
      </c>
      <c r="N51" s="1" t="s">
        <v>278</v>
      </c>
      <c r="O51" s="1">
        <v>51.899130999999997</v>
      </c>
      <c r="P51" s="1">
        <v>9.2116290000000003</v>
      </c>
      <c r="Q51" s="1">
        <v>42</v>
      </c>
      <c r="R51" s="1" t="s">
        <v>310</v>
      </c>
      <c r="S51" s="1" t="s">
        <v>280</v>
      </c>
      <c r="T51" s="1" t="s">
        <v>281</v>
      </c>
      <c r="U51" s="1" t="s">
        <v>381</v>
      </c>
      <c r="V51" s="1">
        <v>6</v>
      </c>
    </row>
    <row r="52" spans="1:22" ht="14" hidden="1" x14ac:dyDescent="0.2">
      <c r="A52" s="1">
        <v>51</v>
      </c>
      <c r="B52" s="1">
        <v>241155136</v>
      </c>
      <c r="C52" s="20">
        <v>44692</v>
      </c>
      <c r="D52" s="97">
        <v>0.51597222222222228</v>
      </c>
      <c r="E52" s="98">
        <v>44692</v>
      </c>
      <c r="F52" s="1" t="s">
        <v>195</v>
      </c>
      <c r="G52" s="1" t="s">
        <v>155</v>
      </c>
      <c r="H52" s="1" t="s">
        <v>308</v>
      </c>
      <c r="I52" s="1" t="s">
        <v>301</v>
      </c>
      <c r="J52" s="1">
        <v>6</v>
      </c>
      <c r="K52" s="1" t="s">
        <v>275</v>
      </c>
      <c r="L52" s="1" t="s">
        <v>309</v>
      </c>
      <c r="M52" s="1" t="s">
        <v>277</v>
      </c>
      <c r="N52" s="1" t="s">
        <v>278</v>
      </c>
      <c r="O52" s="1">
        <v>51.899175999999997</v>
      </c>
      <c r="P52" s="1">
        <v>9.2115679999999998</v>
      </c>
      <c r="Q52" s="1">
        <v>17</v>
      </c>
      <c r="R52" s="1" t="s">
        <v>310</v>
      </c>
      <c r="S52" s="1" t="s">
        <v>280</v>
      </c>
      <c r="T52" s="1" t="s">
        <v>281</v>
      </c>
      <c r="U52" s="1" t="s">
        <v>382</v>
      </c>
      <c r="V52" s="1">
        <v>6</v>
      </c>
    </row>
    <row r="53" spans="1:22" ht="14" hidden="1" x14ac:dyDescent="0.2">
      <c r="A53" s="1">
        <v>52</v>
      </c>
      <c r="B53" s="1">
        <v>241155137</v>
      </c>
      <c r="C53" s="20">
        <v>44692</v>
      </c>
      <c r="D53" s="97">
        <v>0.52777777777777779</v>
      </c>
      <c r="E53" s="98">
        <v>44692</v>
      </c>
      <c r="F53" s="1" t="s">
        <v>192</v>
      </c>
      <c r="G53" s="1" t="s">
        <v>151</v>
      </c>
      <c r="H53" s="1" t="s">
        <v>308</v>
      </c>
      <c r="I53" s="1" t="s">
        <v>301</v>
      </c>
      <c r="J53" s="1">
        <v>2</v>
      </c>
      <c r="K53" s="1" t="s">
        <v>275</v>
      </c>
      <c r="L53" s="1" t="s">
        <v>309</v>
      </c>
      <c r="M53" s="1" t="s">
        <v>277</v>
      </c>
      <c r="N53" s="1" t="s">
        <v>278</v>
      </c>
      <c r="O53" s="1">
        <v>51.899410000000003</v>
      </c>
      <c r="P53" s="1">
        <v>9.2214749999999999</v>
      </c>
      <c r="Q53" s="1">
        <v>51</v>
      </c>
      <c r="R53" s="1" t="s">
        <v>310</v>
      </c>
      <c r="S53" s="1" t="s">
        <v>280</v>
      </c>
      <c r="T53" s="1" t="s">
        <v>281</v>
      </c>
      <c r="U53" s="1" t="s">
        <v>383</v>
      </c>
      <c r="V53" s="1">
        <v>1</v>
      </c>
    </row>
    <row r="54" spans="1:22" ht="14" hidden="1" x14ac:dyDescent="0.2">
      <c r="A54" s="1">
        <v>53</v>
      </c>
      <c r="B54" s="1">
        <v>241155138</v>
      </c>
      <c r="C54" s="20">
        <v>44692</v>
      </c>
      <c r="D54" s="97">
        <v>0.52777777777777779</v>
      </c>
      <c r="E54" s="98">
        <v>44692</v>
      </c>
      <c r="F54" s="1" t="s">
        <v>205</v>
      </c>
      <c r="G54" s="1" t="s">
        <v>164</v>
      </c>
      <c r="H54" s="1" t="s">
        <v>308</v>
      </c>
      <c r="I54" s="1" t="s">
        <v>301</v>
      </c>
      <c r="J54" s="1">
        <v>5</v>
      </c>
      <c r="K54" s="1" t="s">
        <v>275</v>
      </c>
      <c r="L54" s="1" t="s">
        <v>309</v>
      </c>
      <c r="M54" s="1" t="s">
        <v>277</v>
      </c>
      <c r="N54" s="1" t="s">
        <v>278</v>
      </c>
      <c r="O54" s="1">
        <v>51.899330999999997</v>
      </c>
      <c r="P54" s="1">
        <v>9.2215609999999995</v>
      </c>
      <c r="Q54" s="1">
        <v>13</v>
      </c>
      <c r="R54" s="1" t="s">
        <v>310</v>
      </c>
      <c r="S54" s="1" t="s">
        <v>280</v>
      </c>
      <c r="T54" s="1" t="s">
        <v>281</v>
      </c>
      <c r="U54" s="1" t="s">
        <v>384</v>
      </c>
      <c r="V54" s="1">
        <v>1</v>
      </c>
    </row>
    <row r="55" spans="1:22" ht="14" hidden="1" x14ac:dyDescent="0.2">
      <c r="A55" s="1">
        <v>54</v>
      </c>
      <c r="B55" s="1">
        <v>241155139</v>
      </c>
      <c r="C55" s="20">
        <v>44692</v>
      </c>
      <c r="D55" s="97">
        <v>0.52777777777777779</v>
      </c>
      <c r="E55" s="98">
        <v>44692</v>
      </c>
      <c r="F55" s="1" t="s">
        <v>205</v>
      </c>
      <c r="G55" s="1" t="s">
        <v>164</v>
      </c>
      <c r="H55" s="1" t="s">
        <v>308</v>
      </c>
      <c r="I55" s="1" t="s">
        <v>301</v>
      </c>
      <c r="J55" s="1">
        <v>4</v>
      </c>
      <c r="K55" s="1" t="s">
        <v>275</v>
      </c>
      <c r="L55" s="1" t="s">
        <v>287</v>
      </c>
      <c r="M55" s="1" t="s">
        <v>376</v>
      </c>
      <c r="N55" s="1" t="s">
        <v>278</v>
      </c>
      <c r="O55" s="1">
        <v>51.899365000000003</v>
      </c>
      <c r="P55" s="1">
        <v>9.2215340000000001</v>
      </c>
      <c r="Q55" s="1">
        <v>12</v>
      </c>
      <c r="R55" s="1" t="s">
        <v>310</v>
      </c>
      <c r="S55" s="1" t="s">
        <v>280</v>
      </c>
      <c r="T55" s="1" t="s">
        <v>281</v>
      </c>
      <c r="U55" s="1" t="s">
        <v>385</v>
      </c>
      <c r="V55" s="1">
        <v>1</v>
      </c>
    </row>
    <row r="56" spans="1:22" ht="14" hidden="1" x14ac:dyDescent="0.2">
      <c r="A56" s="1">
        <v>55</v>
      </c>
      <c r="B56" s="1">
        <v>241155140</v>
      </c>
      <c r="C56" s="20">
        <v>44692</v>
      </c>
      <c r="D56" s="97">
        <v>0.53055555555555556</v>
      </c>
      <c r="E56" s="98">
        <v>44692</v>
      </c>
      <c r="F56" s="1" t="s">
        <v>205</v>
      </c>
      <c r="G56" s="1" t="s">
        <v>164</v>
      </c>
      <c r="H56" s="1" t="s">
        <v>308</v>
      </c>
      <c r="I56" s="1" t="s">
        <v>301</v>
      </c>
      <c r="J56" s="1">
        <v>6</v>
      </c>
      <c r="K56" s="1" t="s">
        <v>275</v>
      </c>
      <c r="L56" s="1" t="s">
        <v>287</v>
      </c>
      <c r="M56" s="1" t="s">
        <v>386</v>
      </c>
      <c r="N56" s="1" t="s">
        <v>278</v>
      </c>
      <c r="O56" s="1">
        <v>51.899307999999998</v>
      </c>
      <c r="P56" s="1">
        <v>9.2215340000000001</v>
      </c>
      <c r="Q56" s="1">
        <v>24</v>
      </c>
      <c r="R56" s="1" t="s">
        <v>310</v>
      </c>
      <c r="S56" s="1" t="s">
        <v>280</v>
      </c>
      <c r="T56" s="1" t="s">
        <v>281</v>
      </c>
      <c r="U56" s="1" t="s">
        <v>387</v>
      </c>
      <c r="V56" s="1">
        <v>1</v>
      </c>
    </row>
    <row r="57" spans="1:22" ht="14" hidden="1" x14ac:dyDescent="0.2">
      <c r="A57" s="1">
        <v>56</v>
      </c>
      <c r="B57" s="1">
        <v>241155141</v>
      </c>
      <c r="C57" s="20">
        <v>44692</v>
      </c>
      <c r="D57" s="97">
        <v>0.53125</v>
      </c>
      <c r="E57" s="98">
        <v>44692</v>
      </c>
      <c r="F57" s="1" t="s">
        <v>205</v>
      </c>
      <c r="G57" s="1" t="s">
        <v>164</v>
      </c>
      <c r="H57" s="1" t="s">
        <v>308</v>
      </c>
      <c r="I57" s="1" t="s">
        <v>301</v>
      </c>
      <c r="J57" s="1">
        <v>30</v>
      </c>
      <c r="K57" s="1" t="s">
        <v>275</v>
      </c>
      <c r="L57" s="1" t="s">
        <v>287</v>
      </c>
      <c r="M57" s="1" t="s">
        <v>277</v>
      </c>
      <c r="N57" s="1" t="s">
        <v>278</v>
      </c>
      <c r="O57" s="1">
        <v>51.899267999999999</v>
      </c>
      <c r="P57" s="1">
        <v>9.2211890000000007</v>
      </c>
      <c r="Q57" s="1">
        <v>12</v>
      </c>
      <c r="R57" s="1" t="s">
        <v>310</v>
      </c>
      <c r="S57" s="1" t="s">
        <v>280</v>
      </c>
      <c r="T57" s="1" t="s">
        <v>281</v>
      </c>
      <c r="U57" s="1" t="s">
        <v>388</v>
      </c>
      <c r="V57" s="1">
        <v>1</v>
      </c>
    </row>
    <row r="58" spans="1:22" ht="14" x14ac:dyDescent="0.2">
      <c r="A58" s="1">
        <v>57</v>
      </c>
      <c r="B58" s="1">
        <v>241155142</v>
      </c>
      <c r="C58" s="20">
        <v>44692</v>
      </c>
      <c r="D58" s="97">
        <v>0.53333333333333333</v>
      </c>
      <c r="E58" s="98">
        <v>44692</v>
      </c>
      <c r="F58" s="1" t="s">
        <v>389</v>
      </c>
      <c r="G58" s="1" t="s">
        <v>390</v>
      </c>
      <c r="H58" s="1" t="s">
        <v>391</v>
      </c>
      <c r="I58" s="1" t="s">
        <v>274</v>
      </c>
      <c r="J58" s="1">
        <v>2</v>
      </c>
      <c r="K58" s="1" t="s">
        <v>275</v>
      </c>
      <c r="L58" s="1" t="s">
        <v>276</v>
      </c>
      <c r="M58" s="1" t="s">
        <v>277</v>
      </c>
      <c r="N58" s="1" t="s">
        <v>278</v>
      </c>
      <c r="O58" s="1">
        <v>51.898834999999998</v>
      </c>
      <c r="P58" s="1">
        <v>9.2210059999999991</v>
      </c>
      <c r="Q58" s="1">
        <v>8</v>
      </c>
      <c r="R58" s="1" t="s">
        <v>279</v>
      </c>
      <c r="S58" s="1" t="s">
        <v>280</v>
      </c>
      <c r="T58" s="1" t="s">
        <v>281</v>
      </c>
      <c r="U58" s="1" t="s">
        <v>392</v>
      </c>
      <c r="V58" s="1">
        <v>2</v>
      </c>
    </row>
    <row r="59" spans="1:22" ht="14" hidden="1" x14ac:dyDescent="0.2">
      <c r="A59" s="1">
        <v>58</v>
      </c>
      <c r="B59" s="1">
        <v>241155143</v>
      </c>
      <c r="C59" s="20">
        <v>44692</v>
      </c>
      <c r="D59" s="97">
        <v>0.53611111111111109</v>
      </c>
      <c r="E59" s="98">
        <v>44692</v>
      </c>
      <c r="F59" s="1" t="s">
        <v>211</v>
      </c>
      <c r="G59" s="1" t="s">
        <v>152</v>
      </c>
      <c r="H59" s="1" t="s">
        <v>300</v>
      </c>
      <c r="I59" s="1" t="s">
        <v>301</v>
      </c>
      <c r="J59" s="1">
        <v>5</v>
      </c>
      <c r="K59" s="1" t="s">
        <v>275</v>
      </c>
      <c r="L59" s="1" t="s">
        <v>287</v>
      </c>
      <c r="M59" s="1" t="s">
        <v>277</v>
      </c>
      <c r="N59" s="1" t="s">
        <v>278</v>
      </c>
      <c r="O59" s="1">
        <v>51.899006999999997</v>
      </c>
      <c r="P59" s="1">
        <v>9.2207810000000006</v>
      </c>
      <c r="Q59" s="1">
        <v>17</v>
      </c>
      <c r="R59" s="1" t="s">
        <v>310</v>
      </c>
      <c r="S59" s="1" t="s">
        <v>280</v>
      </c>
      <c r="T59" s="1" t="s">
        <v>281</v>
      </c>
      <c r="U59" s="1" t="s">
        <v>393</v>
      </c>
      <c r="V59" s="1">
        <v>2</v>
      </c>
    </row>
    <row r="60" spans="1:22" ht="14" hidden="1" x14ac:dyDescent="0.2">
      <c r="A60" s="1">
        <v>59</v>
      </c>
      <c r="B60" s="1">
        <v>241155144</v>
      </c>
      <c r="C60" s="20">
        <v>44692</v>
      </c>
      <c r="D60" s="97">
        <v>0.53611111111111109</v>
      </c>
      <c r="E60" s="98">
        <v>44692</v>
      </c>
      <c r="F60" s="1" t="s">
        <v>205</v>
      </c>
      <c r="G60" s="1" t="s">
        <v>164</v>
      </c>
      <c r="H60" s="1" t="s">
        <v>308</v>
      </c>
      <c r="I60" s="1" t="s">
        <v>301</v>
      </c>
      <c r="J60" s="1">
        <v>4</v>
      </c>
      <c r="K60" s="1" t="s">
        <v>275</v>
      </c>
      <c r="L60" s="1" t="s">
        <v>287</v>
      </c>
      <c r="M60" s="1" t="s">
        <v>376</v>
      </c>
      <c r="N60" s="1" t="s">
        <v>278</v>
      </c>
      <c r="O60" s="1">
        <v>51.899051</v>
      </c>
      <c r="P60" s="1">
        <v>9.2208020000000008</v>
      </c>
      <c r="Q60" s="1">
        <v>8</v>
      </c>
      <c r="R60" s="1" t="s">
        <v>310</v>
      </c>
      <c r="S60" s="1" t="s">
        <v>280</v>
      </c>
      <c r="T60" s="1" t="s">
        <v>281</v>
      </c>
      <c r="U60" s="1" t="s">
        <v>394</v>
      </c>
      <c r="V60" s="1">
        <v>2</v>
      </c>
    </row>
    <row r="61" spans="1:22" ht="14" hidden="1" x14ac:dyDescent="0.2">
      <c r="A61" s="1">
        <v>60</v>
      </c>
      <c r="B61" s="1">
        <v>241155145</v>
      </c>
      <c r="C61" s="20">
        <v>44692</v>
      </c>
      <c r="D61" s="97">
        <v>0.53611111111111109</v>
      </c>
      <c r="E61" s="98">
        <v>44692</v>
      </c>
      <c r="F61" s="1" t="s">
        <v>205</v>
      </c>
      <c r="G61" s="1" t="s">
        <v>164</v>
      </c>
      <c r="H61" s="1" t="s">
        <v>308</v>
      </c>
      <c r="I61" s="1" t="s">
        <v>301</v>
      </c>
      <c r="J61" s="1">
        <v>20</v>
      </c>
      <c r="K61" s="1" t="s">
        <v>275</v>
      </c>
      <c r="L61" s="1" t="s">
        <v>287</v>
      </c>
      <c r="M61" s="1" t="s">
        <v>277</v>
      </c>
      <c r="N61" s="1" t="s">
        <v>278</v>
      </c>
      <c r="O61" s="1">
        <v>51.899048999999998</v>
      </c>
      <c r="P61" s="1">
        <v>9.2208089999999991</v>
      </c>
      <c r="Q61" s="1">
        <v>9</v>
      </c>
      <c r="R61" s="1" t="s">
        <v>310</v>
      </c>
      <c r="S61" s="1" t="s">
        <v>280</v>
      </c>
      <c r="T61" s="1" t="s">
        <v>281</v>
      </c>
      <c r="U61" s="1" t="s">
        <v>395</v>
      </c>
      <c r="V61" s="1">
        <v>2</v>
      </c>
    </row>
    <row r="62" spans="1:22" ht="14" hidden="1" x14ac:dyDescent="0.2">
      <c r="A62" s="1">
        <v>61</v>
      </c>
      <c r="B62" s="1">
        <v>241155146</v>
      </c>
      <c r="C62" s="20">
        <v>44692</v>
      </c>
      <c r="D62" s="97">
        <v>0.53611111111111109</v>
      </c>
      <c r="E62" s="98">
        <v>44692</v>
      </c>
      <c r="F62" s="1" t="s">
        <v>192</v>
      </c>
      <c r="G62" s="1" t="s">
        <v>151</v>
      </c>
      <c r="H62" s="1" t="s">
        <v>308</v>
      </c>
      <c r="I62" s="1" t="s">
        <v>301</v>
      </c>
      <c r="J62" s="1">
        <v>15</v>
      </c>
      <c r="K62" s="1" t="s">
        <v>275</v>
      </c>
      <c r="L62" s="1" t="s">
        <v>309</v>
      </c>
      <c r="M62" s="1" t="s">
        <v>277</v>
      </c>
      <c r="N62" s="1" t="s">
        <v>278</v>
      </c>
      <c r="O62" s="1">
        <v>51.899093000000001</v>
      </c>
      <c r="P62" s="1">
        <v>9.2207860000000004</v>
      </c>
      <c r="Q62" s="1">
        <v>10</v>
      </c>
      <c r="R62" s="1" t="s">
        <v>310</v>
      </c>
      <c r="S62" s="1" t="s">
        <v>280</v>
      </c>
      <c r="T62" s="1" t="s">
        <v>281</v>
      </c>
      <c r="U62" s="1" t="s">
        <v>396</v>
      </c>
      <c r="V62" s="1">
        <v>2</v>
      </c>
    </row>
    <row r="63" spans="1:22" ht="14" hidden="1" x14ac:dyDescent="0.2">
      <c r="A63" s="1">
        <v>62</v>
      </c>
      <c r="B63" s="1">
        <v>241155147</v>
      </c>
      <c r="C63" s="20">
        <v>44692</v>
      </c>
      <c r="D63" s="97">
        <v>0.5395833333333333</v>
      </c>
      <c r="E63" s="98">
        <v>44692</v>
      </c>
      <c r="F63" s="1" t="s">
        <v>195</v>
      </c>
      <c r="G63" s="1" t="s">
        <v>155</v>
      </c>
      <c r="H63" s="1" t="s">
        <v>308</v>
      </c>
      <c r="I63" s="1" t="s">
        <v>301</v>
      </c>
      <c r="J63" s="1">
        <v>5</v>
      </c>
      <c r="K63" s="1" t="s">
        <v>275</v>
      </c>
      <c r="L63" s="1" t="s">
        <v>309</v>
      </c>
      <c r="M63" s="1" t="s">
        <v>277</v>
      </c>
      <c r="N63" s="1" t="s">
        <v>278</v>
      </c>
      <c r="O63" s="1">
        <v>51.899141</v>
      </c>
      <c r="P63" s="1">
        <v>9.2205910000000006</v>
      </c>
      <c r="Q63" s="1">
        <v>45</v>
      </c>
      <c r="R63" s="1" t="s">
        <v>310</v>
      </c>
      <c r="S63" s="1" t="s">
        <v>280</v>
      </c>
      <c r="T63" s="1" t="s">
        <v>281</v>
      </c>
      <c r="U63" s="1" t="s">
        <v>397</v>
      </c>
      <c r="V63" s="1">
        <v>2</v>
      </c>
    </row>
    <row r="64" spans="1:22" ht="14" hidden="1" x14ac:dyDescent="0.2">
      <c r="A64" s="1">
        <v>63</v>
      </c>
      <c r="B64" s="1">
        <v>241155148</v>
      </c>
      <c r="C64" s="20">
        <v>44692</v>
      </c>
      <c r="D64" s="97">
        <v>0.54097222222222219</v>
      </c>
      <c r="E64" s="98">
        <v>44692</v>
      </c>
      <c r="F64" s="1" t="s">
        <v>217</v>
      </c>
      <c r="G64" s="1" t="s">
        <v>162</v>
      </c>
      <c r="H64" s="1" t="s">
        <v>349</v>
      </c>
      <c r="I64" s="1" t="s">
        <v>301</v>
      </c>
      <c r="J64" s="1">
        <v>2</v>
      </c>
      <c r="K64" s="1" t="s">
        <v>275</v>
      </c>
      <c r="L64" s="1" t="s">
        <v>287</v>
      </c>
      <c r="M64" s="1" t="s">
        <v>277</v>
      </c>
      <c r="N64" s="1" t="s">
        <v>278</v>
      </c>
      <c r="O64" s="1">
        <v>51.898980999999999</v>
      </c>
      <c r="P64" s="1">
        <v>9.2205469999999998</v>
      </c>
      <c r="Q64" s="1">
        <v>33</v>
      </c>
      <c r="R64" s="1" t="s">
        <v>310</v>
      </c>
      <c r="S64" s="1" t="s">
        <v>280</v>
      </c>
      <c r="T64" s="1" t="s">
        <v>281</v>
      </c>
      <c r="U64" s="1" t="s">
        <v>398</v>
      </c>
      <c r="V64" s="1">
        <v>2</v>
      </c>
    </row>
    <row r="65" spans="1:22" ht="14" hidden="1" x14ac:dyDescent="0.2">
      <c r="A65" s="1">
        <v>64</v>
      </c>
      <c r="B65" s="1">
        <v>241155149</v>
      </c>
      <c r="C65" s="20">
        <v>44692</v>
      </c>
      <c r="D65" s="97">
        <v>0.54097222222222219</v>
      </c>
      <c r="E65" s="98">
        <v>44692</v>
      </c>
      <c r="F65" s="1" t="s">
        <v>205</v>
      </c>
      <c r="G65" s="1" t="s">
        <v>164</v>
      </c>
      <c r="H65" s="1" t="s">
        <v>308</v>
      </c>
      <c r="I65" s="1" t="s">
        <v>301</v>
      </c>
      <c r="J65" s="1">
        <v>8</v>
      </c>
      <c r="K65" s="1" t="s">
        <v>275</v>
      </c>
      <c r="L65" s="1" t="s">
        <v>287</v>
      </c>
      <c r="M65" s="1" t="s">
        <v>386</v>
      </c>
      <c r="N65" s="1" t="s">
        <v>278</v>
      </c>
      <c r="O65" s="1">
        <v>51.899000000000001</v>
      </c>
      <c r="P65" s="1">
        <v>9.2205370000000002</v>
      </c>
      <c r="Q65" s="1">
        <v>9</v>
      </c>
      <c r="R65" s="1" t="s">
        <v>310</v>
      </c>
      <c r="S65" s="1" t="s">
        <v>280</v>
      </c>
      <c r="T65" s="1" t="s">
        <v>281</v>
      </c>
      <c r="U65" s="1" t="s">
        <v>399</v>
      </c>
      <c r="V65" s="1">
        <v>2</v>
      </c>
    </row>
    <row r="66" spans="1:22" ht="14" hidden="1" x14ac:dyDescent="0.2">
      <c r="A66" s="1">
        <v>65</v>
      </c>
      <c r="B66" s="1">
        <v>241155150</v>
      </c>
      <c r="C66" s="20">
        <v>44692</v>
      </c>
      <c r="D66" s="97">
        <v>0.54513888888888884</v>
      </c>
      <c r="E66" s="98">
        <v>44692</v>
      </c>
      <c r="F66" s="1" t="s">
        <v>192</v>
      </c>
      <c r="G66" s="1" t="s">
        <v>151</v>
      </c>
      <c r="H66" s="1" t="s">
        <v>308</v>
      </c>
      <c r="I66" s="1" t="s">
        <v>301</v>
      </c>
      <c r="J66" s="1">
        <v>20</v>
      </c>
      <c r="K66" s="1" t="s">
        <v>275</v>
      </c>
      <c r="L66" s="1" t="s">
        <v>287</v>
      </c>
      <c r="M66" s="1" t="s">
        <v>277</v>
      </c>
      <c r="N66" s="1" t="s">
        <v>278</v>
      </c>
      <c r="O66" s="1">
        <v>51.899003</v>
      </c>
      <c r="P66" s="1">
        <v>9.2206650000000003</v>
      </c>
      <c r="Q66" s="1">
        <v>67</v>
      </c>
      <c r="R66" s="1" t="s">
        <v>310</v>
      </c>
      <c r="S66" s="1" t="s">
        <v>280</v>
      </c>
      <c r="T66" s="1" t="s">
        <v>281</v>
      </c>
      <c r="U66" s="1" t="s">
        <v>400</v>
      </c>
      <c r="V66" s="1">
        <v>2</v>
      </c>
    </row>
    <row r="67" spans="1:22" ht="14" hidden="1" x14ac:dyDescent="0.2">
      <c r="A67" s="1">
        <v>66</v>
      </c>
      <c r="B67" s="1">
        <v>241155151</v>
      </c>
      <c r="C67" s="20">
        <v>44692</v>
      </c>
      <c r="D67" s="97">
        <v>0.54513888888888884</v>
      </c>
      <c r="E67" s="98">
        <v>44692</v>
      </c>
      <c r="F67" s="1" t="s">
        <v>211</v>
      </c>
      <c r="G67" s="1" t="s">
        <v>152</v>
      </c>
      <c r="H67" s="1" t="s">
        <v>300</v>
      </c>
      <c r="I67" s="1" t="s">
        <v>301</v>
      </c>
      <c r="J67" s="1">
        <v>1</v>
      </c>
      <c r="K67" s="1" t="s">
        <v>275</v>
      </c>
      <c r="L67" s="1" t="s">
        <v>309</v>
      </c>
      <c r="M67" s="1" t="s">
        <v>401</v>
      </c>
      <c r="N67" s="1" t="s">
        <v>278</v>
      </c>
      <c r="O67" s="1">
        <v>51.898941999999998</v>
      </c>
      <c r="P67" s="1">
        <v>9.2205410000000008</v>
      </c>
      <c r="Q67" s="1">
        <v>19</v>
      </c>
      <c r="R67" s="1" t="s">
        <v>310</v>
      </c>
      <c r="S67" s="1" t="s">
        <v>280</v>
      </c>
      <c r="T67" s="1" t="s">
        <v>281</v>
      </c>
      <c r="U67" s="1" t="s">
        <v>402</v>
      </c>
      <c r="V67" s="1">
        <v>2</v>
      </c>
    </row>
    <row r="68" spans="1:22" ht="14" hidden="1" x14ac:dyDescent="0.2">
      <c r="A68" s="1">
        <v>67</v>
      </c>
      <c r="B68" s="1">
        <v>241155152</v>
      </c>
      <c r="C68" s="20">
        <v>44692</v>
      </c>
      <c r="D68" s="97">
        <v>0.55486111111111114</v>
      </c>
      <c r="E68" s="98">
        <v>44692</v>
      </c>
      <c r="F68" s="1" t="s">
        <v>216</v>
      </c>
      <c r="G68" s="1" t="s">
        <v>161</v>
      </c>
      <c r="H68" s="1" t="s">
        <v>349</v>
      </c>
      <c r="I68" s="1" t="s">
        <v>301</v>
      </c>
      <c r="J68" s="1">
        <v>1</v>
      </c>
      <c r="K68" s="1" t="s">
        <v>275</v>
      </c>
      <c r="L68" s="1" t="s">
        <v>287</v>
      </c>
      <c r="M68" s="1" t="s">
        <v>277</v>
      </c>
      <c r="N68" s="1" t="s">
        <v>278</v>
      </c>
      <c r="O68" s="1">
        <v>51.897269000000001</v>
      </c>
      <c r="P68" s="1">
        <v>9.2214430000000007</v>
      </c>
      <c r="Q68" s="1">
        <v>14</v>
      </c>
      <c r="R68" s="1" t="s">
        <v>279</v>
      </c>
      <c r="S68" s="1" t="s">
        <v>280</v>
      </c>
      <c r="T68" s="1" t="s">
        <v>281</v>
      </c>
      <c r="U68" s="1" t="s">
        <v>403</v>
      </c>
      <c r="V68" s="1">
        <v>3</v>
      </c>
    </row>
    <row r="69" spans="1:22" ht="14" hidden="1" x14ac:dyDescent="0.2">
      <c r="A69" s="1">
        <v>68</v>
      </c>
      <c r="B69" s="1">
        <v>241155153</v>
      </c>
      <c r="C69" s="20">
        <v>44692</v>
      </c>
      <c r="D69" s="97">
        <v>0.55972222222222223</v>
      </c>
      <c r="E69" s="98">
        <v>44692</v>
      </c>
      <c r="F69" s="1" t="s">
        <v>211</v>
      </c>
      <c r="G69" s="1" t="s">
        <v>152</v>
      </c>
      <c r="H69" s="1" t="s">
        <v>300</v>
      </c>
      <c r="I69" s="1" t="s">
        <v>301</v>
      </c>
      <c r="J69" s="1">
        <v>2</v>
      </c>
      <c r="K69" s="1" t="s">
        <v>275</v>
      </c>
      <c r="L69" s="1" t="s">
        <v>287</v>
      </c>
      <c r="M69" s="1" t="s">
        <v>370</v>
      </c>
      <c r="N69" s="1" t="s">
        <v>278</v>
      </c>
      <c r="O69" s="1">
        <v>51.897801999999999</v>
      </c>
      <c r="P69" s="1">
        <v>9.2223590000000009</v>
      </c>
      <c r="Q69" s="1">
        <v>13</v>
      </c>
      <c r="R69" s="1" t="s">
        <v>310</v>
      </c>
      <c r="S69" s="1" t="s">
        <v>280</v>
      </c>
      <c r="T69" s="1" t="s">
        <v>281</v>
      </c>
      <c r="U69" s="1" t="s">
        <v>404</v>
      </c>
      <c r="V69" s="1">
        <v>3</v>
      </c>
    </row>
    <row r="70" spans="1:22" ht="14" hidden="1" x14ac:dyDescent="0.2">
      <c r="A70" s="1">
        <v>69</v>
      </c>
      <c r="B70" s="1">
        <v>241155154</v>
      </c>
      <c r="C70" s="20">
        <v>44692</v>
      </c>
      <c r="D70" s="97">
        <v>0.55972222222222223</v>
      </c>
      <c r="E70" s="98">
        <v>44692</v>
      </c>
      <c r="F70" s="1" t="s">
        <v>205</v>
      </c>
      <c r="G70" s="1" t="s">
        <v>164</v>
      </c>
      <c r="H70" s="1" t="s">
        <v>308</v>
      </c>
      <c r="I70" s="1" t="s">
        <v>301</v>
      </c>
      <c r="J70" s="1">
        <v>20</v>
      </c>
      <c r="K70" s="1" t="s">
        <v>275</v>
      </c>
      <c r="L70" s="1" t="s">
        <v>287</v>
      </c>
      <c r="M70" s="1" t="s">
        <v>277</v>
      </c>
      <c r="N70" s="1" t="s">
        <v>278</v>
      </c>
      <c r="O70" s="1">
        <v>51.897806000000003</v>
      </c>
      <c r="P70" s="1">
        <v>9.222353</v>
      </c>
      <c r="Q70" s="1">
        <v>12</v>
      </c>
      <c r="R70" s="1" t="s">
        <v>310</v>
      </c>
      <c r="S70" s="1" t="s">
        <v>280</v>
      </c>
      <c r="T70" s="1" t="s">
        <v>281</v>
      </c>
      <c r="U70" s="1" t="s">
        <v>405</v>
      </c>
      <c r="V70" s="1">
        <v>3</v>
      </c>
    </row>
    <row r="71" spans="1:22" ht="14" hidden="1" x14ac:dyDescent="0.2">
      <c r="A71" s="1">
        <v>70</v>
      </c>
      <c r="B71" s="1">
        <v>241155155</v>
      </c>
      <c r="C71" s="20">
        <v>44692</v>
      </c>
      <c r="D71" s="97">
        <v>0.56111111111111112</v>
      </c>
      <c r="E71" s="98">
        <v>44692</v>
      </c>
      <c r="F71" s="1" t="s">
        <v>216</v>
      </c>
      <c r="G71" s="1" t="s">
        <v>161</v>
      </c>
      <c r="H71" s="1" t="s">
        <v>349</v>
      </c>
      <c r="I71" s="1" t="s">
        <v>301</v>
      </c>
      <c r="J71" s="1">
        <v>1</v>
      </c>
      <c r="K71" s="1" t="s">
        <v>275</v>
      </c>
      <c r="L71" s="1" t="s">
        <v>287</v>
      </c>
      <c r="M71" s="1" t="s">
        <v>277</v>
      </c>
      <c r="N71" s="1" t="s">
        <v>278</v>
      </c>
      <c r="O71" s="1">
        <v>51.897837000000003</v>
      </c>
      <c r="P71" s="1">
        <v>9.2224219999999999</v>
      </c>
      <c r="Q71" s="1">
        <v>23</v>
      </c>
      <c r="R71" s="1" t="s">
        <v>279</v>
      </c>
      <c r="S71" s="1" t="s">
        <v>280</v>
      </c>
      <c r="T71" s="1" t="s">
        <v>281</v>
      </c>
      <c r="U71" s="1" t="s">
        <v>406</v>
      </c>
      <c r="V71" s="1">
        <v>3</v>
      </c>
    </row>
    <row r="72" spans="1:22" ht="14" hidden="1" x14ac:dyDescent="0.2">
      <c r="A72" s="1">
        <v>71</v>
      </c>
      <c r="B72" s="1">
        <v>241155156</v>
      </c>
      <c r="C72" s="20">
        <v>44692</v>
      </c>
      <c r="D72" s="97">
        <v>0.56180555555555556</v>
      </c>
      <c r="E72" s="98">
        <v>44692</v>
      </c>
      <c r="F72" s="1" t="s">
        <v>205</v>
      </c>
      <c r="G72" s="1" t="s">
        <v>164</v>
      </c>
      <c r="H72" s="1" t="s">
        <v>308</v>
      </c>
      <c r="I72" s="1" t="s">
        <v>301</v>
      </c>
      <c r="J72" s="1">
        <v>8</v>
      </c>
      <c r="K72" s="1" t="s">
        <v>275</v>
      </c>
      <c r="L72" s="1" t="s">
        <v>287</v>
      </c>
      <c r="M72" s="1" t="s">
        <v>376</v>
      </c>
      <c r="N72" s="1" t="s">
        <v>278</v>
      </c>
      <c r="O72" s="1">
        <v>51.897787999999998</v>
      </c>
      <c r="P72" s="1">
        <v>9.2224740000000001</v>
      </c>
      <c r="Q72" s="1">
        <v>27</v>
      </c>
      <c r="R72" s="1" t="s">
        <v>310</v>
      </c>
      <c r="S72" s="1" t="s">
        <v>280</v>
      </c>
      <c r="T72" s="1" t="s">
        <v>281</v>
      </c>
      <c r="U72" s="1" t="s">
        <v>407</v>
      </c>
      <c r="V72" s="1">
        <v>3</v>
      </c>
    </row>
    <row r="73" spans="1:22" ht="14" hidden="1" x14ac:dyDescent="0.2">
      <c r="A73" s="1">
        <v>72</v>
      </c>
      <c r="B73" s="1">
        <v>241155157</v>
      </c>
      <c r="C73" s="20">
        <v>44692</v>
      </c>
      <c r="D73" s="97">
        <v>0.56944444444444442</v>
      </c>
      <c r="E73" s="98">
        <v>44692</v>
      </c>
      <c r="F73" s="1" t="s">
        <v>205</v>
      </c>
      <c r="G73" s="1" t="s">
        <v>164</v>
      </c>
      <c r="H73" s="1" t="s">
        <v>308</v>
      </c>
      <c r="I73" s="1" t="s">
        <v>301</v>
      </c>
      <c r="J73" s="1">
        <v>4</v>
      </c>
      <c r="K73" s="1" t="s">
        <v>275</v>
      </c>
      <c r="L73" s="1" t="s">
        <v>287</v>
      </c>
      <c r="M73" s="1" t="s">
        <v>376</v>
      </c>
      <c r="N73" s="1" t="s">
        <v>278</v>
      </c>
      <c r="O73" s="1">
        <v>51.896208000000001</v>
      </c>
      <c r="P73" s="1">
        <v>9.2216369999999994</v>
      </c>
      <c r="Q73" s="1">
        <v>12</v>
      </c>
      <c r="R73" s="1" t="s">
        <v>310</v>
      </c>
      <c r="S73" s="1" t="s">
        <v>280</v>
      </c>
      <c r="T73" s="1" t="s">
        <v>281</v>
      </c>
      <c r="U73" s="1" t="s">
        <v>408</v>
      </c>
      <c r="V73" s="1">
        <v>4</v>
      </c>
    </row>
    <row r="74" spans="1:22" ht="14" hidden="1" x14ac:dyDescent="0.2">
      <c r="A74" s="1">
        <v>73</v>
      </c>
      <c r="B74" s="1">
        <v>241155158</v>
      </c>
      <c r="C74" s="20">
        <v>44692</v>
      </c>
      <c r="D74" s="97">
        <v>0.56944444444444442</v>
      </c>
      <c r="E74" s="98">
        <v>44692</v>
      </c>
      <c r="F74" s="1" t="s">
        <v>205</v>
      </c>
      <c r="G74" s="1" t="s">
        <v>164</v>
      </c>
      <c r="H74" s="1" t="s">
        <v>308</v>
      </c>
      <c r="I74" s="1" t="s">
        <v>301</v>
      </c>
      <c r="J74" s="1">
        <v>50</v>
      </c>
      <c r="K74" s="1" t="s">
        <v>275</v>
      </c>
      <c r="L74" s="1" t="s">
        <v>313</v>
      </c>
      <c r="M74" s="1" t="s">
        <v>277</v>
      </c>
      <c r="N74" s="1" t="s">
        <v>278</v>
      </c>
      <c r="O74" s="1">
        <v>51.896199000000003</v>
      </c>
      <c r="P74" s="1">
        <v>9.2216850000000008</v>
      </c>
      <c r="Q74" s="1">
        <v>13</v>
      </c>
      <c r="R74" s="1" t="s">
        <v>310</v>
      </c>
      <c r="S74" s="1" t="s">
        <v>280</v>
      </c>
      <c r="T74" s="1" t="s">
        <v>281</v>
      </c>
      <c r="U74" s="1" t="s">
        <v>409</v>
      </c>
      <c r="V74" s="1">
        <v>4</v>
      </c>
    </row>
    <row r="75" spans="1:22" ht="14" hidden="1" x14ac:dyDescent="0.2">
      <c r="A75" s="1">
        <v>74</v>
      </c>
      <c r="B75" s="1">
        <v>241155159</v>
      </c>
      <c r="C75" s="20">
        <v>44692</v>
      </c>
      <c r="D75" s="97">
        <v>0.57013888888888886</v>
      </c>
      <c r="E75" s="98">
        <v>44692</v>
      </c>
      <c r="F75" s="1" t="s">
        <v>205</v>
      </c>
      <c r="G75" s="1" t="s">
        <v>164</v>
      </c>
      <c r="H75" s="1" t="s">
        <v>308</v>
      </c>
      <c r="I75" s="1" t="s">
        <v>301</v>
      </c>
      <c r="J75" s="1">
        <v>20</v>
      </c>
      <c r="K75" s="1" t="s">
        <v>275</v>
      </c>
      <c r="L75" s="1" t="s">
        <v>287</v>
      </c>
      <c r="M75" s="1" t="s">
        <v>277</v>
      </c>
      <c r="N75" s="1" t="s">
        <v>278</v>
      </c>
      <c r="O75" s="1">
        <v>51.896093999999998</v>
      </c>
      <c r="P75" s="1">
        <v>9.2216489999999993</v>
      </c>
      <c r="Q75" s="1">
        <v>40</v>
      </c>
      <c r="R75" s="1" t="s">
        <v>310</v>
      </c>
      <c r="S75" s="1" t="s">
        <v>280</v>
      </c>
      <c r="T75" s="1" t="s">
        <v>281</v>
      </c>
      <c r="U75" s="1" t="s">
        <v>410</v>
      </c>
      <c r="V75" s="1">
        <v>4</v>
      </c>
    </row>
    <row r="76" spans="1:22" ht="14" hidden="1" x14ac:dyDescent="0.2">
      <c r="A76" s="1">
        <v>75</v>
      </c>
      <c r="B76" s="1">
        <v>241155160</v>
      </c>
      <c r="C76" s="20">
        <v>44692</v>
      </c>
      <c r="D76" s="97">
        <v>0.57013888888888886</v>
      </c>
      <c r="E76" s="98">
        <v>44692</v>
      </c>
      <c r="F76" s="1" t="s">
        <v>216</v>
      </c>
      <c r="G76" s="1" t="s">
        <v>161</v>
      </c>
      <c r="H76" s="1" t="s">
        <v>349</v>
      </c>
      <c r="I76" s="1" t="s">
        <v>301</v>
      </c>
      <c r="J76" s="1">
        <v>1</v>
      </c>
      <c r="K76" s="1" t="s">
        <v>275</v>
      </c>
      <c r="L76" s="1" t="s">
        <v>287</v>
      </c>
      <c r="M76" s="1" t="s">
        <v>277</v>
      </c>
      <c r="N76" s="1" t="s">
        <v>278</v>
      </c>
      <c r="O76" s="1">
        <v>51.896165000000003</v>
      </c>
      <c r="P76" s="1">
        <v>9.2215790000000002</v>
      </c>
      <c r="Q76" s="1">
        <v>12</v>
      </c>
      <c r="R76" s="1" t="s">
        <v>279</v>
      </c>
      <c r="S76" s="1" t="s">
        <v>280</v>
      </c>
      <c r="T76" s="1" t="s">
        <v>281</v>
      </c>
      <c r="U76" s="1" t="s">
        <v>411</v>
      </c>
      <c r="V76" s="1">
        <v>4</v>
      </c>
    </row>
    <row r="77" spans="1:22" ht="14" x14ac:dyDescent="0.2">
      <c r="A77" s="1">
        <v>76</v>
      </c>
      <c r="B77" s="1">
        <v>241155161</v>
      </c>
      <c r="C77" s="20">
        <v>44692</v>
      </c>
      <c r="D77" s="97">
        <v>0.57777777777777772</v>
      </c>
      <c r="E77" s="98">
        <v>44692</v>
      </c>
      <c r="F77" s="1" t="s">
        <v>271</v>
      </c>
      <c r="G77" s="1" t="s">
        <v>272</v>
      </c>
      <c r="H77" s="1" t="s">
        <v>273</v>
      </c>
      <c r="I77" s="1" t="s">
        <v>274</v>
      </c>
      <c r="J77" s="1">
        <v>1</v>
      </c>
      <c r="K77" s="1" t="s">
        <v>275</v>
      </c>
      <c r="L77" s="1" t="s">
        <v>276</v>
      </c>
      <c r="M77" s="1" t="s">
        <v>412</v>
      </c>
      <c r="N77" s="1" t="s">
        <v>278</v>
      </c>
      <c r="O77" s="1">
        <v>51.898882</v>
      </c>
      <c r="P77" s="1">
        <v>9.2121230000000001</v>
      </c>
      <c r="Q77" s="1">
        <v>4</v>
      </c>
      <c r="R77" s="1" t="s">
        <v>279</v>
      </c>
      <c r="S77" s="1" t="s">
        <v>280</v>
      </c>
      <c r="T77" s="1" t="s">
        <v>281</v>
      </c>
      <c r="U77" s="1" t="s">
        <v>413</v>
      </c>
      <c r="V77" s="1">
        <v>6</v>
      </c>
    </row>
    <row r="78" spans="1:22" ht="14" x14ac:dyDescent="0.2">
      <c r="A78" s="1">
        <v>77</v>
      </c>
      <c r="B78" s="1">
        <v>241529136</v>
      </c>
      <c r="C78" s="20">
        <v>44692</v>
      </c>
      <c r="D78" s="97">
        <v>0.56041666666666667</v>
      </c>
      <c r="E78" s="98">
        <v>44695</v>
      </c>
      <c r="F78" s="1" t="s">
        <v>414</v>
      </c>
      <c r="G78" s="1" t="s">
        <v>415</v>
      </c>
      <c r="H78" s="1" t="s">
        <v>324</v>
      </c>
      <c r="I78" s="1" t="s">
        <v>320</v>
      </c>
      <c r="J78" s="1">
        <v>1</v>
      </c>
      <c r="K78" s="1" t="s">
        <v>275</v>
      </c>
      <c r="L78" s="1" t="s">
        <v>287</v>
      </c>
      <c r="M78" s="1" t="s">
        <v>277</v>
      </c>
      <c r="N78" s="1" t="s">
        <v>278</v>
      </c>
      <c r="O78" s="1">
        <v>51.904353999999998</v>
      </c>
      <c r="P78" s="1">
        <v>9.2067150000000009</v>
      </c>
      <c r="Q78" s="1">
        <v>118</v>
      </c>
      <c r="R78" s="1" t="s">
        <v>288</v>
      </c>
      <c r="S78" s="1" t="s">
        <v>280</v>
      </c>
      <c r="T78" s="1" t="s">
        <v>280</v>
      </c>
      <c r="U78" s="1" t="s">
        <v>416</v>
      </c>
    </row>
    <row r="79" spans="1:22" ht="14" hidden="1" x14ac:dyDescent="0.2">
      <c r="A79" s="1">
        <v>78</v>
      </c>
      <c r="B79" s="1">
        <v>241999321</v>
      </c>
      <c r="C79" s="20">
        <v>44699</v>
      </c>
      <c r="D79" s="97">
        <v>0.62847222222222221</v>
      </c>
      <c r="E79" s="98">
        <v>44699</v>
      </c>
      <c r="F79" s="1" t="s">
        <v>190</v>
      </c>
      <c r="G79" s="1" t="s">
        <v>150</v>
      </c>
      <c r="H79" s="1" t="s">
        <v>308</v>
      </c>
      <c r="I79" s="1" t="s">
        <v>301</v>
      </c>
      <c r="J79" s="1">
        <v>1</v>
      </c>
      <c r="K79" s="1" t="s">
        <v>275</v>
      </c>
      <c r="L79" s="1" t="s">
        <v>287</v>
      </c>
      <c r="M79" s="1" t="s">
        <v>277</v>
      </c>
      <c r="N79" s="1" t="s">
        <v>278</v>
      </c>
      <c r="O79" s="1">
        <v>51.898972999999998</v>
      </c>
      <c r="P79" s="1">
        <v>9.2203820000000007</v>
      </c>
      <c r="Q79" s="1">
        <v>10</v>
      </c>
      <c r="R79" s="1" t="s">
        <v>288</v>
      </c>
      <c r="S79" s="1" t="s">
        <v>280</v>
      </c>
      <c r="T79" s="1" t="s">
        <v>280</v>
      </c>
      <c r="U79" s="1" t="s">
        <v>417</v>
      </c>
      <c r="V79" s="1">
        <v>2</v>
      </c>
    </row>
    <row r="80" spans="1:22" ht="14" x14ac:dyDescent="0.2">
      <c r="A80" s="1">
        <v>79</v>
      </c>
      <c r="B80" s="1">
        <v>242047875</v>
      </c>
      <c r="C80" s="20">
        <v>44699</v>
      </c>
      <c r="D80" s="97">
        <v>0.64375000000000004</v>
      </c>
      <c r="E80" s="98">
        <v>44699</v>
      </c>
      <c r="F80" s="1" t="s">
        <v>418</v>
      </c>
      <c r="G80" s="1" t="s">
        <v>419</v>
      </c>
      <c r="H80" s="1" t="s">
        <v>420</v>
      </c>
      <c r="I80" s="1" t="s">
        <v>421</v>
      </c>
      <c r="J80" s="1">
        <v>1</v>
      </c>
      <c r="K80" s="1" t="s">
        <v>275</v>
      </c>
      <c r="L80" s="1" t="s">
        <v>287</v>
      </c>
      <c r="M80" s="1" t="s">
        <v>277</v>
      </c>
      <c r="N80" s="1" t="s">
        <v>278</v>
      </c>
      <c r="O80" s="1">
        <v>51.897575000000003</v>
      </c>
      <c r="P80" s="1">
        <v>9.2091609999999999</v>
      </c>
      <c r="Q80" s="1">
        <v>500</v>
      </c>
      <c r="R80" s="1" t="s">
        <v>288</v>
      </c>
      <c r="S80" s="1" t="s">
        <v>280</v>
      </c>
      <c r="T80" s="1" t="s">
        <v>280</v>
      </c>
      <c r="U80" s="1" t="s">
        <v>422</v>
      </c>
      <c r="V80" s="1">
        <v>6</v>
      </c>
    </row>
    <row r="81" spans="1:22" ht="14" x14ac:dyDescent="0.2">
      <c r="A81" s="1">
        <v>80</v>
      </c>
      <c r="B81" s="1">
        <v>242051113</v>
      </c>
      <c r="C81" s="20">
        <v>44699</v>
      </c>
      <c r="D81" s="97">
        <v>0.54236111111111107</v>
      </c>
      <c r="E81" s="98">
        <v>44699</v>
      </c>
      <c r="F81" s="1" t="s">
        <v>423</v>
      </c>
      <c r="G81" s="1" t="s">
        <v>424</v>
      </c>
      <c r="H81" s="1" t="s">
        <v>324</v>
      </c>
      <c r="I81" s="1" t="s">
        <v>320</v>
      </c>
      <c r="J81" s="1">
        <v>1</v>
      </c>
      <c r="K81" s="1" t="s">
        <v>275</v>
      </c>
      <c r="L81" s="1" t="s">
        <v>287</v>
      </c>
      <c r="M81" s="1" t="s">
        <v>277</v>
      </c>
      <c r="N81" s="1" t="s">
        <v>278</v>
      </c>
      <c r="O81" s="1">
        <v>51.897575000000003</v>
      </c>
      <c r="P81" s="1">
        <v>9.2091609999999999</v>
      </c>
      <c r="Q81" s="1">
        <v>25</v>
      </c>
      <c r="R81" s="1" t="s">
        <v>288</v>
      </c>
      <c r="S81" s="1" t="s">
        <v>280</v>
      </c>
      <c r="T81" s="1" t="s">
        <v>280</v>
      </c>
      <c r="U81" s="1" t="s">
        <v>425</v>
      </c>
      <c r="V81" s="1">
        <v>6</v>
      </c>
    </row>
    <row r="82" spans="1:22" ht="14" hidden="1" x14ac:dyDescent="0.2">
      <c r="A82" s="1">
        <v>81</v>
      </c>
      <c r="B82" s="1">
        <v>242058697</v>
      </c>
      <c r="C82" s="20">
        <v>44699</v>
      </c>
      <c r="D82" s="97">
        <v>0.53333333333333333</v>
      </c>
      <c r="E82" s="98">
        <v>44699</v>
      </c>
      <c r="F82" s="1" t="s">
        <v>216</v>
      </c>
      <c r="G82" s="1" t="s">
        <v>161</v>
      </c>
      <c r="H82" s="1" t="s">
        <v>349</v>
      </c>
      <c r="I82" s="1" t="s">
        <v>301</v>
      </c>
      <c r="J82" s="1">
        <v>4</v>
      </c>
      <c r="K82" s="1" t="s">
        <v>352</v>
      </c>
      <c r="L82" s="1" t="s">
        <v>276</v>
      </c>
      <c r="M82" s="1" t="s">
        <v>277</v>
      </c>
      <c r="N82" s="1" t="s">
        <v>278</v>
      </c>
      <c r="O82" s="1">
        <v>51.905473000000001</v>
      </c>
      <c r="P82" s="1">
        <v>9.1932399999999994</v>
      </c>
      <c r="Q82" s="1">
        <v>5</v>
      </c>
      <c r="R82" s="1" t="s">
        <v>279</v>
      </c>
      <c r="S82" s="1" t="s">
        <v>280</v>
      </c>
      <c r="T82" s="1" t="s">
        <v>281</v>
      </c>
      <c r="U82" s="1" t="s">
        <v>426</v>
      </c>
      <c r="V82" s="1">
        <v>8</v>
      </c>
    </row>
    <row r="83" spans="1:22" ht="14" hidden="1" x14ac:dyDescent="0.2">
      <c r="A83" s="1">
        <v>82</v>
      </c>
      <c r="B83" s="1">
        <v>242058698</v>
      </c>
      <c r="C83" s="20">
        <v>44699</v>
      </c>
      <c r="D83" s="97">
        <v>0.53472222222222221</v>
      </c>
      <c r="E83" s="98">
        <v>44699</v>
      </c>
      <c r="F83" s="1" t="s">
        <v>205</v>
      </c>
      <c r="G83" s="1" t="s">
        <v>164</v>
      </c>
      <c r="H83" s="1" t="s">
        <v>308</v>
      </c>
      <c r="I83" s="1" t="s">
        <v>301</v>
      </c>
      <c r="J83" s="1">
        <v>3</v>
      </c>
      <c r="K83" s="1" t="s">
        <v>275</v>
      </c>
      <c r="L83" s="1" t="s">
        <v>287</v>
      </c>
      <c r="M83" s="1" t="s">
        <v>277</v>
      </c>
      <c r="N83" s="1" t="s">
        <v>278</v>
      </c>
      <c r="O83" s="1">
        <v>51.905532000000001</v>
      </c>
      <c r="P83" s="1">
        <v>9.1933140000000009</v>
      </c>
      <c r="Q83" s="1">
        <v>42</v>
      </c>
      <c r="R83" s="1" t="s">
        <v>310</v>
      </c>
      <c r="S83" s="1" t="s">
        <v>280</v>
      </c>
      <c r="T83" s="1" t="s">
        <v>281</v>
      </c>
      <c r="U83" s="1" t="s">
        <v>427</v>
      </c>
      <c r="V83" s="1">
        <v>8</v>
      </c>
    </row>
    <row r="84" spans="1:22" ht="14" hidden="1" x14ac:dyDescent="0.2">
      <c r="A84" s="1">
        <v>83</v>
      </c>
      <c r="B84" s="1">
        <v>242058699</v>
      </c>
      <c r="C84" s="20">
        <v>44699</v>
      </c>
      <c r="D84" s="97">
        <v>0.53472222222222221</v>
      </c>
      <c r="E84" s="98">
        <v>44699</v>
      </c>
      <c r="F84" s="1" t="s">
        <v>205</v>
      </c>
      <c r="G84" s="1" t="s">
        <v>164</v>
      </c>
      <c r="H84" s="1" t="s">
        <v>308</v>
      </c>
      <c r="I84" s="1" t="s">
        <v>301</v>
      </c>
      <c r="J84" s="1">
        <v>8</v>
      </c>
      <c r="K84" s="1" t="s">
        <v>275</v>
      </c>
      <c r="L84" s="1" t="s">
        <v>287</v>
      </c>
      <c r="M84" s="1" t="s">
        <v>386</v>
      </c>
      <c r="N84" s="1" t="s">
        <v>278</v>
      </c>
      <c r="O84" s="1">
        <v>51.905371000000002</v>
      </c>
      <c r="P84" s="1">
        <v>9.1934000000000005</v>
      </c>
      <c r="Q84" s="1">
        <v>63</v>
      </c>
      <c r="R84" s="1" t="s">
        <v>310</v>
      </c>
      <c r="S84" s="1" t="s">
        <v>280</v>
      </c>
      <c r="T84" s="1" t="s">
        <v>281</v>
      </c>
      <c r="U84" s="1" t="s">
        <v>428</v>
      </c>
      <c r="V84" s="1">
        <v>8</v>
      </c>
    </row>
    <row r="85" spans="1:22" ht="14" hidden="1" x14ac:dyDescent="0.2">
      <c r="A85" s="1">
        <v>84</v>
      </c>
      <c r="B85" s="1">
        <v>242058700</v>
      </c>
      <c r="C85" s="20">
        <v>44699</v>
      </c>
      <c r="D85" s="97">
        <v>0.5395833333333333</v>
      </c>
      <c r="E85" s="98">
        <v>44699</v>
      </c>
      <c r="F85" s="1" t="s">
        <v>217</v>
      </c>
      <c r="G85" s="1" t="s">
        <v>162</v>
      </c>
      <c r="H85" s="1" t="s">
        <v>349</v>
      </c>
      <c r="I85" s="1" t="s">
        <v>301</v>
      </c>
      <c r="J85" s="1">
        <v>3</v>
      </c>
      <c r="K85" s="1" t="s">
        <v>275</v>
      </c>
      <c r="L85" s="1" t="s">
        <v>276</v>
      </c>
      <c r="M85" s="1" t="s">
        <v>277</v>
      </c>
      <c r="N85" s="1" t="s">
        <v>278</v>
      </c>
      <c r="O85" s="1">
        <v>51.905380000000001</v>
      </c>
      <c r="P85" s="1">
        <v>9.1936</v>
      </c>
      <c r="Q85" s="1">
        <v>17</v>
      </c>
      <c r="R85" s="1" t="s">
        <v>310</v>
      </c>
      <c r="S85" s="1" t="s">
        <v>280</v>
      </c>
      <c r="T85" s="1" t="s">
        <v>281</v>
      </c>
      <c r="U85" s="1" t="s">
        <v>429</v>
      </c>
      <c r="V85" s="1">
        <v>8</v>
      </c>
    </row>
    <row r="86" spans="1:22" ht="14" hidden="1" x14ac:dyDescent="0.2">
      <c r="A86" s="1">
        <v>85</v>
      </c>
      <c r="B86" s="1">
        <v>242058701</v>
      </c>
      <c r="C86" s="20">
        <v>44699</v>
      </c>
      <c r="D86" s="97">
        <v>0.54027777777777775</v>
      </c>
      <c r="E86" s="98">
        <v>44699</v>
      </c>
      <c r="F86" s="1" t="s">
        <v>216</v>
      </c>
      <c r="G86" s="1" t="s">
        <v>161</v>
      </c>
      <c r="H86" s="1" t="s">
        <v>349</v>
      </c>
      <c r="I86" s="1" t="s">
        <v>301</v>
      </c>
      <c r="J86" s="1">
        <v>4</v>
      </c>
      <c r="K86" s="1" t="s">
        <v>275</v>
      </c>
      <c r="L86" s="1" t="s">
        <v>276</v>
      </c>
      <c r="M86" s="1" t="s">
        <v>430</v>
      </c>
      <c r="N86" s="1" t="s">
        <v>278</v>
      </c>
      <c r="O86" s="1">
        <v>51.905369999999998</v>
      </c>
      <c r="P86" s="1">
        <v>9.1936239999999998</v>
      </c>
      <c r="Q86" s="1">
        <v>35</v>
      </c>
      <c r="R86" s="1" t="s">
        <v>279</v>
      </c>
      <c r="S86" s="1" t="s">
        <v>280</v>
      </c>
      <c r="T86" s="1" t="s">
        <v>281</v>
      </c>
      <c r="U86" s="1" t="s">
        <v>431</v>
      </c>
      <c r="V86" s="1">
        <v>8</v>
      </c>
    </row>
    <row r="87" spans="1:22" ht="14" hidden="1" x14ac:dyDescent="0.2">
      <c r="A87" s="1">
        <v>86</v>
      </c>
      <c r="B87" s="1">
        <v>242058702</v>
      </c>
      <c r="C87" s="20">
        <v>44699</v>
      </c>
      <c r="D87" s="97">
        <v>0.54027777777777775</v>
      </c>
      <c r="E87" s="98">
        <v>44699</v>
      </c>
      <c r="F87" s="1" t="s">
        <v>211</v>
      </c>
      <c r="G87" s="1" t="s">
        <v>152</v>
      </c>
      <c r="H87" s="1" t="s">
        <v>300</v>
      </c>
      <c r="I87" s="1" t="s">
        <v>301</v>
      </c>
      <c r="J87" s="1">
        <v>6</v>
      </c>
      <c r="K87" s="1" t="s">
        <v>275</v>
      </c>
      <c r="L87" s="1" t="s">
        <v>287</v>
      </c>
      <c r="M87" s="1" t="s">
        <v>370</v>
      </c>
      <c r="N87" s="1" t="s">
        <v>278</v>
      </c>
      <c r="O87" s="1">
        <v>51.905403</v>
      </c>
      <c r="P87" s="1">
        <v>9.193619</v>
      </c>
      <c r="Q87" s="1">
        <v>4</v>
      </c>
      <c r="R87" s="1" t="s">
        <v>310</v>
      </c>
      <c r="S87" s="1" t="s">
        <v>280</v>
      </c>
      <c r="T87" s="1" t="s">
        <v>281</v>
      </c>
      <c r="U87" s="1" t="s">
        <v>432</v>
      </c>
      <c r="V87" s="1">
        <v>8</v>
      </c>
    </row>
    <row r="88" spans="1:22" ht="14" hidden="1" x14ac:dyDescent="0.2">
      <c r="A88" s="1">
        <v>87</v>
      </c>
      <c r="B88" s="1">
        <v>242058703</v>
      </c>
      <c r="C88" s="20">
        <v>44699</v>
      </c>
      <c r="D88" s="97">
        <v>0.54236111111111107</v>
      </c>
      <c r="E88" s="98">
        <v>44699</v>
      </c>
      <c r="F88" s="1" t="s">
        <v>192</v>
      </c>
      <c r="G88" s="1" t="s">
        <v>151</v>
      </c>
      <c r="H88" s="1" t="s">
        <v>308</v>
      </c>
      <c r="I88" s="1" t="s">
        <v>301</v>
      </c>
      <c r="J88" s="1">
        <v>5</v>
      </c>
      <c r="K88" s="1" t="s">
        <v>275</v>
      </c>
      <c r="L88" s="1" t="s">
        <v>287</v>
      </c>
      <c r="M88" s="1" t="s">
        <v>277</v>
      </c>
      <c r="N88" s="1" t="s">
        <v>278</v>
      </c>
      <c r="O88" s="1">
        <v>51.905439000000001</v>
      </c>
      <c r="P88" s="1">
        <v>9.1936739999999997</v>
      </c>
      <c r="Q88" s="1">
        <v>15</v>
      </c>
      <c r="R88" s="1" t="s">
        <v>310</v>
      </c>
      <c r="S88" s="1" t="s">
        <v>280</v>
      </c>
      <c r="T88" s="1" t="s">
        <v>281</v>
      </c>
      <c r="U88" s="1" t="s">
        <v>433</v>
      </c>
      <c r="V88" s="1">
        <v>8</v>
      </c>
    </row>
    <row r="89" spans="1:22" ht="14" hidden="1" x14ac:dyDescent="0.2">
      <c r="A89" s="1">
        <v>88</v>
      </c>
      <c r="B89" s="1">
        <v>242058704</v>
      </c>
      <c r="C89" s="20">
        <v>44699</v>
      </c>
      <c r="D89" s="97">
        <v>0.54305555555555551</v>
      </c>
      <c r="E89" s="98">
        <v>44699</v>
      </c>
      <c r="F89" s="1" t="s">
        <v>192</v>
      </c>
      <c r="G89" s="1" t="s">
        <v>151</v>
      </c>
      <c r="H89" s="1" t="s">
        <v>308</v>
      </c>
      <c r="I89" s="1" t="s">
        <v>301</v>
      </c>
      <c r="J89" s="1">
        <v>1</v>
      </c>
      <c r="K89" s="1" t="s">
        <v>434</v>
      </c>
      <c r="L89" s="1" t="s">
        <v>309</v>
      </c>
      <c r="M89" s="1" t="s">
        <v>277</v>
      </c>
      <c r="N89" s="1" t="s">
        <v>278</v>
      </c>
      <c r="O89" s="1">
        <v>51.905557999999999</v>
      </c>
      <c r="P89" s="1">
        <v>9.1937440000000006</v>
      </c>
      <c r="Q89" s="1">
        <v>19</v>
      </c>
      <c r="R89" s="1" t="s">
        <v>310</v>
      </c>
      <c r="S89" s="1" t="s">
        <v>280</v>
      </c>
      <c r="T89" s="1" t="s">
        <v>281</v>
      </c>
      <c r="U89" s="1" t="s">
        <v>435</v>
      </c>
      <c r="V89" s="1">
        <v>8</v>
      </c>
    </row>
    <row r="90" spans="1:22" ht="14" hidden="1" x14ac:dyDescent="0.2">
      <c r="A90" s="1">
        <v>89</v>
      </c>
      <c r="B90" s="1">
        <v>242058705</v>
      </c>
      <c r="C90" s="20">
        <v>44699</v>
      </c>
      <c r="D90" s="97">
        <v>0.54305555555555551</v>
      </c>
      <c r="E90" s="98">
        <v>44699</v>
      </c>
      <c r="F90" s="1" t="s">
        <v>216</v>
      </c>
      <c r="G90" s="1" t="s">
        <v>161</v>
      </c>
      <c r="H90" s="1" t="s">
        <v>349</v>
      </c>
      <c r="I90" s="1" t="s">
        <v>301</v>
      </c>
      <c r="J90" s="1">
        <v>2</v>
      </c>
      <c r="K90" s="1" t="s">
        <v>275</v>
      </c>
      <c r="L90" s="1" t="s">
        <v>309</v>
      </c>
      <c r="M90" s="1" t="s">
        <v>277</v>
      </c>
      <c r="N90" s="1" t="s">
        <v>278</v>
      </c>
      <c r="O90" s="1">
        <v>51.905481000000002</v>
      </c>
      <c r="P90" s="1">
        <v>9.1937429999999996</v>
      </c>
      <c r="Q90" s="1">
        <v>14</v>
      </c>
      <c r="R90" s="1" t="s">
        <v>279</v>
      </c>
      <c r="S90" s="1" t="s">
        <v>280</v>
      </c>
      <c r="T90" s="1" t="s">
        <v>281</v>
      </c>
      <c r="U90" s="1" t="s">
        <v>436</v>
      </c>
      <c r="V90" s="1">
        <v>8</v>
      </c>
    </row>
    <row r="91" spans="1:22" ht="14" hidden="1" x14ac:dyDescent="0.2">
      <c r="A91" s="1">
        <v>90</v>
      </c>
      <c r="B91" s="1">
        <v>242058706</v>
      </c>
      <c r="C91" s="20">
        <v>44699</v>
      </c>
      <c r="D91" s="97">
        <v>0.54513888888888884</v>
      </c>
      <c r="E91" s="98">
        <v>44699</v>
      </c>
      <c r="F91" s="1" t="s">
        <v>192</v>
      </c>
      <c r="G91" s="1" t="s">
        <v>151</v>
      </c>
      <c r="H91" s="1" t="s">
        <v>308</v>
      </c>
      <c r="I91" s="1" t="s">
        <v>301</v>
      </c>
      <c r="J91" s="1">
        <v>6</v>
      </c>
      <c r="K91" s="1" t="s">
        <v>275</v>
      </c>
      <c r="L91" s="1" t="s">
        <v>287</v>
      </c>
      <c r="M91" s="1" t="s">
        <v>386</v>
      </c>
      <c r="N91" s="1" t="s">
        <v>278</v>
      </c>
      <c r="O91" s="1">
        <v>51.905611999999998</v>
      </c>
      <c r="P91" s="1">
        <v>9.1937099999999994</v>
      </c>
      <c r="Q91" s="1">
        <v>16</v>
      </c>
      <c r="R91" s="1" t="s">
        <v>310</v>
      </c>
      <c r="S91" s="1" t="s">
        <v>280</v>
      </c>
      <c r="T91" s="1" t="s">
        <v>281</v>
      </c>
      <c r="U91" s="1" t="s">
        <v>437</v>
      </c>
      <c r="V91" s="1">
        <v>8</v>
      </c>
    </row>
    <row r="92" spans="1:22" ht="14" hidden="1" x14ac:dyDescent="0.2">
      <c r="A92" s="1">
        <v>91</v>
      </c>
      <c r="B92" s="1">
        <v>242058707</v>
      </c>
      <c r="C92" s="20">
        <v>44699</v>
      </c>
      <c r="D92" s="97">
        <v>0.54722222222222228</v>
      </c>
      <c r="E92" s="98">
        <v>44699</v>
      </c>
      <c r="F92" s="1" t="s">
        <v>217</v>
      </c>
      <c r="G92" s="1" t="s">
        <v>162</v>
      </c>
      <c r="H92" s="1" t="s">
        <v>349</v>
      </c>
      <c r="I92" s="1" t="s">
        <v>301</v>
      </c>
      <c r="J92" s="1">
        <v>1</v>
      </c>
      <c r="K92" s="1" t="s">
        <v>275</v>
      </c>
      <c r="L92" s="1" t="s">
        <v>276</v>
      </c>
      <c r="M92" s="1" t="s">
        <v>277</v>
      </c>
      <c r="N92" s="1" t="s">
        <v>278</v>
      </c>
      <c r="O92" s="1">
        <v>51.904895000000003</v>
      </c>
      <c r="P92" s="1">
        <v>9.1919789999999999</v>
      </c>
      <c r="Q92" s="1">
        <v>41</v>
      </c>
      <c r="R92" s="1" t="s">
        <v>310</v>
      </c>
      <c r="S92" s="1" t="s">
        <v>280</v>
      </c>
      <c r="T92" s="1" t="s">
        <v>281</v>
      </c>
      <c r="U92" s="1" t="s">
        <v>438</v>
      </c>
      <c r="V92" s="1">
        <v>8</v>
      </c>
    </row>
    <row r="93" spans="1:22" ht="14" hidden="1" x14ac:dyDescent="0.2">
      <c r="A93" s="1">
        <v>92</v>
      </c>
      <c r="B93" s="1">
        <v>242058708</v>
      </c>
      <c r="C93" s="20">
        <v>44699</v>
      </c>
      <c r="D93" s="97">
        <v>0.55555555555555558</v>
      </c>
      <c r="E93" s="98">
        <v>44699</v>
      </c>
      <c r="F93" s="1" t="s">
        <v>192</v>
      </c>
      <c r="G93" s="1" t="s">
        <v>151</v>
      </c>
      <c r="H93" s="1" t="s">
        <v>308</v>
      </c>
      <c r="I93" s="1" t="s">
        <v>301</v>
      </c>
      <c r="J93" s="1">
        <v>20</v>
      </c>
      <c r="K93" s="1" t="s">
        <v>275</v>
      </c>
      <c r="L93" s="1" t="s">
        <v>287</v>
      </c>
      <c r="M93" s="1" t="s">
        <v>277</v>
      </c>
      <c r="N93" s="1" t="s">
        <v>278</v>
      </c>
      <c r="O93" s="1">
        <v>51.898583000000002</v>
      </c>
      <c r="P93" s="1">
        <v>9.1935939999999992</v>
      </c>
      <c r="Q93" s="1">
        <v>13</v>
      </c>
      <c r="R93" s="1" t="s">
        <v>310</v>
      </c>
      <c r="S93" s="1" t="s">
        <v>280</v>
      </c>
      <c r="T93" s="1" t="s">
        <v>281</v>
      </c>
      <c r="U93" s="1" t="s">
        <v>439</v>
      </c>
      <c r="V93" s="1">
        <v>5</v>
      </c>
    </row>
    <row r="94" spans="1:22" ht="14" hidden="1" x14ac:dyDescent="0.2">
      <c r="A94" s="1">
        <v>93</v>
      </c>
      <c r="B94" s="1">
        <v>242058708</v>
      </c>
      <c r="C94" s="20">
        <v>44699</v>
      </c>
      <c r="D94" s="97">
        <v>0.55555555555555558</v>
      </c>
      <c r="E94" s="98">
        <v>44699</v>
      </c>
      <c r="F94" s="1" t="s">
        <v>192</v>
      </c>
      <c r="G94" s="1" t="s">
        <v>151</v>
      </c>
      <c r="H94" s="1" t="s">
        <v>308</v>
      </c>
      <c r="I94" s="1" t="s">
        <v>301</v>
      </c>
      <c r="J94" s="1">
        <v>40</v>
      </c>
      <c r="K94" s="1" t="s">
        <v>275</v>
      </c>
      <c r="L94" s="1" t="s">
        <v>309</v>
      </c>
      <c r="M94" s="1" t="s">
        <v>277</v>
      </c>
      <c r="N94" s="1" t="s">
        <v>278</v>
      </c>
      <c r="O94" s="1">
        <v>51.898583000000002</v>
      </c>
      <c r="P94" s="1">
        <v>9.1935939999999992</v>
      </c>
      <c r="Q94" s="1">
        <v>13</v>
      </c>
      <c r="R94" s="1" t="s">
        <v>310</v>
      </c>
      <c r="S94" s="1" t="s">
        <v>280</v>
      </c>
      <c r="T94" s="1" t="s">
        <v>281</v>
      </c>
      <c r="U94" s="1" t="s">
        <v>439</v>
      </c>
      <c r="V94" s="1">
        <v>5</v>
      </c>
    </row>
    <row r="95" spans="1:22" ht="14" hidden="1" x14ac:dyDescent="0.2">
      <c r="A95" s="1">
        <v>94</v>
      </c>
      <c r="B95" s="1">
        <v>242058708</v>
      </c>
      <c r="C95" s="20">
        <v>44699</v>
      </c>
      <c r="D95" s="97">
        <v>0.55555555555555558</v>
      </c>
      <c r="E95" s="98">
        <v>44699</v>
      </c>
      <c r="F95" s="1" t="s">
        <v>192</v>
      </c>
      <c r="G95" s="1" t="s">
        <v>151</v>
      </c>
      <c r="H95" s="1" t="s">
        <v>308</v>
      </c>
      <c r="I95" s="1" t="s">
        <v>301</v>
      </c>
      <c r="J95" s="1">
        <v>16</v>
      </c>
      <c r="K95" s="1" t="s">
        <v>275</v>
      </c>
      <c r="L95" s="1" t="s">
        <v>276</v>
      </c>
      <c r="M95" s="1" t="s">
        <v>386</v>
      </c>
      <c r="N95" s="1" t="s">
        <v>278</v>
      </c>
      <c r="O95" s="1">
        <v>51.898583000000002</v>
      </c>
      <c r="P95" s="1">
        <v>9.1935939999999992</v>
      </c>
      <c r="Q95" s="1">
        <v>13</v>
      </c>
      <c r="R95" s="1" t="s">
        <v>310</v>
      </c>
      <c r="S95" s="1" t="s">
        <v>280</v>
      </c>
      <c r="T95" s="1" t="s">
        <v>281</v>
      </c>
      <c r="U95" s="1" t="s">
        <v>439</v>
      </c>
      <c r="V95" s="1">
        <v>5</v>
      </c>
    </row>
    <row r="96" spans="1:22" ht="14" hidden="1" x14ac:dyDescent="0.2">
      <c r="A96" s="1">
        <v>95</v>
      </c>
      <c r="B96" s="1">
        <v>242058709</v>
      </c>
      <c r="C96" s="20">
        <v>44699</v>
      </c>
      <c r="D96" s="97">
        <v>0.55555555555555558</v>
      </c>
      <c r="E96" s="98">
        <v>44699</v>
      </c>
      <c r="F96" s="1" t="s">
        <v>205</v>
      </c>
      <c r="G96" s="1" t="s">
        <v>164</v>
      </c>
      <c r="H96" s="1" t="s">
        <v>308</v>
      </c>
      <c r="I96" s="1" t="s">
        <v>301</v>
      </c>
      <c r="J96" s="1">
        <v>20</v>
      </c>
      <c r="K96" s="1" t="s">
        <v>275</v>
      </c>
      <c r="L96" s="1" t="s">
        <v>276</v>
      </c>
      <c r="M96" s="1" t="s">
        <v>386</v>
      </c>
      <c r="N96" s="1" t="s">
        <v>278</v>
      </c>
      <c r="O96" s="1">
        <v>51.898617000000002</v>
      </c>
      <c r="P96" s="1">
        <v>9.1935730000000007</v>
      </c>
      <c r="Q96" s="1">
        <v>29</v>
      </c>
      <c r="R96" s="1" t="s">
        <v>310</v>
      </c>
      <c r="S96" s="1" t="s">
        <v>280</v>
      </c>
      <c r="T96" s="1" t="s">
        <v>281</v>
      </c>
      <c r="U96" s="1" t="s">
        <v>440</v>
      </c>
      <c r="V96" s="1">
        <v>5</v>
      </c>
    </row>
    <row r="97" spans="1:22" ht="14" hidden="1" x14ac:dyDescent="0.2">
      <c r="A97" s="1">
        <v>96</v>
      </c>
      <c r="B97" s="1">
        <v>242058710</v>
      </c>
      <c r="C97" s="20">
        <v>44699</v>
      </c>
      <c r="D97" s="97">
        <v>0.55555555555555558</v>
      </c>
      <c r="E97" s="98">
        <v>44699</v>
      </c>
      <c r="F97" s="1" t="s">
        <v>217</v>
      </c>
      <c r="G97" s="1" t="s">
        <v>162</v>
      </c>
      <c r="H97" s="1" t="s">
        <v>349</v>
      </c>
      <c r="I97" s="1" t="s">
        <v>301</v>
      </c>
      <c r="J97" s="1">
        <v>5</v>
      </c>
      <c r="K97" s="1" t="s">
        <v>275</v>
      </c>
      <c r="L97" s="1" t="s">
        <v>276</v>
      </c>
      <c r="M97" s="1" t="s">
        <v>370</v>
      </c>
      <c r="N97" s="1" t="s">
        <v>278</v>
      </c>
      <c r="O97" s="1">
        <v>51.898665999999999</v>
      </c>
      <c r="P97" s="1">
        <v>9.1935210000000005</v>
      </c>
      <c r="Q97" s="1">
        <v>10</v>
      </c>
      <c r="R97" s="1" t="s">
        <v>310</v>
      </c>
      <c r="S97" s="1" t="s">
        <v>280</v>
      </c>
      <c r="T97" s="1" t="s">
        <v>281</v>
      </c>
      <c r="U97" s="1" t="s">
        <v>441</v>
      </c>
      <c r="V97" s="1">
        <v>5</v>
      </c>
    </row>
    <row r="98" spans="1:22" ht="14" hidden="1" x14ac:dyDescent="0.2">
      <c r="A98" s="1">
        <v>97</v>
      </c>
      <c r="B98" s="1">
        <v>242058711</v>
      </c>
      <c r="C98" s="20">
        <v>44699</v>
      </c>
      <c r="D98" s="97">
        <v>0.55625000000000002</v>
      </c>
      <c r="E98" s="98">
        <v>44699</v>
      </c>
      <c r="F98" s="1" t="s">
        <v>211</v>
      </c>
      <c r="G98" s="1" t="s">
        <v>152</v>
      </c>
      <c r="H98" s="1" t="s">
        <v>300</v>
      </c>
      <c r="I98" s="1" t="s">
        <v>301</v>
      </c>
      <c r="J98" s="1">
        <v>5</v>
      </c>
      <c r="K98" s="1" t="s">
        <v>275</v>
      </c>
      <c r="L98" s="1" t="s">
        <v>276</v>
      </c>
      <c r="M98" s="1" t="s">
        <v>370</v>
      </c>
      <c r="N98" s="1" t="s">
        <v>278</v>
      </c>
      <c r="O98" s="1">
        <v>51.898684000000003</v>
      </c>
      <c r="P98" s="1">
        <v>9.1935079999999996</v>
      </c>
      <c r="Q98" s="1">
        <v>16</v>
      </c>
      <c r="R98" s="1" t="s">
        <v>310</v>
      </c>
      <c r="S98" s="1" t="s">
        <v>280</v>
      </c>
      <c r="T98" s="1" t="s">
        <v>281</v>
      </c>
      <c r="U98" s="1" t="s">
        <v>442</v>
      </c>
      <c r="V98" s="1">
        <v>5</v>
      </c>
    </row>
    <row r="99" spans="1:22" ht="14" hidden="1" x14ac:dyDescent="0.2">
      <c r="A99" s="1">
        <v>98</v>
      </c>
      <c r="B99" s="1">
        <v>242058712</v>
      </c>
      <c r="C99" s="20">
        <v>44699</v>
      </c>
      <c r="D99" s="97">
        <v>0.55625000000000002</v>
      </c>
      <c r="E99" s="98">
        <v>44699</v>
      </c>
      <c r="F99" s="1" t="s">
        <v>216</v>
      </c>
      <c r="G99" s="1" t="s">
        <v>161</v>
      </c>
      <c r="H99" s="1" t="s">
        <v>349</v>
      </c>
      <c r="I99" s="1" t="s">
        <v>301</v>
      </c>
      <c r="J99" s="1">
        <v>4</v>
      </c>
      <c r="K99" s="1" t="s">
        <v>275</v>
      </c>
      <c r="L99" s="1" t="s">
        <v>276</v>
      </c>
      <c r="M99" s="1" t="s">
        <v>277</v>
      </c>
      <c r="N99" s="1" t="s">
        <v>278</v>
      </c>
      <c r="O99" s="1">
        <v>51.898710000000001</v>
      </c>
      <c r="P99" s="1">
        <v>9.1934850000000008</v>
      </c>
      <c r="Q99" s="1">
        <v>15</v>
      </c>
      <c r="R99" s="1" t="s">
        <v>279</v>
      </c>
      <c r="S99" s="1" t="s">
        <v>280</v>
      </c>
      <c r="T99" s="1" t="s">
        <v>281</v>
      </c>
      <c r="U99" s="1" t="s">
        <v>443</v>
      </c>
      <c r="V99" s="1">
        <v>5</v>
      </c>
    </row>
    <row r="100" spans="1:22" ht="14" hidden="1" x14ac:dyDescent="0.2">
      <c r="A100" s="1">
        <v>99</v>
      </c>
      <c r="B100" s="1">
        <v>242058713</v>
      </c>
      <c r="C100" s="20">
        <v>44699</v>
      </c>
      <c r="D100" s="97">
        <v>0.56388888888888888</v>
      </c>
      <c r="E100" s="98">
        <v>44699</v>
      </c>
      <c r="F100" s="1" t="s">
        <v>217</v>
      </c>
      <c r="G100" s="1" t="s">
        <v>162</v>
      </c>
      <c r="H100" s="1" t="s">
        <v>349</v>
      </c>
      <c r="I100" s="1" t="s">
        <v>301</v>
      </c>
      <c r="J100" s="1">
        <v>4</v>
      </c>
      <c r="K100" s="1" t="s">
        <v>275</v>
      </c>
      <c r="L100" s="1" t="s">
        <v>276</v>
      </c>
      <c r="M100" s="1" t="s">
        <v>376</v>
      </c>
      <c r="N100" s="1" t="s">
        <v>278</v>
      </c>
      <c r="O100" s="1">
        <v>51.898704000000002</v>
      </c>
      <c r="P100" s="1">
        <v>9.1935509999999994</v>
      </c>
      <c r="Q100" s="1">
        <v>14</v>
      </c>
      <c r="R100" s="1" t="s">
        <v>310</v>
      </c>
      <c r="S100" s="1" t="s">
        <v>280</v>
      </c>
      <c r="T100" s="1" t="s">
        <v>281</v>
      </c>
      <c r="U100" s="1" t="s">
        <v>444</v>
      </c>
      <c r="V100" s="1">
        <v>5</v>
      </c>
    </row>
    <row r="101" spans="1:22" ht="14" hidden="1" x14ac:dyDescent="0.2">
      <c r="A101" s="1">
        <v>100</v>
      </c>
      <c r="B101" s="1">
        <v>242058714</v>
      </c>
      <c r="C101" s="20">
        <v>44699</v>
      </c>
      <c r="D101" s="97">
        <v>0.57430555555555551</v>
      </c>
      <c r="E101" s="98">
        <v>44699</v>
      </c>
      <c r="F101" s="1" t="s">
        <v>211</v>
      </c>
      <c r="G101" s="1" t="s">
        <v>152</v>
      </c>
      <c r="H101" s="1" t="s">
        <v>300</v>
      </c>
      <c r="I101" s="1" t="s">
        <v>301</v>
      </c>
      <c r="J101" s="1">
        <v>8</v>
      </c>
      <c r="K101" s="1" t="s">
        <v>275</v>
      </c>
      <c r="L101" s="1" t="s">
        <v>276</v>
      </c>
      <c r="M101" s="1" t="s">
        <v>370</v>
      </c>
      <c r="N101" s="1" t="s">
        <v>278</v>
      </c>
      <c r="O101" s="1">
        <v>51.899514000000003</v>
      </c>
      <c r="P101" s="1">
        <v>9.2016209999999994</v>
      </c>
      <c r="Q101" s="1">
        <v>7</v>
      </c>
      <c r="R101" s="1" t="s">
        <v>310</v>
      </c>
      <c r="S101" s="1" t="s">
        <v>280</v>
      </c>
      <c r="T101" s="1" t="s">
        <v>281</v>
      </c>
      <c r="U101" s="1" t="s">
        <v>445</v>
      </c>
      <c r="V101" s="1">
        <v>7</v>
      </c>
    </row>
    <row r="102" spans="1:22" ht="14" hidden="1" x14ac:dyDescent="0.2">
      <c r="A102" s="1">
        <v>101</v>
      </c>
      <c r="B102" s="1">
        <v>242058715</v>
      </c>
      <c r="C102" s="20">
        <v>44699</v>
      </c>
      <c r="D102" s="97">
        <v>0.57430555555555551</v>
      </c>
      <c r="E102" s="98">
        <v>44699</v>
      </c>
      <c r="F102" s="1" t="s">
        <v>216</v>
      </c>
      <c r="G102" s="1" t="s">
        <v>161</v>
      </c>
      <c r="H102" s="1" t="s">
        <v>349</v>
      </c>
      <c r="I102" s="1" t="s">
        <v>301</v>
      </c>
      <c r="J102" s="1">
        <v>1</v>
      </c>
      <c r="K102" s="1" t="s">
        <v>352</v>
      </c>
      <c r="L102" s="1" t="s">
        <v>287</v>
      </c>
      <c r="M102" s="1" t="s">
        <v>370</v>
      </c>
      <c r="N102" s="1" t="s">
        <v>278</v>
      </c>
      <c r="O102" s="1">
        <v>51.899517000000003</v>
      </c>
      <c r="P102" s="1">
        <v>9.2016349999999996</v>
      </c>
      <c r="Q102" s="1">
        <v>10</v>
      </c>
      <c r="R102" s="1" t="s">
        <v>279</v>
      </c>
      <c r="S102" s="1" t="s">
        <v>280</v>
      </c>
      <c r="T102" s="1" t="s">
        <v>281</v>
      </c>
      <c r="U102" s="1" t="s">
        <v>446</v>
      </c>
      <c r="V102" s="1">
        <v>7</v>
      </c>
    </row>
    <row r="103" spans="1:22" ht="14" hidden="1" x14ac:dyDescent="0.2">
      <c r="A103" s="1">
        <v>102</v>
      </c>
      <c r="B103" s="1">
        <v>242058715</v>
      </c>
      <c r="C103" s="20">
        <v>44699</v>
      </c>
      <c r="D103" s="97">
        <v>0.57430555555555551</v>
      </c>
      <c r="E103" s="98">
        <v>44699</v>
      </c>
      <c r="F103" s="1" t="s">
        <v>216</v>
      </c>
      <c r="G103" s="1" t="s">
        <v>161</v>
      </c>
      <c r="H103" s="1" t="s">
        <v>349</v>
      </c>
      <c r="I103" s="1" t="s">
        <v>301</v>
      </c>
      <c r="J103" s="1">
        <v>1</v>
      </c>
      <c r="K103" s="1" t="s">
        <v>275</v>
      </c>
      <c r="L103" s="1" t="s">
        <v>309</v>
      </c>
      <c r="M103" s="1" t="s">
        <v>277</v>
      </c>
      <c r="N103" s="1" t="s">
        <v>278</v>
      </c>
      <c r="O103" s="1">
        <v>51.899517000000003</v>
      </c>
      <c r="P103" s="1">
        <v>9.2016349999999996</v>
      </c>
      <c r="Q103" s="1">
        <v>10</v>
      </c>
      <c r="R103" s="1" t="s">
        <v>279</v>
      </c>
      <c r="S103" s="1" t="s">
        <v>280</v>
      </c>
      <c r="T103" s="1" t="s">
        <v>281</v>
      </c>
      <c r="U103" s="1" t="s">
        <v>446</v>
      </c>
      <c r="V103" s="1">
        <v>7</v>
      </c>
    </row>
    <row r="104" spans="1:22" ht="14" hidden="1" x14ac:dyDescent="0.2">
      <c r="A104" s="1">
        <v>103</v>
      </c>
      <c r="B104" s="1">
        <v>242058716</v>
      </c>
      <c r="C104" s="20">
        <v>44699</v>
      </c>
      <c r="D104" s="97">
        <v>0.57499999999999996</v>
      </c>
      <c r="E104" s="98">
        <v>44699</v>
      </c>
      <c r="F104" s="1" t="s">
        <v>192</v>
      </c>
      <c r="G104" s="1" t="s">
        <v>151</v>
      </c>
      <c r="H104" s="1" t="s">
        <v>308</v>
      </c>
      <c r="I104" s="1" t="s">
        <v>301</v>
      </c>
      <c r="J104" s="1">
        <v>50</v>
      </c>
      <c r="K104" s="1" t="s">
        <v>275</v>
      </c>
      <c r="L104" s="1" t="s">
        <v>287</v>
      </c>
      <c r="M104" s="1" t="s">
        <v>430</v>
      </c>
      <c r="N104" s="1" t="s">
        <v>278</v>
      </c>
      <c r="O104" s="1">
        <v>51.899478999999999</v>
      </c>
      <c r="P104" s="1">
        <v>9.2016240000000007</v>
      </c>
      <c r="Q104" s="1">
        <v>15</v>
      </c>
      <c r="R104" s="1" t="s">
        <v>310</v>
      </c>
      <c r="S104" s="1" t="s">
        <v>280</v>
      </c>
      <c r="T104" s="1" t="s">
        <v>281</v>
      </c>
      <c r="U104" s="1" t="s">
        <v>447</v>
      </c>
      <c r="V104" s="1">
        <v>7</v>
      </c>
    </row>
    <row r="105" spans="1:22" ht="14" hidden="1" x14ac:dyDescent="0.2">
      <c r="A105" s="1">
        <v>104</v>
      </c>
      <c r="B105" s="1">
        <v>242058717</v>
      </c>
      <c r="C105" s="20">
        <v>44699</v>
      </c>
      <c r="D105" s="97">
        <v>0.5756944444444444</v>
      </c>
      <c r="E105" s="98">
        <v>44699</v>
      </c>
      <c r="F105" s="1" t="s">
        <v>205</v>
      </c>
      <c r="G105" s="1" t="s">
        <v>164</v>
      </c>
      <c r="H105" s="1" t="s">
        <v>308</v>
      </c>
      <c r="I105" s="1" t="s">
        <v>301</v>
      </c>
      <c r="J105" s="1">
        <v>50</v>
      </c>
      <c r="K105" s="1" t="s">
        <v>275</v>
      </c>
      <c r="L105" s="1" t="s">
        <v>276</v>
      </c>
      <c r="M105" s="1" t="s">
        <v>430</v>
      </c>
      <c r="N105" s="1" t="s">
        <v>278</v>
      </c>
      <c r="O105" s="1">
        <v>51.899517000000003</v>
      </c>
      <c r="P105" s="1">
        <v>9.2015329999999995</v>
      </c>
      <c r="Q105" s="1">
        <v>14</v>
      </c>
      <c r="R105" s="1" t="s">
        <v>310</v>
      </c>
      <c r="S105" s="1" t="s">
        <v>280</v>
      </c>
      <c r="T105" s="1" t="s">
        <v>281</v>
      </c>
      <c r="U105" s="1" t="s">
        <v>448</v>
      </c>
      <c r="V105" s="1">
        <v>7</v>
      </c>
    </row>
    <row r="106" spans="1:22" ht="14" hidden="1" x14ac:dyDescent="0.2">
      <c r="A106" s="1">
        <v>105</v>
      </c>
      <c r="B106" s="1">
        <v>242058718</v>
      </c>
      <c r="C106" s="20">
        <v>44699</v>
      </c>
      <c r="D106" s="97">
        <v>0.57777777777777772</v>
      </c>
      <c r="E106" s="98">
        <v>44699</v>
      </c>
      <c r="F106" s="1" t="s">
        <v>195</v>
      </c>
      <c r="G106" s="1" t="s">
        <v>155</v>
      </c>
      <c r="H106" s="1" t="s">
        <v>308</v>
      </c>
      <c r="I106" s="1" t="s">
        <v>301</v>
      </c>
      <c r="J106" s="1">
        <v>10</v>
      </c>
      <c r="K106" s="1" t="s">
        <v>275</v>
      </c>
      <c r="L106" s="1" t="s">
        <v>287</v>
      </c>
      <c r="M106" s="1" t="s">
        <v>277</v>
      </c>
      <c r="N106" s="1" t="s">
        <v>278</v>
      </c>
      <c r="O106" s="1">
        <v>51.899532999999998</v>
      </c>
      <c r="P106" s="1">
        <v>9.2011059999999993</v>
      </c>
      <c r="Q106" s="1">
        <v>17</v>
      </c>
      <c r="R106" s="1" t="s">
        <v>310</v>
      </c>
      <c r="S106" s="1" t="s">
        <v>280</v>
      </c>
      <c r="T106" s="1" t="s">
        <v>281</v>
      </c>
      <c r="U106" s="1" t="s">
        <v>449</v>
      </c>
      <c r="V106" s="1">
        <v>7</v>
      </c>
    </row>
    <row r="107" spans="1:22" ht="14" hidden="1" x14ac:dyDescent="0.2">
      <c r="A107" s="1">
        <v>106</v>
      </c>
      <c r="B107" s="1">
        <v>242058719</v>
      </c>
      <c r="C107" s="20">
        <v>44699</v>
      </c>
      <c r="D107" s="97">
        <v>0.60347222222222219</v>
      </c>
      <c r="E107" s="98">
        <v>44699</v>
      </c>
      <c r="F107" s="1" t="s">
        <v>217</v>
      </c>
      <c r="G107" s="1" t="s">
        <v>162</v>
      </c>
      <c r="H107" s="1" t="s">
        <v>349</v>
      </c>
      <c r="I107" s="1" t="s">
        <v>301</v>
      </c>
      <c r="J107" s="1">
        <v>6</v>
      </c>
      <c r="K107" s="1" t="s">
        <v>275</v>
      </c>
      <c r="L107" s="1" t="s">
        <v>276</v>
      </c>
      <c r="M107" s="1" t="s">
        <v>386</v>
      </c>
      <c r="N107" s="1" t="s">
        <v>278</v>
      </c>
      <c r="O107" s="1">
        <v>51.899039000000002</v>
      </c>
      <c r="P107" s="1">
        <v>9.2117559999999994</v>
      </c>
      <c r="Q107" s="1">
        <v>13</v>
      </c>
      <c r="R107" s="1" t="s">
        <v>310</v>
      </c>
      <c r="S107" s="1" t="s">
        <v>280</v>
      </c>
      <c r="T107" s="1" t="s">
        <v>281</v>
      </c>
      <c r="U107" s="1" t="s">
        <v>450</v>
      </c>
      <c r="V107" s="1">
        <v>6</v>
      </c>
    </row>
    <row r="108" spans="1:22" ht="14" hidden="1" x14ac:dyDescent="0.2">
      <c r="A108" s="1">
        <v>107</v>
      </c>
      <c r="B108" s="1">
        <v>242058720</v>
      </c>
      <c r="C108" s="20">
        <v>44699</v>
      </c>
      <c r="D108" s="97">
        <v>0.60347222222222219</v>
      </c>
      <c r="E108" s="98">
        <v>44699</v>
      </c>
      <c r="F108" s="1" t="s">
        <v>216</v>
      </c>
      <c r="G108" s="1" t="s">
        <v>161</v>
      </c>
      <c r="H108" s="1" t="s">
        <v>349</v>
      </c>
      <c r="I108" s="1" t="s">
        <v>301</v>
      </c>
      <c r="J108" s="1">
        <v>5</v>
      </c>
      <c r="K108" s="1" t="s">
        <v>275</v>
      </c>
      <c r="L108" s="1" t="s">
        <v>287</v>
      </c>
      <c r="M108" s="1" t="s">
        <v>277</v>
      </c>
      <c r="N108" s="1" t="s">
        <v>278</v>
      </c>
      <c r="O108" s="1">
        <v>51.899025000000002</v>
      </c>
      <c r="P108" s="1">
        <v>9.2117620000000002</v>
      </c>
      <c r="Q108" s="1">
        <v>9</v>
      </c>
      <c r="R108" s="1" t="s">
        <v>279</v>
      </c>
      <c r="S108" s="1" t="s">
        <v>280</v>
      </c>
      <c r="T108" s="1" t="s">
        <v>281</v>
      </c>
      <c r="U108" s="1" t="s">
        <v>451</v>
      </c>
      <c r="V108" s="1">
        <v>6</v>
      </c>
    </row>
    <row r="109" spans="1:22" ht="14" hidden="1" x14ac:dyDescent="0.2">
      <c r="A109" s="1">
        <v>108</v>
      </c>
      <c r="B109" s="1">
        <v>242058721</v>
      </c>
      <c r="C109" s="20">
        <v>44699</v>
      </c>
      <c r="D109" s="97">
        <v>0.60347222222222219</v>
      </c>
      <c r="E109" s="98">
        <v>44699</v>
      </c>
      <c r="F109" s="1" t="s">
        <v>192</v>
      </c>
      <c r="G109" s="1" t="s">
        <v>151</v>
      </c>
      <c r="H109" s="1" t="s">
        <v>308</v>
      </c>
      <c r="I109" s="1" t="s">
        <v>301</v>
      </c>
      <c r="J109" s="1">
        <v>50</v>
      </c>
      <c r="K109" s="1" t="s">
        <v>275</v>
      </c>
      <c r="L109" s="1" t="s">
        <v>287</v>
      </c>
      <c r="M109" s="1" t="s">
        <v>277</v>
      </c>
      <c r="N109" s="1" t="s">
        <v>278</v>
      </c>
      <c r="O109" s="1">
        <v>51.899006999999997</v>
      </c>
      <c r="P109" s="1">
        <v>9.2116779999999991</v>
      </c>
      <c r="Q109" s="1">
        <v>17</v>
      </c>
      <c r="R109" s="1" t="s">
        <v>310</v>
      </c>
      <c r="S109" s="1" t="s">
        <v>280</v>
      </c>
      <c r="T109" s="1" t="s">
        <v>281</v>
      </c>
      <c r="U109" s="1" t="s">
        <v>452</v>
      </c>
      <c r="V109" s="1">
        <v>6</v>
      </c>
    </row>
    <row r="110" spans="1:22" ht="14" hidden="1" x14ac:dyDescent="0.2">
      <c r="A110" s="1">
        <v>109</v>
      </c>
      <c r="B110" s="1">
        <v>242058721</v>
      </c>
      <c r="C110" s="20">
        <v>44699</v>
      </c>
      <c r="D110" s="97">
        <v>0.60347222222222219</v>
      </c>
      <c r="E110" s="98">
        <v>44699</v>
      </c>
      <c r="F110" s="1" t="s">
        <v>192</v>
      </c>
      <c r="G110" s="1" t="s">
        <v>151</v>
      </c>
      <c r="H110" s="1" t="s">
        <v>308</v>
      </c>
      <c r="I110" s="1" t="s">
        <v>301</v>
      </c>
      <c r="J110" s="1">
        <v>20</v>
      </c>
      <c r="K110" s="1" t="s">
        <v>275</v>
      </c>
      <c r="L110" s="1" t="s">
        <v>309</v>
      </c>
      <c r="M110" s="1" t="s">
        <v>277</v>
      </c>
      <c r="N110" s="1" t="s">
        <v>278</v>
      </c>
      <c r="O110" s="1">
        <v>51.899006999999997</v>
      </c>
      <c r="P110" s="1">
        <v>9.2116779999999991</v>
      </c>
      <c r="Q110" s="1">
        <v>17</v>
      </c>
      <c r="R110" s="1" t="s">
        <v>310</v>
      </c>
      <c r="S110" s="1" t="s">
        <v>280</v>
      </c>
      <c r="T110" s="1" t="s">
        <v>281</v>
      </c>
      <c r="U110" s="1" t="s">
        <v>452</v>
      </c>
      <c r="V110" s="1">
        <v>6</v>
      </c>
    </row>
    <row r="111" spans="1:22" ht="14" hidden="1" x14ac:dyDescent="0.2">
      <c r="A111" s="1">
        <v>110</v>
      </c>
      <c r="B111" s="1">
        <v>242058721</v>
      </c>
      <c r="C111" s="20">
        <v>44699</v>
      </c>
      <c r="D111" s="97">
        <v>0.60347222222222219</v>
      </c>
      <c r="E111" s="98">
        <v>44699</v>
      </c>
      <c r="F111" s="1" t="s">
        <v>192</v>
      </c>
      <c r="G111" s="1" t="s">
        <v>151</v>
      </c>
      <c r="H111" s="1" t="s">
        <v>308</v>
      </c>
      <c r="I111" s="1" t="s">
        <v>301</v>
      </c>
      <c r="J111" s="1">
        <v>20</v>
      </c>
      <c r="K111" s="1" t="s">
        <v>275</v>
      </c>
      <c r="L111" s="1" t="s">
        <v>276</v>
      </c>
      <c r="M111" s="1" t="s">
        <v>430</v>
      </c>
      <c r="N111" s="1" t="s">
        <v>278</v>
      </c>
      <c r="O111" s="1">
        <v>51.899006999999997</v>
      </c>
      <c r="P111" s="1">
        <v>9.2116779999999991</v>
      </c>
      <c r="Q111" s="1">
        <v>17</v>
      </c>
      <c r="R111" s="1" t="s">
        <v>310</v>
      </c>
      <c r="S111" s="1" t="s">
        <v>280</v>
      </c>
      <c r="T111" s="1" t="s">
        <v>281</v>
      </c>
      <c r="U111" s="1" t="s">
        <v>452</v>
      </c>
      <c r="V111" s="1">
        <v>6</v>
      </c>
    </row>
    <row r="112" spans="1:22" ht="14" hidden="1" x14ac:dyDescent="0.2">
      <c r="A112" s="1">
        <v>111</v>
      </c>
      <c r="B112" s="1">
        <v>242058722</v>
      </c>
      <c r="C112" s="20">
        <v>44699</v>
      </c>
      <c r="D112" s="97">
        <v>0.60416666666666663</v>
      </c>
      <c r="E112" s="98">
        <v>44699</v>
      </c>
      <c r="F112" s="1" t="s">
        <v>205</v>
      </c>
      <c r="G112" s="1" t="s">
        <v>164</v>
      </c>
      <c r="H112" s="1" t="s">
        <v>308</v>
      </c>
      <c r="I112" s="1" t="s">
        <v>301</v>
      </c>
      <c r="J112" s="1">
        <v>20</v>
      </c>
      <c r="K112" s="1" t="s">
        <v>275</v>
      </c>
      <c r="L112" s="1" t="s">
        <v>276</v>
      </c>
      <c r="M112" s="1" t="s">
        <v>386</v>
      </c>
      <c r="N112" s="1" t="s">
        <v>278</v>
      </c>
      <c r="O112" s="1">
        <v>51.899045999999998</v>
      </c>
      <c r="P112" s="1">
        <v>9.2117930000000001</v>
      </c>
      <c r="Q112" s="1">
        <v>29</v>
      </c>
      <c r="R112" s="1" t="s">
        <v>310</v>
      </c>
      <c r="S112" s="1" t="s">
        <v>280</v>
      </c>
      <c r="T112" s="1" t="s">
        <v>281</v>
      </c>
      <c r="U112" s="1" t="s">
        <v>453</v>
      </c>
      <c r="V112" s="1">
        <v>6</v>
      </c>
    </row>
    <row r="113" spans="1:22" ht="14" hidden="1" x14ac:dyDescent="0.2">
      <c r="A113" s="1">
        <v>112</v>
      </c>
      <c r="B113" s="1">
        <v>242058722</v>
      </c>
      <c r="C113" s="20">
        <v>44699</v>
      </c>
      <c r="D113" s="97">
        <v>0.60416666666666663</v>
      </c>
      <c r="E113" s="98">
        <v>44699</v>
      </c>
      <c r="F113" s="1" t="s">
        <v>205</v>
      </c>
      <c r="G113" s="1" t="s">
        <v>164</v>
      </c>
      <c r="H113" s="1" t="s">
        <v>308</v>
      </c>
      <c r="I113" s="1" t="s">
        <v>301</v>
      </c>
      <c r="J113" s="1">
        <v>50</v>
      </c>
      <c r="K113" s="1" t="s">
        <v>275</v>
      </c>
      <c r="L113" s="1" t="s">
        <v>287</v>
      </c>
      <c r="M113" s="1" t="s">
        <v>277</v>
      </c>
      <c r="N113" s="1" t="s">
        <v>278</v>
      </c>
      <c r="O113" s="1">
        <v>51.899045999999998</v>
      </c>
      <c r="P113" s="1">
        <v>9.2117930000000001</v>
      </c>
      <c r="Q113" s="1">
        <v>29</v>
      </c>
      <c r="R113" s="1" t="s">
        <v>310</v>
      </c>
      <c r="S113" s="1" t="s">
        <v>280</v>
      </c>
      <c r="T113" s="1" t="s">
        <v>281</v>
      </c>
      <c r="U113" s="1" t="s">
        <v>453</v>
      </c>
      <c r="V113" s="1">
        <v>6</v>
      </c>
    </row>
    <row r="114" spans="1:22" ht="14" hidden="1" x14ac:dyDescent="0.2">
      <c r="A114" s="1">
        <v>113</v>
      </c>
      <c r="B114" s="1">
        <v>242058723</v>
      </c>
      <c r="C114" s="20">
        <v>44699</v>
      </c>
      <c r="D114" s="97">
        <v>0.60486111111111107</v>
      </c>
      <c r="E114" s="98">
        <v>44699</v>
      </c>
      <c r="F114" s="1" t="s">
        <v>211</v>
      </c>
      <c r="G114" s="1" t="s">
        <v>152</v>
      </c>
      <c r="H114" s="1" t="s">
        <v>300</v>
      </c>
      <c r="I114" s="1" t="s">
        <v>301</v>
      </c>
      <c r="J114" s="1">
        <v>8</v>
      </c>
      <c r="K114" s="1" t="s">
        <v>275</v>
      </c>
      <c r="L114" s="1" t="s">
        <v>287</v>
      </c>
      <c r="M114" s="1" t="s">
        <v>277</v>
      </c>
      <c r="N114" s="1" t="s">
        <v>278</v>
      </c>
      <c r="O114" s="1">
        <v>51.899120000000003</v>
      </c>
      <c r="P114" s="1">
        <v>9.2117129999999996</v>
      </c>
      <c r="Q114" s="1">
        <v>56</v>
      </c>
      <c r="R114" s="1" t="s">
        <v>310</v>
      </c>
      <c r="S114" s="1" t="s">
        <v>280</v>
      </c>
      <c r="T114" s="1" t="s">
        <v>281</v>
      </c>
      <c r="U114" s="1" t="s">
        <v>454</v>
      </c>
      <c r="V114" s="1">
        <v>6</v>
      </c>
    </row>
    <row r="115" spans="1:22" ht="14" hidden="1" x14ac:dyDescent="0.2">
      <c r="A115" s="1">
        <v>114</v>
      </c>
      <c r="B115" s="1">
        <v>242058723</v>
      </c>
      <c r="C115" s="20">
        <v>44699</v>
      </c>
      <c r="D115" s="97">
        <v>0.60486111111111107</v>
      </c>
      <c r="E115" s="98">
        <v>44699</v>
      </c>
      <c r="F115" s="1" t="s">
        <v>211</v>
      </c>
      <c r="G115" s="1" t="s">
        <v>152</v>
      </c>
      <c r="H115" s="1" t="s">
        <v>300</v>
      </c>
      <c r="I115" s="1" t="s">
        <v>301</v>
      </c>
      <c r="J115" s="1">
        <v>4</v>
      </c>
      <c r="K115" s="1" t="s">
        <v>275</v>
      </c>
      <c r="L115" s="1" t="s">
        <v>276</v>
      </c>
      <c r="M115" s="1" t="s">
        <v>376</v>
      </c>
      <c r="N115" s="1" t="s">
        <v>278</v>
      </c>
      <c r="O115" s="1">
        <v>51.899120000000003</v>
      </c>
      <c r="P115" s="1">
        <v>9.2117129999999996</v>
      </c>
      <c r="Q115" s="1">
        <v>56</v>
      </c>
      <c r="R115" s="1" t="s">
        <v>310</v>
      </c>
      <c r="S115" s="1" t="s">
        <v>280</v>
      </c>
      <c r="T115" s="1" t="s">
        <v>281</v>
      </c>
      <c r="U115" s="1" t="s">
        <v>454</v>
      </c>
      <c r="V115" s="1">
        <v>6</v>
      </c>
    </row>
    <row r="116" spans="1:22" ht="14" hidden="1" x14ac:dyDescent="0.2">
      <c r="A116" s="1">
        <v>115</v>
      </c>
      <c r="B116" s="1">
        <v>242058724</v>
      </c>
      <c r="C116" s="20">
        <v>44699</v>
      </c>
      <c r="D116" s="97">
        <v>0.6166666666666667</v>
      </c>
      <c r="E116" s="98">
        <v>44699</v>
      </c>
      <c r="F116" s="1" t="s">
        <v>217</v>
      </c>
      <c r="G116" s="1" t="s">
        <v>162</v>
      </c>
      <c r="H116" s="1" t="s">
        <v>349</v>
      </c>
      <c r="I116" s="1" t="s">
        <v>301</v>
      </c>
      <c r="J116" s="1">
        <v>1</v>
      </c>
      <c r="K116" s="1" t="s">
        <v>352</v>
      </c>
      <c r="L116" s="1" t="s">
        <v>287</v>
      </c>
      <c r="M116" s="1" t="s">
        <v>370</v>
      </c>
      <c r="N116" s="1" t="s">
        <v>278</v>
      </c>
      <c r="O116" s="1">
        <v>51.899306000000003</v>
      </c>
      <c r="P116" s="1">
        <v>9.2216419999999992</v>
      </c>
      <c r="Q116" s="1">
        <v>18</v>
      </c>
      <c r="R116" s="1" t="s">
        <v>310</v>
      </c>
      <c r="S116" s="1" t="s">
        <v>280</v>
      </c>
      <c r="T116" s="1" t="s">
        <v>281</v>
      </c>
      <c r="U116" s="1" t="s">
        <v>455</v>
      </c>
      <c r="V116" s="1">
        <v>1</v>
      </c>
    </row>
    <row r="117" spans="1:22" ht="14" hidden="1" x14ac:dyDescent="0.2">
      <c r="A117" s="1">
        <v>116</v>
      </c>
      <c r="B117" s="1">
        <v>242058725</v>
      </c>
      <c r="C117" s="20">
        <v>44699</v>
      </c>
      <c r="D117" s="97">
        <v>0.6166666666666667</v>
      </c>
      <c r="E117" s="98">
        <v>44699</v>
      </c>
      <c r="F117" s="1" t="s">
        <v>216</v>
      </c>
      <c r="G117" s="1" t="s">
        <v>161</v>
      </c>
      <c r="H117" s="1" t="s">
        <v>349</v>
      </c>
      <c r="I117" s="1" t="s">
        <v>301</v>
      </c>
      <c r="J117" s="1">
        <v>1</v>
      </c>
      <c r="K117" s="1" t="s">
        <v>352</v>
      </c>
      <c r="L117" s="1" t="s">
        <v>287</v>
      </c>
      <c r="M117" s="1" t="s">
        <v>370</v>
      </c>
      <c r="N117" s="1" t="s">
        <v>278</v>
      </c>
      <c r="O117" s="1">
        <v>51.899281999999999</v>
      </c>
      <c r="P117" s="1">
        <v>9.2215520000000009</v>
      </c>
      <c r="Q117" s="1">
        <v>10</v>
      </c>
      <c r="R117" s="1" t="s">
        <v>279</v>
      </c>
      <c r="S117" s="1" t="s">
        <v>280</v>
      </c>
      <c r="T117" s="1" t="s">
        <v>281</v>
      </c>
      <c r="U117" s="1" t="s">
        <v>456</v>
      </c>
      <c r="V117" s="1">
        <v>1</v>
      </c>
    </row>
    <row r="118" spans="1:22" ht="14" hidden="1" x14ac:dyDescent="0.2">
      <c r="A118" s="1">
        <v>117</v>
      </c>
      <c r="B118" s="1">
        <v>242058726</v>
      </c>
      <c r="C118" s="20">
        <v>44699</v>
      </c>
      <c r="D118" s="97">
        <v>0.61736111111111114</v>
      </c>
      <c r="E118" s="98">
        <v>44699</v>
      </c>
      <c r="F118" s="1" t="s">
        <v>205</v>
      </c>
      <c r="G118" s="1" t="s">
        <v>164</v>
      </c>
      <c r="H118" s="1" t="s">
        <v>308</v>
      </c>
      <c r="I118" s="1" t="s">
        <v>301</v>
      </c>
      <c r="J118" s="1">
        <v>15</v>
      </c>
      <c r="K118" s="1" t="s">
        <v>275</v>
      </c>
      <c r="L118" s="1" t="s">
        <v>287</v>
      </c>
      <c r="M118" s="1" t="s">
        <v>277</v>
      </c>
      <c r="N118" s="1" t="s">
        <v>278</v>
      </c>
      <c r="O118" s="1">
        <v>51.899259000000001</v>
      </c>
      <c r="P118" s="1">
        <v>9.2214860000000005</v>
      </c>
      <c r="Q118" s="1">
        <v>10</v>
      </c>
      <c r="R118" s="1" t="s">
        <v>310</v>
      </c>
      <c r="S118" s="1" t="s">
        <v>280</v>
      </c>
      <c r="T118" s="1" t="s">
        <v>281</v>
      </c>
      <c r="U118" s="1" t="s">
        <v>457</v>
      </c>
      <c r="V118" s="1">
        <v>1</v>
      </c>
    </row>
    <row r="119" spans="1:22" ht="14" hidden="1" x14ac:dyDescent="0.2">
      <c r="A119" s="1">
        <v>118</v>
      </c>
      <c r="B119" s="1">
        <v>242058727</v>
      </c>
      <c r="C119" s="20">
        <v>44699</v>
      </c>
      <c r="D119" s="97">
        <v>0.61736111111111114</v>
      </c>
      <c r="E119" s="98">
        <v>44699</v>
      </c>
      <c r="F119" s="1" t="s">
        <v>192</v>
      </c>
      <c r="G119" s="1" t="s">
        <v>151</v>
      </c>
      <c r="H119" s="1" t="s">
        <v>308</v>
      </c>
      <c r="I119" s="1" t="s">
        <v>301</v>
      </c>
      <c r="J119" s="1">
        <v>30</v>
      </c>
      <c r="K119" s="1" t="s">
        <v>275</v>
      </c>
      <c r="L119" s="1" t="s">
        <v>287</v>
      </c>
      <c r="M119" s="1" t="s">
        <v>277</v>
      </c>
      <c r="N119" s="1" t="s">
        <v>278</v>
      </c>
      <c r="O119" s="1">
        <v>51.899258000000003</v>
      </c>
      <c r="P119" s="1">
        <v>9.2215260000000008</v>
      </c>
      <c r="Q119" s="1">
        <v>13</v>
      </c>
      <c r="R119" s="1" t="s">
        <v>310</v>
      </c>
      <c r="S119" s="1" t="s">
        <v>280</v>
      </c>
      <c r="T119" s="1" t="s">
        <v>281</v>
      </c>
      <c r="U119" s="1" t="s">
        <v>458</v>
      </c>
      <c r="V119" s="1">
        <v>1</v>
      </c>
    </row>
    <row r="120" spans="1:22" ht="14" hidden="1" x14ac:dyDescent="0.2">
      <c r="A120" s="1">
        <v>119</v>
      </c>
      <c r="B120" s="1">
        <v>242058727</v>
      </c>
      <c r="C120" s="20">
        <v>44699</v>
      </c>
      <c r="D120" s="97">
        <v>0.61736111111111114</v>
      </c>
      <c r="E120" s="98">
        <v>44699</v>
      </c>
      <c r="F120" s="1" t="s">
        <v>192</v>
      </c>
      <c r="G120" s="1" t="s">
        <v>151</v>
      </c>
      <c r="H120" s="1" t="s">
        <v>308</v>
      </c>
      <c r="I120" s="1" t="s">
        <v>301</v>
      </c>
      <c r="J120" s="1">
        <v>20</v>
      </c>
      <c r="K120" s="1" t="s">
        <v>275</v>
      </c>
      <c r="L120" s="1" t="s">
        <v>309</v>
      </c>
      <c r="M120" s="1" t="s">
        <v>277</v>
      </c>
      <c r="N120" s="1" t="s">
        <v>278</v>
      </c>
      <c r="O120" s="1">
        <v>51.899258000000003</v>
      </c>
      <c r="P120" s="1">
        <v>9.2215260000000008</v>
      </c>
      <c r="Q120" s="1">
        <v>13</v>
      </c>
      <c r="R120" s="1" t="s">
        <v>310</v>
      </c>
      <c r="S120" s="1" t="s">
        <v>280</v>
      </c>
      <c r="T120" s="1" t="s">
        <v>281</v>
      </c>
      <c r="U120" s="1" t="s">
        <v>458</v>
      </c>
      <c r="V120" s="1">
        <v>1</v>
      </c>
    </row>
    <row r="121" spans="1:22" ht="14" hidden="1" x14ac:dyDescent="0.2">
      <c r="A121" s="1">
        <v>120</v>
      </c>
      <c r="B121" s="1">
        <v>242058728</v>
      </c>
      <c r="C121" s="20">
        <v>44699</v>
      </c>
      <c r="D121" s="97">
        <v>0.62291666666666667</v>
      </c>
      <c r="E121" s="98">
        <v>44699</v>
      </c>
      <c r="F121" s="1" t="s">
        <v>225</v>
      </c>
      <c r="G121" s="1" t="s">
        <v>153</v>
      </c>
      <c r="H121" s="1" t="s">
        <v>308</v>
      </c>
      <c r="I121" s="1" t="s">
        <v>301</v>
      </c>
      <c r="J121" s="1">
        <v>30</v>
      </c>
      <c r="K121" s="1" t="s">
        <v>275</v>
      </c>
      <c r="L121" s="1" t="s">
        <v>287</v>
      </c>
      <c r="M121" s="1" t="s">
        <v>277</v>
      </c>
      <c r="N121" s="1" t="s">
        <v>278</v>
      </c>
      <c r="O121" s="1">
        <v>51.898716999999998</v>
      </c>
      <c r="P121" s="1">
        <v>9.2209909999999997</v>
      </c>
      <c r="Q121" s="1">
        <v>28</v>
      </c>
      <c r="R121" s="1" t="s">
        <v>279</v>
      </c>
      <c r="S121" s="1" t="s">
        <v>280</v>
      </c>
      <c r="T121" s="1" t="s">
        <v>281</v>
      </c>
      <c r="U121" s="1" t="s">
        <v>459</v>
      </c>
      <c r="V121" s="1">
        <v>2</v>
      </c>
    </row>
    <row r="122" spans="1:22" ht="14" hidden="1" x14ac:dyDescent="0.2">
      <c r="A122" s="1">
        <v>121</v>
      </c>
      <c r="B122" s="1">
        <v>242058728</v>
      </c>
      <c r="C122" s="20">
        <v>44699</v>
      </c>
      <c r="D122" s="97">
        <v>0.62291666666666667</v>
      </c>
      <c r="E122" s="98">
        <v>44699</v>
      </c>
      <c r="F122" s="1" t="s">
        <v>225</v>
      </c>
      <c r="G122" s="1" t="s">
        <v>153</v>
      </c>
      <c r="H122" s="1" t="s">
        <v>308</v>
      </c>
      <c r="I122" s="1" t="s">
        <v>301</v>
      </c>
      <c r="J122" s="1">
        <v>20</v>
      </c>
      <c r="K122" s="1" t="s">
        <v>275</v>
      </c>
      <c r="L122" s="1" t="s">
        <v>287</v>
      </c>
      <c r="M122" s="1" t="s">
        <v>376</v>
      </c>
      <c r="N122" s="1" t="s">
        <v>278</v>
      </c>
      <c r="O122" s="1">
        <v>51.898716999999998</v>
      </c>
      <c r="P122" s="1">
        <v>9.2209909999999997</v>
      </c>
      <c r="Q122" s="1">
        <v>28</v>
      </c>
      <c r="R122" s="1" t="s">
        <v>279</v>
      </c>
      <c r="S122" s="1" t="s">
        <v>280</v>
      </c>
      <c r="T122" s="1" t="s">
        <v>281</v>
      </c>
      <c r="U122" s="1" t="s">
        <v>459</v>
      </c>
      <c r="V122" s="1">
        <v>2</v>
      </c>
    </row>
    <row r="123" spans="1:22" ht="14" hidden="1" x14ac:dyDescent="0.2">
      <c r="A123" s="1">
        <v>122</v>
      </c>
      <c r="B123" s="1">
        <v>242058729</v>
      </c>
      <c r="C123" s="20">
        <v>44699</v>
      </c>
      <c r="D123" s="97">
        <v>0.62291666666666667</v>
      </c>
      <c r="E123" s="98">
        <v>44699</v>
      </c>
      <c r="F123" s="1" t="s">
        <v>211</v>
      </c>
      <c r="G123" s="1" t="s">
        <v>152</v>
      </c>
      <c r="H123" s="1" t="s">
        <v>300</v>
      </c>
      <c r="I123" s="1" t="s">
        <v>301</v>
      </c>
      <c r="J123" s="1">
        <v>6</v>
      </c>
      <c r="K123" s="1" t="s">
        <v>275</v>
      </c>
      <c r="L123" s="1" t="s">
        <v>287</v>
      </c>
      <c r="M123" s="1" t="s">
        <v>370</v>
      </c>
      <c r="N123" s="1" t="s">
        <v>278</v>
      </c>
      <c r="O123" s="1">
        <v>51.898755000000001</v>
      </c>
      <c r="P123" s="1">
        <v>9.2210230000000006</v>
      </c>
      <c r="Q123" s="1">
        <v>17</v>
      </c>
      <c r="R123" s="1" t="s">
        <v>310</v>
      </c>
      <c r="S123" s="1" t="s">
        <v>280</v>
      </c>
      <c r="T123" s="1" t="s">
        <v>281</v>
      </c>
      <c r="U123" s="1" t="s">
        <v>460</v>
      </c>
      <c r="V123" s="1">
        <v>2</v>
      </c>
    </row>
    <row r="124" spans="1:22" ht="14" hidden="1" x14ac:dyDescent="0.2">
      <c r="A124" s="1">
        <v>123</v>
      </c>
      <c r="B124" s="1">
        <v>242058729</v>
      </c>
      <c r="C124" s="20">
        <v>44699</v>
      </c>
      <c r="D124" s="97">
        <v>0.62291666666666667</v>
      </c>
      <c r="E124" s="98">
        <v>44699</v>
      </c>
      <c r="F124" s="1" t="s">
        <v>211</v>
      </c>
      <c r="G124" s="1" t="s">
        <v>152</v>
      </c>
      <c r="H124" s="1" t="s">
        <v>300</v>
      </c>
      <c r="I124" s="1" t="s">
        <v>301</v>
      </c>
      <c r="J124" s="1">
        <v>6</v>
      </c>
      <c r="K124" s="1" t="s">
        <v>275</v>
      </c>
      <c r="L124" s="1" t="s">
        <v>287</v>
      </c>
      <c r="M124" s="1" t="s">
        <v>430</v>
      </c>
      <c r="N124" s="1" t="s">
        <v>278</v>
      </c>
      <c r="O124" s="1">
        <v>51.898755000000001</v>
      </c>
      <c r="P124" s="1">
        <v>9.2210230000000006</v>
      </c>
      <c r="Q124" s="1">
        <v>17</v>
      </c>
      <c r="R124" s="1" t="s">
        <v>310</v>
      </c>
      <c r="S124" s="1" t="s">
        <v>280</v>
      </c>
      <c r="T124" s="1" t="s">
        <v>281</v>
      </c>
      <c r="U124" s="1" t="s">
        <v>460</v>
      </c>
      <c r="V124" s="1">
        <v>2</v>
      </c>
    </row>
    <row r="125" spans="1:22" ht="14" hidden="1" x14ac:dyDescent="0.2">
      <c r="A125" s="1">
        <v>124</v>
      </c>
      <c r="B125" s="1">
        <v>242058730</v>
      </c>
      <c r="C125" s="20">
        <v>44699</v>
      </c>
      <c r="D125" s="97">
        <v>0.62291666666666667</v>
      </c>
      <c r="E125" s="98">
        <v>44699</v>
      </c>
      <c r="F125" s="1" t="s">
        <v>217</v>
      </c>
      <c r="G125" s="1" t="s">
        <v>162</v>
      </c>
      <c r="H125" s="1" t="s">
        <v>349</v>
      </c>
      <c r="I125" s="1" t="s">
        <v>301</v>
      </c>
      <c r="J125" s="1">
        <v>3</v>
      </c>
      <c r="K125" s="1" t="s">
        <v>275</v>
      </c>
      <c r="L125" s="1" t="s">
        <v>276</v>
      </c>
      <c r="M125" s="1" t="s">
        <v>277</v>
      </c>
      <c r="N125" s="1" t="s">
        <v>278</v>
      </c>
      <c r="O125" s="1">
        <v>51.898927999999998</v>
      </c>
      <c r="P125" s="1">
        <v>9.2209009999999996</v>
      </c>
      <c r="Q125" s="1">
        <v>53</v>
      </c>
      <c r="R125" s="1" t="s">
        <v>310</v>
      </c>
      <c r="S125" s="1" t="s">
        <v>280</v>
      </c>
      <c r="T125" s="1" t="s">
        <v>281</v>
      </c>
      <c r="U125" s="1" t="s">
        <v>461</v>
      </c>
      <c r="V125" s="1">
        <v>2</v>
      </c>
    </row>
    <row r="126" spans="1:22" ht="14" hidden="1" x14ac:dyDescent="0.2">
      <c r="A126" s="1">
        <v>125</v>
      </c>
      <c r="B126" s="1">
        <v>242058731</v>
      </c>
      <c r="C126" s="20">
        <v>44699</v>
      </c>
      <c r="D126" s="97">
        <v>0.62361111111111112</v>
      </c>
      <c r="E126" s="98">
        <v>44699</v>
      </c>
      <c r="F126" s="1" t="s">
        <v>205</v>
      </c>
      <c r="G126" s="1" t="s">
        <v>164</v>
      </c>
      <c r="H126" s="1" t="s">
        <v>308</v>
      </c>
      <c r="I126" s="1" t="s">
        <v>301</v>
      </c>
      <c r="J126" s="1">
        <v>50</v>
      </c>
      <c r="K126" s="1" t="s">
        <v>275</v>
      </c>
      <c r="L126" s="1" t="s">
        <v>276</v>
      </c>
      <c r="M126" s="1" t="s">
        <v>277</v>
      </c>
      <c r="N126" s="1" t="s">
        <v>278</v>
      </c>
      <c r="O126" s="1">
        <v>51.898851999999998</v>
      </c>
      <c r="P126" s="1">
        <v>9.2209570000000003</v>
      </c>
      <c r="Q126" s="1">
        <v>26</v>
      </c>
      <c r="R126" s="1" t="s">
        <v>310</v>
      </c>
      <c r="S126" s="1" t="s">
        <v>280</v>
      </c>
      <c r="T126" s="1" t="s">
        <v>281</v>
      </c>
      <c r="U126" s="1" t="s">
        <v>462</v>
      </c>
      <c r="V126" s="1">
        <v>2</v>
      </c>
    </row>
    <row r="127" spans="1:22" ht="14" hidden="1" x14ac:dyDescent="0.2">
      <c r="A127" s="1">
        <v>126</v>
      </c>
      <c r="B127" s="1">
        <v>242058732</v>
      </c>
      <c r="C127" s="20">
        <v>44699</v>
      </c>
      <c r="D127" s="97">
        <v>0.64930555555555558</v>
      </c>
      <c r="E127" s="98">
        <v>44699</v>
      </c>
      <c r="F127" s="1" t="s">
        <v>192</v>
      </c>
      <c r="G127" s="1" t="s">
        <v>151</v>
      </c>
      <c r="H127" s="1" t="s">
        <v>308</v>
      </c>
      <c r="I127" s="1" t="s">
        <v>301</v>
      </c>
      <c r="J127" s="1">
        <v>4</v>
      </c>
      <c r="K127" s="1" t="s">
        <v>275</v>
      </c>
      <c r="L127" s="1" t="s">
        <v>276</v>
      </c>
      <c r="M127" s="1" t="s">
        <v>277</v>
      </c>
      <c r="N127" s="1" t="s">
        <v>278</v>
      </c>
      <c r="O127" s="1">
        <v>51.8979</v>
      </c>
      <c r="P127" s="1">
        <v>9.2224470000000007</v>
      </c>
      <c r="Q127" s="1">
        <v>4</v>
      </c>
      <c r="R127" s="1" t="s">
        <v>310</v>
      </c>
      <c r="S127" s="1" t="s">
        <v>280</v>
      </c>
      <c r="T127" s="1" t="s">
        <v>281</v>
      </c>
      <c r="U127" s="1" t="s">
        <v>463</v>
      </c>
      <c r="V127" s="1">
        <v>3</v>
      </c>
    </row>
    <row r="128" spans="1:22" ht="14" hidden="1" x14ac:dyDescent="0.2">
      <c r="A128" s="1">
        <v>127</v>
      </c>
      <c r="B128" s="1">
        <v>242058732</v>
      </c>
      <c r="C128" s="20">
        <v>44699</v>
      </c>
      <c r="D128" s="97">
        <v>0.64930555555555558</v>
      </c>
      <c r="E128" s="98">
        <v>44699</v>
      </c>
      <c r="F128" s="1" t="s">
        <v>192</v>
      </c>
      <c r="G128" s="1" t="s">
        <v>151</v>
      </c>
      <c r="H128" s="1" t="s">
        <v>308</v>
      </c>
      <c r="I128" s="1" t="s">
        <v>301</v>
      </c>
      <c r="J128" s="1">
        <v>4</v>
      </c>
      <c r="K128" s="1" t="s">
        <v>275</v>
      </c>
      <c r="L128" s="1" t="s">
        <v>276</v>
      </c>
      <c r="M128" s="1" t="s">
        <v>386</v>
      </c>
      <c r="N128" s="1" t="s">
        <v>278</v>
      </c>
      <c r="O128" s="1">
        <v>51.8979</v>
      </c>
      <c r="P128" s="1">
        <v>9.2224470000000007</v>
      </c>
      <c r="Q128" s="1">
        <v>4</v>
      </c>
      <c r="R128" s="1" t="s">
        <v>310</v>
      </c>
      <c r="S128" s="1" t="s">
        <v>280</v>
      </c>
      <c r="T128" s="1" t="s">
        <v>281</v>
      </c>
      <c r="U128" s="1" t="s">
        <v>463</v>
      </c>
      <c r="V128" s="1">
        <v>3</v>
      </c>
    </row>
    <row r="129" spans="1:22" ht="14" hidden="1" x14ac:dyDescent="0.2">
      <c r="A129" s="1">
        <v>128</v>
      </c>
      <c r="B129" s="1">
        <v>242058733</v>
      </c>
      <c r="C129" s="20">
        <v>44699</v>
      </c>
      <c r="D129" s="97">
        <v>0.64930555555555558</v>
      </c>
      <c r="E129" s="98">
        <v>44699</v>
      </c>
      <c r="F129" s="1" t="s">
        <v>205</v>
      </c>
      <c r="G129" s="1" t="s">
        <v>164</v>
      </c>
      <c r="H129" s="1" t="s">
        <v>308</v>
      </c>
      <c r="I129" s="1" t="s">
        <v>301</v>
      </c>
      <c r="J129" s="1">
        <v>40</v>
      </c>
      <c r="K129" s="1" t="s">
        <v>275</v>
      </c>
      <c r="L129" s="1" t="s">
        <v>276</v>
      </c>
      <c r="M129" s="1" t="s">
        <v>386</v>
      </c>
      <c r="N129" s="1" t="s">
        <v>278</v>
      </c>
      <c r="O129" s="1">
        <v>51.897902999999999</v>
      </c>
      <c r="P129" s="1">
        <v>9.2224529999999998</v>
      </c>
      <c r="Q129" s="1">
        <v>4</v>
      </c>
      <c r="R129" s="1" t="s">
        <v>310</v>
      </c>
      <c r="S129" s="1" t="s">
        <v>280</v>
      </c>
      <c r="T129" s="1" t="s">
        <v>281</v>
      </c>
      <c r="U129" s="1" t="s">
        <v>464</v>
      </c>
      <c r="V129" s="1">
        <v>3</v>
      </c>
    </row>
    <row r="130" spans="1:22" ht="14" hidden="1" x14ac:dyDescent="0.2">
      <c r="A130" s="1">
        <v>129</v>
      </c>
      <c r="B130" s="1">
        <v>242058734</v>
      </c>
      <c r="C130" s="20">
        <v>44699</v>
      </c>
      <c r="D130" s="97">
        <v>0.65555555555555556</v>
      </c>
      <c r="E130" s="98">
        <v>44699</v>
      </c>
      <c r="F130" s="1" t="s">
        <v>190</v>
      </c>
      <c r="G130" s="1" t="s">
        <v>150</v>
      </c>
      <c r="H130" s="1" t="s">
        <v>308</v>
      </c>
      <c r="I130" s="1" t="s">
        <v>301</v>
      </c>
      <c r="J130" s="1">
        <v>10</v>
      </c>
      <c r="K130" s="1" t="s">
        <v>275</v>
      </c>
      <c r="L130" s="1" t="s">
        <v>287</v>
      </c>
      <c r="M130" s="1" t="s">
        <v>277</v>
      </c>
      <c r="N130" s="1" t="s">
        <v>278</v>
      </c>
      <c r="O130" s="1">
        <v>51.896202000000002</v>
      </c>
      <c r="P130" s="1">
        <v>9.2216539999999991</v>
      </c>
      <c r="Q130" s="1">
        <v>20</v>
      </c>
      <c r="R130" s="1" t="s">
        <v>310</v>
      </c>
      <c r="S130" s="1" t="s">
        <v>280</v>
      </c>
      <c r="T130" s="1" t="s">
        <v>281</v>
      </c>
      <c r="U130" s="1" t="s">
        <v>465</v>
      </c>
      <c r="V130" s="1">
        <v>4</v>
      </c>
    </row>
    <row r="131" spans="1:22" ht="14" hidden="1" x14ac:dyDescent="0.2">
      <c r="A131" s="1">
        <v>130</v>
      </c>
      <c r="B131" s="1">
        <v>242058735</v>
      </c>
      <c r="C131" s="20">
        <v>44699</v>
      </c>
      <c r="D131" s="97">
        <v>0.65555555555555556</v>
      </c>
      <c r="E131" s="98">
        <v>44699</v>
      </c>
      <c r="F131" s="1" t="s">
        <v>211</v>
      </c>
      <c r="G131" s="1" t="s">
        <v>152</v>
      </c>
      <c r="H131" s="1" t="s">
        <v>300</v>
      </c>
      <c r="I131" s="1" t="s">
        <v>301</v>
      </c>
      <c r="J131" s="1">
        <v>2</v>
      </c>
      <c r="K131" s="1" t="s">
        <v>275</v>
      </c>
      <c r="L131" s="1" t="s">
        <v>287</v>
      </c>
      <c r="M131" s="1" t="s">
        <v>370</v>
      </c>
      <c r="N131" s="1" t="s">
        <v>278</v>
      </c>
      <c r="O131" s="1">
        <v>51.896199000000003</v>
      </c>
      <c r="P131" s="1">
        <v>9.2217199999999995</v>
      </c>
      <c r="Q131" s="1">
        <v>13</v>
      </c>
      <c r="R131" s="1" t="s">
        <v>310</v>
      </c>
      <c r="S131" s="1" t="s">
        <v>280</v>
      </c>
      <c r="T131" s="1" t="s">
        <v>281</v>
      </c>
      <c r="U131" s="1" t="s">
        <v>466</v>
      </c>
      <c r="V131" s="1">
        <v>4</v>
      </c>
    </row>
    <row r="132" spans="1:22" ht="14" hidden="1" x14ac:dyDescent="0.2">
      <c r="A132" s="1">
        <v>131</v>
      </c>
      <c r="B132" s="1">
        <v>242058736</v>
      </c>
      <c r="C132" s="20">
        <v>44699</v>
      </c>
      <c r="D132" s="97">
        <v>0.65625</v>
      </c>
      <c r="E132" s="98">
        <v>44699</v>
      </c>
      <c r="F132" s="1" t="s">
        <v>192</v>
      </c>
      <c r="G132" s="1" t="s">
        <v>151</v>
      </c>
      <c r="H132" s="1" t="s">
        <v>308</v>
      </c>
      <c r="I132" s="1" t="s">
        <v>301</v>
      </c>
      <c r="J132" s="1">
        <v>50</v>
      </c>
      <c r="K132" s="1" t="s">
        <v>275</v>
      </c>
      <c r="L132" s="1" t="s">
        <v>276</v>
      </c>
      <c r="M132" s="1" t="s">
        <v>386</v>
      </c>
      <c r="N132" s="1" t="s">
        <v>278</v>
      </c>
      <c r="O132" s="1">
        <v>51.896254999999996</v>
      </c>
      <c r="P132" s="1">
        <v>9.2215959999999999</v>
      </c>
      <c r="Q132" s="1">
        <v>39</v>
      </c>
      <c r="R132" s="1" t="s">
        <v>310</v>
      </c>
      <c r="S132" s="1" t="s">
        <v>280</v>
      </c>
      <c r="T132" s="1" t="s">
        <v>281</v>
      </c>
      <c r="U132" s="1" t="s">
        <v>467</v>
      </c>
      <c r="V132" s="1">
        <v>4</v>
      </c>
    </row>
    <row r="133" spans="1:22" ht="14" hidden="1" x14ac:dyDescent="0.2">
      <c r="A133" s="1">
        <v>132</v>
      </c>
      <c r="B133" s="1">
        <v>242058737</v>
      </c>
      <c r="C133" s="20">
        <v>44699</v>
      </c>
      <c r="D133" s="97">
        <v>0.65625</v>
      </c>
      <c r="E133" s="98">
        <v>44699</v>
      </c>
      <c r="F133" s="1" t="s">
        <v>205</v>
      </c>
      <c r="G133" s="1" t="s">
        <v>164</v>
      </c>
      <c r="H133" s="1" t="s">
        <v>308</v>
      </c>
      <c r="I133" s="1" t="s">
        <v>301</v>
      </c>
      <c r="J133" s="1">
        <v>50</v>
      </c>
      <c r="K133" s="1" t="s">
        <v>275</v>
      </c>
      <c r="L133" s="1" t="s">
        <v>276</v>
      </c>
      <c r="M133" s="1" t="s">
        <v>386</v>
      </c>
      <c r="N133" s="1" t="s">
        <v>278</v>
      </c>
      <c r="O133" s="1">
        <v>51.896239000000001</v>
      </c>
      <c r="P133" s="1">
        <v>9.2217079999999996</v>
      </c>
      <c r="Q133" s="1">
        <v>45</v>
      </c>
      <c r="R133" s="1" t="s">
        <v>310</v>
      </c>
      <c r="S133" s="1" t="s">
        <v>280</v>
      </c>
      <c r="T133" s="1" t="s">
        <v>281</v>
      </c>
      <c r="U133" s="1" t="s">
        <v>468</v>
      </c>
      <c r="V133" s="1">
        <v>4</v>
      </c>
    </row>
    <row r="134" spans="1:22" ht="14" hidden="1" x14ac:dyDescent="0.2">
      <c r="A134" s="1">
        <v>133</v>
      </c>
      <c r="B134" s="1">
        <v>242058738</v>
      </c>
      <c r="C134" s="20">
        <v>44699</v>
      </c>
      <c r="D134" s="97">
        <v>0.56388888888888888</v>
      </c>
      <c r="E134" s="98">
        <v>44699</v>
      </c>
      <c r="F134" s="1" t="s">
        <v>190</v>
      </c>
      <c r="G134" s="1" t="s">
        <v>150</v>
      </c>
      <c r="H134" s="1" t="s">
        <v>308</v>
      </c>
      <c r="I134" s="1" t="s">
        <v>301</v>
      </c>
      <c r="J134" s="1">
        <v>2</v>
      </c>
      <c r="K134" s="1" t="s">
        <v>352</v>
      </c>
      <c r="L134" s="1" t="s">
        <v>287</v>
      </c>
      <c r="M134" s="1" t="s">
        <v>277</v>
      </c>
      <c r="N134" s="1" t="s">
        <v>278</v>
      </c>
      <c r="O134" s="1">
        <v>51.898704000000002</v>
      </c>
      <c r="P134" s="1">
        <v>9.1935509999999994</v>
      </c>
      <c r="Q134" s="1">
        <v>14</v>
      </c>
      <c r="R134" s="1" t="s">
        <v>310</v>
      </c>
      <c r="S134" s="1" t="s">
        <v>280</v>
      </c>
      <c r="T134" s="1" t="s">
        <v>281</v>
      </c>
      <c r="U134" s="1" t="s">
        <v>469</v>
      </c>
      <c r="V134" s="1">
        <v>5</v>
      </c>
    </row>
    <row r="135" spans="1:22" ht="14" hidden="1" x14ac:dyDescent="0.2">
      <c r="A135" s="1">
        <v>134</v>
      </c>
      <c r="B135" s="1">
        <v>242059026</v>
      </c>
      <c r="C135" s="20">
        <v>44692</v>
      </c>
      <c r="D135" s="97">
        <v>0.51527777777777772</v>
      </c>
      <c r="E135" s="98">
        <v>44699</v>
      </c>
      <c r="F135" s="1" t="s">
        <v>190</v>
      </c>
      <c r="G135" s="1" t="s">
        <v>150</v>
      </c>
      <c r="H135" s="1" t="s">
        <v>308</v>
      </c>
      <c r="I135" s="1" t="s">
        <v>301</v>
      </c>
      <c r="J135" s="1">
        <v>1</v>
      </c>
      <c r="K135" s="1" t="s">
        <v>352</v>
      </c>
      <c r="L135" s="1" t="s">
        <v>287</v>
      </c>
      <c r="M135" s="1" t="s">
        <v>277</v>
      </c>
      <c r="N135" s="1" t="s">
        <v>278</v>
      </c>
      <c r="O135" s="1">
        <v>51.899130999999997</v>
      </c>
      <c r="P135" s="1">
        <v>9.2116290000000003</v>
      </c>
      <c r="Q135" s="1">
        <v>25</v>
      </c>
      <c r="R135" s="1" t="s">
        <v>288</v>
      </c>
      <c r="S135" s="1" t="s">
        <v>280</v>
      </c>
      <c r="T135" s="1" t="s">
        <v>280</v>
      </c>
      <c r="U135" s="1" t="s">
        <v>470</v>
      </c>
      <c r="V135" s="1">
        <v>6</v>
      </c>
    </row>
    <row r="136" spans="1:22" ht="14" hidden="1" x14ac:dyDescent="0.2">
      <c r="A136" s="1">
        <v>135</v>
      </c>
      <c r="B136" s="1">
        <v>242059168</v>
      </c>
      <c r="C136" s="20">
        <v>44692</v>
      </c>
      <c r="D136" s="97">
        <v>0.54513888888888884</v>
      </c>
      <c r="E136" s="98">
        <v>44699</v>
      </c>
      <c r="F136" s="1" t="s">
        <v>190</v>
      </c>
      <c r="G136" s="1" t="s">
        <v>150</v>
      </c>
      <c r="H136" s="1" t="s">
        <v>308</v>
      </c>
      <c r="I136" s="1" t="s">
        <v>301</v>
      </c>
      <c r="J136" s="1">
        <v>2</v>
      </c>
      <c r="K136" s="1" t="s">
        <v>275</v>
      </c>
      <c r="L136" s="1" t="s">
        <v>287</v>
      </c>
      <c r="M136" s="1" t="s">
        <v>277</v>
      </c>
      <c r="N136" s="1" t="s">
        <v>278</v>
      </c>
      <c r="O136" s="1">
        <v>51.898941999999998</v>
      </c>
      <c r="P136" s="1">
        <v>9.2205410000000008</v>
      </c>
      <c r="Q136" s="1">
        <v>25</v>
      </c>
      <c r="R136" s="1" t="s">
        <v>310</v>
      </c>
      <c r="S136" s="1" t="s">
        <v>280</v>
      </c>
      <c r="T136" s="1" t="s">
        <v>281</v>
      </c>
      <c r="U136" s="1" t="s">
        <v>471</v>
      </c>
      <c r="V136" s="1">
        <v>2</v>
      </c>
    </row>
    <row r="137" spans="1:22" ht="14" hidden="1" x14ac:dyDescent="0.2">
      <c r="A137" s="1">
        <v>136</v>
      </c>
      <c r="B137" s="1">
        <v>245163667</v>
      </c>
      <c r="C137" s="20">
        <v>44724</v>
      </c>
      <c r="D137" s="97">
        <v>0.63541666666666663</v>
      </c>
      <c r="E137" s="98">
        <v>44724</v>
      </c>
      <c r="F137" s="1" t="s">
        <v>237</v>
      </c>
      <c r="G137" s="1" t="s">
        <v>154</v>
      </c>
      <c r="H137" s="1" t="s">
        <v>472</v>
      </c>
      <c r="I137" s="1" t="s">
        <v>301</v>
      </c>
      <c r="J137" s="1">
        <v>1</v>
      </c>
      <c r="K137" s="1" t="s">
        <v>275</v>
      </c>
      <c r="L137" s="1" t="s">
        <v>287</v>
      </c>
      <c r="M137" s="1" t="s">
        <v>277</v>
      </c>
      <c r="N137" s="1" t="s">
        <v>278</v>
      </c>
      <c r="O137" s="1">
        <v>51.905442999999998</v>
      </c>
      <c r="P137" s="1">
        <v>9.1935749999999992</v>
      </c>
      <c r="Q137" s="1">
        <v>10</v>
      </c>
      <c r="R137" s="1" t="s">
        <v>288</v>
      </c>
      <c r="S137" s="1" t="s">
        <v>280</v>
      </c>
      <c r="T137" s="1" t="s">
        <v>280</v>
      </c>
      <c r="U137" s="1" t="s">
        <v>473</v>
      </c>
      <c r="V137" s="1">
        <v>8</v>
      </c>
    </row>
    <row r="138" spans="1:22" ht="14" hidden="1" x14ac:dyDescent="0.2">
      <c r="A138" s="1">
        <v>137</v>
      </c>
      <c r="B138" s="1">
        <v>245171617</v>
      </c>
      <c r="C138" s="20">
        <v>44724</v>
      </c>
      <c r="D138" s="97">
        <v>0.67152777777777772</v>
      </c>
      <c r="E138" s="98">
        <v>44724</v>
      </c>
      <c r="F138" s="1" t="s">
        <v>211</v>
      </c>
      <c r="G138" s="1" t="s">
        <v>152</v>
      </c>
      <c r="H138" s="1" t="s">
        <v>300</v>
      </c>
      <c r="I138" s="1" t="s">
        <v>301</v>
      </c>
      <c r="J138" s="1">
        <v>1</v>
      </c>
      <c r="K138" s="1" t="s">
        <v>275</v>
      </c>
      <c r="L138" s="1" t="s">
        <v>287</v>
      </c>
      <c r="M138" s="1" t="s">
        <v>277</v>
      </c>
      <c r="N138" s="1" t="s">
        <v>278</v>
      </c>
      <c r="O138" s="1">
        <v>51.899307</v>
      </c>
      <c r="P138" s="1">
        <v>9.2011009999999995</v>
      </c>
      <c r="Q138" s="1">
        <v>10</v>
      </c>
      <c r="R138" s="1" t="s">
        <v>288</v>
      </c>
      <c r="S138" s="1" t="s">
        <v>280</v>
      </c>
      <c r="T138" s="1" t="s">
        <v>280</v>
      </c>
      <c r="U138" s="1" t="s">
        <v>474</v>
      </c>
      <c r="V138" s="1">
        <v>7</v>
      </c>
    </row>
    <row r="139" spans="1:22" ht="14" x14ac:dyDescent="0.2">
      <c r="A139" s="1">
        <v>138</v>
      </c>
      <c r="B139" s="1">
        <v>245182844</v>
      </c>
      <c r="C139" s="20">
        <v>44724</v>
      </c>
      <c r="D139" s="97">
        <v>0.71458333333333335</v>
      </c>
      <c r="E139" s="98">
        <v>44724</v>
      </c>
      <c r="F139" s="1" t="s">
        <v>475</v>
      </c>
      <c r="G139" s="1" t="s">
        <v>476</v>
      </c>
      <c r="H139" s="1" t="s">
        <v>477</v>
      </c>
      <c r="I139" s="1" t="s">
        <v>421</v>
      </c>
      <c r="J139" s="1">
        <v>1</v>
      </c>
      <c r="K139" s="1" t="s">
        <v>275</v>
      </c>
      <c r="L139" s="1" t="s">
        <v>287</v>
      </c>
      <c r="M139" s="1" t="s">
        <v>277</v>
      </c>
      <c r="N139" s="1" t="s">
        <v>278</v>
      </c>
      <c r="O139" s="1">
        <v>51.898975</v>
      </c>
      <c r="P139" s="1">
        <v>9.2203579999999992</v>
      </c>
      <c r="Q139" s="1">
        <v>8</v>
      </c>
      <c r="R139" s="1" t="s">
        <v>288</v>
      </c>
      <c r="S139" s="1" t="s">
        <v>280</v>
      </c>
      <c r="T139" s="1" t="s">
        <v>280</v>
      </c>
      <c r="U139" s="1" t="s">
        <v>478</v>
      </c>
      <c r="V139" s="1">
        <v>2</v>
      </c>
    </row>
    <row r="140" spans="1:22" ht="14" hidden="1" x14ac:dyDescent="0.2">
      <c r="A140" s="1">
        <v>139</v>
      </c>
      <c r="B140" s="1">
        <v>245226769</v>
      </c>
      <c r="C140" s="20">
        <v>44724</v>
      </c>
      <c r="D140" s="97">
        <v>0.62430555555555556</v>
      </c>
      <c r="E140" s="98">
        <v>44724</v>
      </c>
      <c r="F140" s="1" t="s">
        <v>210</v>
      </c>
      <c r="G140" s="1" t="s">
        <v>148</v>
      </c>
      <c r="H140" s="1" t="s">
        <v>479</v>
      </c>
      <c r="I140" s="1" t="s">
        <v>301</v>
      </c>
      <c r="J140" s="1">
        <v>2</v>
      </c>
      <c r="K140" s="1" t="s">
        <v>352</v>
      </c>
      <c r="L140" s="1" t="s">
        <v>287</v>
      </c>
      <c r="M140" s="1" t="s">
        <v>277</v>
      </c>
      <c r="N140" s="1" t="s">
        <v>278</v>
      </c>
      <c r="O140" s="1">
        <v>51.905512999999999</v>
      </c>
      <c r="P140" s="1">
        <v>9.1934179999999994</v>
      </c>
      <c r="Q140" s="1">
        <v>13</v>
      </c>
      <c r="R140" s="1" t="s">
        <v>279</v>
      </c>
      <c r="S140" s="1" t="s">
        <v>280</v>
      </c>
      <c r="T140" s="1" t="s">
        <v>281</v>
      </c>
      <c r="U140" s="1" t="s">
        <v>480</v>
      </c>
      <c r="V140" s="1">
        <v>8</v>
      </c>
    </row>
    <row r="141" spans="1:22" ht="14" hidden="1" x14ac:dyDescent="0.2">
      <c r="A141" s="1">
        <v>140</v>
      </c>
      <c r="B141" s="1">
        <v>245226770</v>
      </c>
      <c r="C141" s="20">
        <v>44724</v>
      </c>
      <c r="D141" s="97">
        <v>0.625</v>
      </c>
      <c r="E141" s="98">
        <v>44724</v>
      </c>
      <c r="F141" s="1" t="s">
        <v>216</v>
      </c>
      <c r="G141" s="1" t="s">
        <v>161</v>
      </c>
      <c r="H141" s="1" t="s">
        <v>349</v>
      </c>
      <c r="I141" s="1" t="s">
        <v>301</v>
      </c>
      <c r="J141" s="1">
        <v>5</v>
      </c>
      <c r="K141" s="1" t="s">
        <v>275</v>
      </c>
      <c r="L141" s="1" t="s">
        <v>276</v>
      </c>
      <c r="M141" s="1" t="s">
        <v>277</v>
      </c>
      <c r="N141" s="1" t="s">
        <v>278</v>
      </c>
      <c r="O141" s="1">
        <v>51.905571000000002</v>
      </c>
      <c r="P141" s="1">
        <v>9.1934330000000006</v>
      </c>
      <c r="Q141" s="1">
        <v>8</v>
      </c>
      <c r="R141" s="1" t="s">
        <v>279</v>
      </c>
      <c r="S141" s="1" t="s">
        <v>280</v>
      </c>
      <c r="T141" s="1" t="s">
        <v>281</v>
      </c>
      <c r="U141" s="1" t="s">
        <v>481</v>
      </c>
      <c r="V141" s="1">
        <v>8</v>
      </c>
    </row>
    <row r="142" spans="1:22" ht="14" hidden="1" x14ac:dyDescent="0.2">
      <c r="A142" s="1">
        <v>141</v>
      </c>
      <c r="B142" s="1">
        <v>245226771</v>
      </c>
      <c r="C142" s="20">
        <v>44724</v>
      </c>
      <c r="D142" s="97">
        <v>0.62777777777777777</v>
      </c>
      <c r="E142" s="98">
        <v>44724</v>
      </c>
      <c r="F142" s="1" t="s">
        <v>192</v>
      </c>
      <c r="G142" s="1" t="s">
        <v>151</v>
      </c>
      <c r="H142" s="1" t="s">
        <v>308</v>
      </c>
      <c r="I142" s="1" t="s">
        <v>301</v>
      </c>
      <c r="J142" s="1">
        <v>60</v>
      </c>
      <c r="K142" s="1" t="s">
        <v>275</v>
      </c>
      <c r="L142" s="1" t="s">
        <v>287</v>
      </c>
      <c r="M142" s="1" t="s">
        <v>277</v>
      </c>
      <c r="N142" s="1" t="s">
        <v>278</v>
      </c>
      <c r="O142" s="1">
        <v>51.905504999999998</v>
      </c>
      <c r="P142" s="1">
        <v>9.1936719999999994</v>
      </c>
      <c r="Q142" s="1">
        <v>11</v>
      </c>
      <c r="R142" s="1" t="s">
        <v>310</v>
      </c>
      <c r="S142" s="1" t="s">
        <v>280</v>
      </c>
      <c r="T142" s="1" t="s">
        <v>281</v>
      </c>
      <c r="U142" s="1" t="s">
        <v>482</v>
      </c>
      <c r="V142" s="1">
        <v>8</v>
      </c>
    </row>
    <row r="143" spans="1:22" ht="14" hidden="1" x14ac:dyDescent="0.2">
      <c r="A143" s="1">
        <v>142</v>
      </c>
      <c r="B143" s="1">
        <v>245226772</v>
      </c>
      <c r="C143" s="20">
        <v>44724</v>
      </c>
      <c r="D143" s="97">
        <v>0.62777777777777777</v>
      </c>
      <c r="E143" s="98">
        <v>44724</v>
      </c>
      <c r="F143" s="1" t="s">
        <v>192</v>
      </c>
      <c r="G143" s="1" t="s">
        <v>151</v>
      </c>
      <c r="H143" s="1" t="s">
        <v>308</v>
      </c>
      <c r="I143" s="1" t="s">
        <v>301</v>
      </c>
      <c r="J143" s="1">
        <v>10</v>
      </c>
      <c r="K143" s="1" t="s">
        <v>275</v>
      </c>
      <c r="L143" s="1" t="s">
        <v>287</v>
      </c>
      <c r="M143" s="1" t="s">
        <v>430</v>
      </c>
      <c r="N143" s="1" t="s">
        <v>278</v>
      </c>
      <c r="O143" s="1">
        <v>51.905487000000001</v>
      </c>
      <c r="P143" s="1">
        <v>9.1936809999999998</v>
      </c>
      <c r="Q143" s="1">
        <v>13</v>
      </c>
      <c r="R143" s="1" t="s">
        <v>310</v>
      </c>
      <c r="S143" s="1" t="s">
        <v>280</v>
      </c>
      <c r="T143" s="1" t="s">
        <v>281</v>
      </c>
      <c r="U143" s="1" t="s">
        <v>483</v>
      </c>
      <c r="V143" s="1">
        <v>8</v>
      </c>
    </row>
    <row r="144" spans="1:22" ht="14" hidden="1" x14ac:dyDescent="0.2">
      <c r="A144" s="1">
        <v>143</v>
      </c>
      <c r="B144" s="1">
        <v>245226773</v>
      </c>
      <c r="C144" s="20">
        <v>44724</v>
      </c>
      <c r="D144" s="97">
        <v>0.63055555555555554</v>
      </c>
      <c r="E144" s="98">
        <v>44724</v>
      </c>
      <c r="F144" s="1" t="s">
        <v>216</v>
      </c>
      <c r="G144" s="1" t="s">
        <v>161</v>
      </c>
      <c r="H144" s="1" t="s">
        <v>349</v>
      </c>
      <c r="I144" s="1" t="s">
        <v>301</v>
      </c>
      <c r="J144" s="1">
        <v>1</v>
      </c>
      <c r="K144" s="1" t="s">
        <v>434</v>
      </c>
      <c r="L144" s="1" t="s">
        <v>287</v>
      </c>
      <c r="M144" s="1" t="s">
        <v>386</v>
      </c>
      <c r="N144" s="1" t="s">
        <v>278</v>
      </c>
      <c r="O144" s="1">
        <v>51.905464000000002</v>
      </c>
      <c r="P144" s="1">
        <v>9.1938180000000003</v>
      </c>
      <c r="Q144" s="1">
        <v>28</v>
      </c>
      <c r="R144" s="1" t="s">
        <v>279</v>
      </c>
      <c r="S144" s="1" t="s">
        <v>280</v>
      </c>
      <c r="T144" s="1" t="s">
        <v>281</v>
      </c>
      <c r="U144" s="1" t="s">
        <v>484</v>
      </c>
      <c r="V144" s="1">
        <v>8</v>
      </c>
    </row>
    <row r="145" spans="1:22" ht="14" hidden="1" x14ac:dyDescent="0.2">
      <c r="A145" s="1">
        <v>144</v>
      </c>
      <c r="B145" s="1">
        <v>245226774</v>
      </c>
      <c r="C145" s="20">
        <v>44724</v>
      </c>
      <c r="D145" s="97">
        <v>0.63680555555555551</v>
      </c>
      <c r="E145" s="98">
        <v>44724</v>
      </c>
      <c r="F145" s="1" t="s">
        <v>237</v>
      </c>
      <c r="G145" s="1" t="s">
        <v>154</v>
      </c>
      <c r="H145" s="1" t="s">
        <v>472</v>
      </c>
      <c r="I145" s="1" t="s">
        <v>301</v>
      </c>
      <c r="J145" s="1">
        <v>1</v>
      </c>
      <c r="K145" s="1" t="s">
        <v>275</v>
      </c>
      <c r="L145" s="1" t="s">
        <v>276</v>
      </c>
      <c r="M145" s="1" t="s">
        <v>277</v>
      </c>
      <c r="N145" s="1" t="s">
        <v>278</v>
      </c>
      <c r="O145" s="1">
        <v>51.905343999999999</v>
      </c>
      <c r="P145" s="1">
        <v>9.1935409999999997</v>
      </c>
      <c r="Q145" s="1">
        <v>4</v>
      </c>
      <c r="R145" s="1" t="s">
        <v>279</v>
      </c>
      <c r="S145" s="1" t="s">
        <v>280</v>
      </c>
      <c r="T145" s="1" t="s">
        <v>281</v>
      </c>
      <c r="U145" s="1" t="s">
        <v>485</v>
      </c>
      <c r="V145" s="1">
        <v>8</v>
      </c>
    </row>
    <row r="146" spans="1:22" ht="14" hidden="1" x14ac:dyDescent="0.2">
      <c r="A146" s="1">
        <v>145</v>
      </c>
      <c r="B146" s="1">
        <v>245226775</v>
      </c>
      <c r="C146" s="20">
        <v>44724</v>
      </c>
      <c r="D146" s="97">
        <v>0.64097222222222228</v>
      </c>
      <c r="E146" s="98">
        <v>44724</v>
      </c>
      <c r="F146" s="1" t="s">
        <v>240</v>
      </c>
      <c r="G146" s="1" t="s">
        <v>165</v>
      </c>
      <c r="H146" s="1" t="s">
        <v>300</v>
      </c>
      <c r="I146" s="1" t="s">
        <v>301</v>
      </c>
      <c r="J146" s="1">
        <v>1</v>
      </c>
      <c r="K146" s="1" t="s">
        <v>275</v>
      </c>
      <c r="L146" s="1" t="s">
        <v>276</v>
      </c>
      <c r="M146" s="1" t="s">
        <v>277</v>
      </c>
      <c r="N146" s="1" t="s">
        <v>278</v>
      </c>
      <c r="O146" s="1">
        <v>51.905382000000003</v>
      </c>
      <c r="P146" s="1">
        <v>9.1935280000000006</v>
      </c>
      <c r="Q146" s="1">
        <v>14</v>
      </c>
      <c r="R146" s="1" t="s">
        <v>279</v>
      </c>
      <c r="S146" s="1" t="s">
        <v>280</v>
      </c>
      <c r="T146" s="1" t="s">
        <v>281</v>
      </c>
      <c r="U146" s="1" t="s">
        <v>486</v>
      </c>
      <c r="V146" s="1">
        <v>8</v>
      </c>
    </row>
    <row r="147" spans="1:22" ht="14" hidden="1" x14ac:dyDescent="0.2">
      <c r="A147" s="1">
        <v>146</v>
      </c>
      <c r="B147" s="1">
        <v>245226776</v>
      </c>
      <c r="C147" s="20">
        <v>44724</v>
      </c>
      <c r="D147" s="97">
        <v>0.64097222222222228</v>
      </c>
      <c r="E147" s="98">
        <v>44724</v>
      </c>
      <c r="F147" s="1" t="s">
        <v>195</v>
      </c>
      <c r="G147" s="1" t="s">
        <v>155</v>
      </c>
      <c r="H147" s="1" t="s">
        <v>308</v>
      </c>
      <c r="I147" s="1" t="s">
        <v>301</v>
      </c>
      <c r="J147" s="1">
        <v>20</v>
      </c>
      <c r="K147" s="1" t="s">
        <v>275</v>
      </c>
      <c r="L147" s="1" t="s">
        <v>287</v>
      </c>
      <c r="M147" s="1" t="s">
        <v>376</v>
      </c>
      <c r="N147" s="1" t="s">
        <v>278</v>
      </c>
      <c r="O147" s="1">
        <v>51.9054</v>
      </c>
      <c r="P147" s="1">
        <v>9.1935479999999998</v>
      </c>
      <c r="Q147" s="1">
        <v>5</v>
      </c>
      <c r="R147" s="1" t="s">
        <v>310</v>
      </c>
      <c r="S147" s="1" t="s">
        <v>280</v>
      </c>
      <c r="T147" s="1" t="s">
        <v>281</v>
      </c>
      <c r="U147" s="1" t="s">
        <v>487</v>
      </c>
      <c r="V147" s="1">
        <v>8</v>
      </c>
    </row>
    <row r="148" spans="1:22" ht="14" x14ac:dyDescent="0.2">
      <c r="A148" s="1">
        <v>147</v>
      </c>
      <c r="B148" s="1">
        <v>245226777</v>
      </c>
      <c r="C148" s="20">
        <v>44724</v>
      </c>
      <c r="D148" s="97">
        <v>0.6430555555555556</v>
      </c>
      <c r="E148" s="98">
        <v>44724</v>
      </c>
      <c r="F148" s="1" t="s">
        <v>488</v>
      </c>
      <c r="G148" s="1" t="s">
        <v>489</v>
      </c>
      <c r="H148" s="1" t="s">
        <v>490</v>
      </c>
      <c r="I148" s="1" t="s">
        <v>274</v>
      </c>
      <c r="J148" s="1">
        <v>1</v>
      </c>
      <c r="K148" s="1" t="s">
        <v>275</v>
      </c>
      <c r="L148" s="1" t="s">
        <v>276</v>
      </c>
      <c r="M148" s="1" t="s">
        <v>277</v>
      </c>
      <c r="N148" s="1" t="s">
        <v>278</v>
      </c>
      <c r="O148" s="1">
        <v>51.905383</v>
      </c>
      <c r="P148" s="1">
        <v>9.1932390000000002</v>
      </c>
      <c r="Q148" s="1">
        <v>15</v>
      </c>
      <c r="R148" s="1" t="s">
        <v>279</v>
      </c>
      <c r="S148" s="1" t="s">
        <v>280</v>
      </c>
      <c r="T148" s="1" t="s">
        <v>281</v>
      </c>
      <c r="U148" s="1" t="s">
        <v>491</v>
      </c>
      <c r="V148" s="1">
        <v>8</v>
      </c>
    </row>
    <row r="149" spans="1:22" ht="14" hidden="1" x14ac:dyDescent="0.2">
      <c r="A149" s="1">
        <v>148</v>
      </c>
      <c r="B149" s="1">
        <v>245226778</v>
      </c>
      <c r="C149" s="20">
        <v>44724</v>
      </c>
      <c r="D149" s="97">
        <v>0.64444444444444449</v>
      </c>
      <c r="E149" s="98">
        <v>44724</v>
      </c>
      <c r="F149" s="1" t="s">
        <v>239</v>
      </c>
      <c r="G149" s="1" t="s">
        <v>163</v>
      </c>
      <c r="H149" s="1" t="s">
        <v>349</v>
      </c>
      <c r="I149" s="1" t="s">
        <v>301</v>
      </c>
      <c r="J149" s="1">
        <v>1</v>
      </c>
      <c r="K149" s="1" t="s">
        <v>352</v>
      </c>
      <c r="L149" s="1" t="s">
        <v>276</v>
      </c>
      <c r="M149" s="1" t="s">
        <v>277</v>
      </c>
      <c r="N149" s="1" t="s">
        <v>278</v>
      </c>
      <c r="O149" s="1">
        <v>51.905630000000002</v>
      </c>
      <c r="P149" s="1">
        <v>9.1933670000000003</v>
      </c>
      <c r="Q149" s="1">
        <v>91</v>
      </c>
      <c r="R149" s="1" t="s">
        <v>279</v>
      </c>
      <c r="S149" s="1" t="s">
        <v>280</v>
      </c>
      <c r="T149" s="1" t="s">
        <v>281</v>
      </c>
      <c r="U149" s="1" t="s">
        <v>492</v>
      </c>
      <c r="V149" s="1">
        <v>8</v>
      </c>
    </row>
    <row r="150" spans="1:22" ht="14" hidden="1" x14ac:dyDescent="0.2">
      <c r="A150" s="1">
        <v>149</v>
      </c>
      <c r="B150" s="1">
        <v>245226779</v>
      </c>
      <c r="C150" s="20">
        <v>44724</v>
      </c>
      <c r="D150" s="97">
        <v>0.65625</v>
      </c>
      <c r="E150" s="98">
        <v>44724</v>
      </c>
      <c r="F150" s="1" t="s">
        <v>217</v>
      </c>
      <c r="G150" s="1" t="s">
        <v>162</v>
      </c>
      <c r="H150" s="1" t="s">
        <v>349</v>
      </c>
      <c r="I150" s="1" t="s">
        <v>301</v>
      </c>
      <c r="J150" s="1">
        <v>2</v>
      </c>
      <c r="K150" s="1" t="s">
        <v>275</v>
      </c>
      <c r="L150" s="1" t="s">
        <v>287</v>
      </c>
      <c r="M150" s="1" t="s">
        <v>277</v>
      </c>
      <c r="N150" s="1" t="s">
        <v>278</v>
      </c>
      <c r="O150" s="1">
        <v>51.898744999999998</v>
      </c>
      <c r="P150" s="1">
        <v>9.1935559999999992</v>
      </c>
      <c r="Q150" s="1">
        <v>65</v>
      </c>
      <c r="R150" s="1" t="s">
        <v>310</v>
      </c>
      <c r="S150" s="1" t="s">
        <v>280</v>
      </c>
      <c r="T150" s="1" t="s">
        <v>281</v>
      </c>
      <c r="U150" s="1" t="s">
        <v>493</v>
      </c>
      <c r="V150" s="1">
        <v>5</v>
      </c>
    </row>
    <row r="151" spans="1:22" ht="14" hidden="1" x14ac:dyDescent="0.2">
      <c r="A151" s="1">
        <v>150</v>
      </c>
      <c r="B151" s="1">
        <v>245226780</v>
      </c>
      <c r="C151" s="20">
        <v>44724</v>
      </c>
      <c r="D151" s="97">
        <v>0.65625</v>
      </c>
      <c r="E151" s="98">
        <v>44724</v>
      </c>
      <c r="F151" s="1" t="s">
        <v>192</v>
      </c>
      <c r="G151" s="1" t="s">
        <v>151</v>
      </c>
      <c r="H151" s="1" t="s">
        <v>308</v>
      </c>
      <c r="I151" s="1" t="s">
        <v>301</v>
      </c>
      <c r="J151" s="1">
        <v>20</v>
      </c>
      <c r="K151" s="1" t="s">
        <v>275</v>
      </c>
      <c r="L151" s="1" t="s">
        <v>309</v>
      </c>
      <c r="M151" s="1" t="s">
        <v>277</v>
      </c>
      <c r="N151" s="1" t="s">
        <v>278</v>
      </c>
      <c r="O151" s="1">
        <v>51.898687000000002</v>
      </c>
      <c r="P151" s="1">
        <v>9.1935099999999998</v>
      </c>
      <c r="Q151" s="1">
        <v>9</v>
      </c>
      <c r="R151" s="1" t="s">
        <v>310</v>
      </c>
      <c r="S151" s="1" t="s">
        <v>280</v>
      </c>
      <c r="T151" s="1" t="s">
        <v>281</v>
      </c>
      <c r="U151" s="1" t="s">
        <v>494</v>
      </c>
      <c r="V151" s="1">
        <v>5</v>
      </c>
    </row>
    <row r="152" spans="1:22" ht="14" hidden="1" x14ac:dyDescent="0.2">
      <c r="A152" s="1">
        <v>151</v>
      </c>
      <c r="B152" s="1">
        <v>245226781</v>
      </c>
      <c r="C152" s="20">
        <v>44724</v>
      </c>
      <c r="D152" s="97">
        <v>0.65625</v>
      </c>
      <c r="E152" s="98">
        <v>44724</v>
      </c>
      <c r="F152" s="1" t="s">
        <v>192</v>
      </c>
      <c r="G152" s="1" t="s">
        <v>151</v>
      </c>
      <c r="H152" s="1" t="s">
        <v>308</v>
      </c>
      <c r="I152" s="1" t="s">
        <v>301</v>
      </c>
      <c r="J152" s="1">
        <v>60</v>
      </c>
      <c r="K152" s="1" t="s">
        <v>275</v>
      </c>
      <c r="L152" s="1" t="s">
        <v>287</v>
      </c>
      <c r="M152" s="1" t="s">
        <v>277</v>
      </c>
      <c r="N152" s="1" t="s">
        <v>278</v>
      </c>
      <c r="O152" s="1">
        <v>51.898688999999997</v>
      </c>
      <c r="P152" s="1">
        <v>9.1935330000000004</v>
      </c>
      <c r="Q152" s="1">
        <v>11</v>
      </c>
      <c r="R152" s="1" t="s">
        <v>310</v>
      </c>
      <c r="S152" s="1" t="s">
        <v>280</v>
      </c>
      <c r="T152" s="1" t="s">
        <v>281</v>
      </c>
      <c r="U152" s="1" t="s">
        <v>495</v>
      </c>
      <c r="V152" s="1">
        <v>5</v>
      </c>
    </row>
    <row r="153" spans="1:22" ht="14" hidden="1" x14ac:dyDescent="0.2">
      <c r="A153" s="1">
        <v>152</v>
      </c>
      <c r="B153" s="1">
        <v>245226782</v>
      </c>
      <c r="C153" s="20">
        <v>44724</v>
      </c>
      <c r="D153" s="97">
        <v>0.65694444444444444</v>
      </c>
      <c r="E153" s="98">
        <v>44724</v>
      </c>
      <c r="F153" s="1" t="s">
        <v>240</v>
      </c>
      <c r="G153" s="1" t="s">
        <v>165</v>
      </c>
      <c r="H153" s="1" t="s">
        <v>300</v>
      </c>
      <c r="I153" s="1" t="s">
        <v>301</v>
      </c>
      <c r="J153" s="1">
        <v>1</v>
      </c>
      <c r="K153" s="1" t="s">
        <v>275</v>
      </c>
      <c r="L153" s="1" t="s">
        <v>287</v>
      </c>
      <c r="M153" s="1" t="s">
        <v>277</v>
      </c>
      <c r="N153" s="1" t="s">
        <v>278</v>
      </c>
      <c r="O153" s="1">
        <v>51.89866</v>
      </c>
      <c r="P153" s="1">
        <v>9.1935330000000004</v>
      </c>
      <c r="Q153" s="1">
        <v>80</v>
      </c>
      <c r="R153" s="1" t="s">
        <v>279</v>
      </c>
      <c r="S153" s="1" t="s">
        <v>280</v>
      </c>
      <c r="T153" s="1" t="s">
        <v>281</v>
      </c>
      <c r="U153" s="1" t="s">
        <v>496</v>
      </c>
      <c r="V153" s="1">
        <v>5</v>
      </c>
    </row>
    <row r="154" spans="1:22" ht="14" hidden="1" x14ac:dyDescent="0.2">
      <c r="A154" s="1">
        <v>153</v>
      </c>
      <c r="B154" s="1">
        <v>245226783</v>
      </c>
      <c r="C154" s="20">
        <v>44724</v>
      </c>
      <c r="D154" s="97">
        <v>0.65694444444444444</v>
      </c>
      <c r="E154" s="98">
        <v>44724</v>
      </c>
      <c r="F154" s="1" t="s">
        <v>216</v>
      </c>
      <c r="G154" s="1" t="s">
        <v>161</v>
      </c>
      <c r="H154" s="1" t="s">
        <v>349</v>
      </c>
      <c r="I154" s="1" t="s">
        <v>301</v>
      </c>
      <c r="J154" s="1">
        <v>4</v>
      </c>
      <c r="K154" s="1" t="s">
        <v>275</v>
      </c>
      <c r="L154" s="1" t="s">
        <v>287</v>
      </c>
      <c r="M154" s="1" t="s">
        <v>277</v>
      </c>
      <c r="N154" s="1" t="s">
        <v>278</v>
      </c>
      <c r="O154" s="1">
        <v>51.898657999999998</v>
      </c>
      <c r="P154" s="1">
        <v>9.1935599999999997</v>
      </c>
      <c r="Q154" s="1">
        <v>11</v>
      </c>
      <c r="R154" s="1" t="s">
        <v>279</v>
      </c>
      <c r="S154" s="1" t="s">
        <v>280</v>
      </c>
      <c r="T154" s="1" t="s">
        <v>281</v>
      </c>
      <c r="U154" s="1" t="s">
        <v>497</v>
      </c>
      <c r="V154" s="1">
        <v>5</v>
      </c>
    </row>
    <row r="155" spans="1:22" ht="14" hidden="1" x14ac:dyDescent="0.2">
      <c r="A155" s="1">
        <v>154</v>
      </c>
      <c r="B155" s="1">
        <v>245226783</v>
      </c>
      <c r="C155" s="20">
        <v>44724</v>
      </c>
      <c r="D155" s="97">
        <v>0.65694444444444444</v>
      </c>
      <c r="E155" s="98">
        <v>44724</v>
      </c>
      <c r="F155" s="1" t="s">
        <v>216</v>
      </c>
      <c r="G155" s="1" t="s">
        <v>161</v>
      </c>
      <c r="H155" s="1" t="s">
        <v>349</v>
      </c>
      <c r="I155" s="1" t="s">
        <v>301</v>
      </c>
      <c r="J155" s="1">
        <v>1</v>
      </c>
      <c r="K155" s="1" t="s">
        <v>434</v>
      </c>
      <c r="L155" s="1" t="s">
        <v>287</v>
      </c>
      <c r="M155" s="1" t="s">
        <v>277</v>
      </c>
      <c r="N155" s="1" t="s">
        <v>278</v>
      </c>
      <c r="O155" s="1">
        <v>51.898657999999998</v>
      </c>
      <c r="P155" s="1">
        <v>9.1935599999999997</v>
      </c>
      <c r="Q155" s="1">
        <v>11</v>
      </c>
      <c r="R155" s="1" t="s">
        <v>279</v>
      </c>
      <c r="S155" s="1" t="s">
        <v>280</v>
      </c>
      <c r="T155" s="1" t="s">
        <v>281</v>
      </c>
      <c r="U155" s="1" t="s">
        <v>497</v>
      </c>
      <c r="V155" s="1">
        <v>5</v>
      </c>
    </row>
    <row r="156" spans="1:22" ht="14" hidden="1" x14ac:dyDescent="0.2">
      <c r="A156" s="1">
        <v>155</v>
      </c>
      <c r="B156" s="1">
        <v>245226784</v>
      </c>
      <c r="C156" s="20">
        <v>44724</v>
      </c>
      <c r="D156" s="97">
        <v>0.66249999999999998</v>
      </c>
      <c r="E156" s="98">
        <v>44724</v>
      </c>
      <c r="F156" s="1" t="s">
        <v>205</v>
      </c>
      <c r="G156" s="1" t="s">
        <v>164</v>
      </c>
      <c r="H156" s="1" t="s">
        <v>308</v>
      </c>
      <c r="I156" s="1" t="s">
        <v>301</v>
      </c>
      <c r="J156" s="1">
        <v>1</v>
      </c>
      <c r="K156" s="1" t="s">
        <v>275</v>
      </c>
      <c r="L156" s="1" t="s">
        <v>287</v>
      </c>
      <c r="M156" s="1" t="s">
        <v>277</v>
      </c>
      <c r="N156" s="1" t="s">
        <v>278</v>
      </c>
      <c r="O156" s="1">
        <v>51.898000000000003</v>
      </c>
      <c r="P156" s="1">
        <v>9.1936400000000003</v>
      </c>
      <c r="Q156" s="1">
        <v>31</v>
      </c>
      <c r="R156" s="1" t="s">
        <v>310</v>
      </c>
      <c r="S156" s="1" t="s">
        <v>280</v>
      </c>
      <c r="T156" s="1" t="s">
        <v>281</v>
      </c>
      <c r="U156" s="1" t="s">
        <v>498</v>
      </c>
      <c r="V156" s="1">
        <v>5</v>
      </c>
    </row>
    <row r="157" spans="1:22" ht="14" hidden="1" x14ac:dyDescent="0.2">
      <c r="A157" s="1">
        <v>156</v>
      </c>
      <c r="B157" s="1">
        <v>245226785</v>
      </c>
      <c r="C157" s="20">
        <v>44724</v>
      </c>
      <c r="D157" s="97">
        <v>0.66874999999999996</v>
      </c>
      <c r="E157" s="98">
        <v>44724</v>
      </c>
      <c r="F157" s="1" t="s">
        <v>210</v>
      </c>
      <c r="G157" s="1" t="s">
        <v>148</v>
      </c>
      <c r="H157" s="1" t="s">
        <v>479</v>
      </c>
      <c r="I157" s="1" t="s">
        <v>301</v>
      </c>
      <c r="J157" s="1">
        <v>2</v>
      </c>
      <c r="K157" s="1" t="s">
        <v>352</v>
      </c>
      <c r="L157" s="1" t="s">
        <v>287</v>
      </c>
      <c r="M157" s="1" t="s">
        <v>277</v>
      </c>
      <c r="N157" s="1" t="s">
        <v>278</v>
      </c>
      <c r="O157" s="1">
        <v>51.899360999999999</v>
      </c>
      <c r="P157" s="1">
        <v>9.2016290000000005</v>
      </c>
      <c r="Q157" s="1">
        <v>10</v>
      </c>
      <c r="R157" s="1" t="s">
        <v>279</v>
      </c>
      <c r="S157" s="1" t="s">
        <v>280</v>
      </c>
      <c r="T157" s="1" t="s">
        <v>281</v>
      </c>
      <c r="U157" s="1" t="s">
        <v>499</v>
      </c>
      <c r="V157" s="1">
        <v>7</v>
      </c>
    </row>
    <row r="158" spans="1:22" ht="14" hidden="1" x14ac:dyDescent="0.2">
      <c r="A158" s="1">
        <v>157</v>
      </c>
      <c r="B158" s="1">
        <v>245226786</v>
      </c>
      <c r="C158" s="20">
        <v>44724</v>
      </c>
      <c r="D158" s="97">
        <v>0.67222222222222228</v>
      </c>
      <c r="E158" s="98">
        <v>44724</v>
      </c>
      <c r="F158" s="1" t="s">
        <v>211</v>
      </c>
      <c r="G158" s="1" t="s">
        <v>152</v>
      </c>
      <c r="H158" s="1" t="s">
        <v>300</v>
      </c>
      <c r="I158" s="1" t="s">
        <v>301</v>
      </c>
      <c r="J158" s="1">
        <v>2</v>
      </c>
      <c r="K158" s="1" t="s">
        <v>352</v>
      </c>
      <c r="L158" s="1" t="s">
        <v>287</v>
      </c>
      <c r="M158" s="1" t="s">
        <v>370</v>
      </c>
      <c r="N158" s="1" t="s">
        <v>278</v>
      </c>
      <c r="O158" s="1">
        <v>51.899498000000001</v>
      </c>
      <c r="P158" s="1">
        <v>9.2009969999999992</v>
      </c>
      <c r="Q158" s="1">
        <v>21</v>
      </c>
      <c r="R158" s="1" t="s">
        <v>310</v>
      </c>
      <c r="S158" s="1" t="s">
        <v>280</v>
      </c>
      <c r="T158" s="1" t="s">
        <v>281</v>
      </c>
      <c r="U158" s="1" t="s">
        <v>500</v>
      </c>
      <c r="V158" s="1">
        <v>7</v>
      </c>
    </row>
    <row r="159" spans="1:22" ht="14" hidden="1" x14ac:dyDescent="0.2">
      <c r="A159" s="1">
        <v>158</v>
      </c>
      <c r="B159" s="1">
        <v>245226787</v>
      </c>
      <c r="C159" s="20">
        <v>44724</v>
      </c>
      <c r="D159" s="97">
        <v>0.67222222222222228</v>
      </c>
      <c r="E159" s="98">
        <v>44724</v>
      </c>
      <c r="F159" s="1" t="s">
        <v>205</v>
      </c>
      <c r="G159" s="1" t="s">
        <v>164</v>
      </c>
      <c r="H159" s="1" t="s">
        <v>308</v>
      </c>
      <c r="I159" s="1" t="s">
        <v>301</v>
      </c>
      <c r="J159" s="1">
        <v>20</v>
      </c>
      <c r="K159" s="1" t="s">
        <v>275</v>
      </c>
      <c r="L159" s="1" t="s">
        <v>287</v>
      </c>
      <c r="M159" s="1" t="s">
        <v>277</v>
      </c>
      <c r="N159" s="1" t="s">
        <v>278</v>
      </c>
      <c r="O159" s="1">
        <v>51.899420999999997</v>
      </c>
      <c r="P159" s="1">
        <v>9.2009980000000002</v>
      </c>
      <c r="Q159" s="1">
        <v>7</v>
      </c>
      <c r="R159" s="1" t="s">
        <v>310</v>
      </c>
      <c r="S159" s="1" t="s">
        <v>280</v>
      </c>
      <c r="T159" s="1" t="s">
        <v>281</v>
      </c>
      <c r="U159" s="1" t="s">
        <v>501</v>
      </c>
      <c r="V159" s="1">
        <v>7</v>
      </c>
    </row>
    <row r="160" spans="1:22" ht="14" hidden="1" x14ac:dyDescent="0.2">
      <c r="A160" s="1">
        <v>159</v>
      </c>
      <c r="B160" s="1">
        <v>245226788</v>
      </c>
      <c r="C160" s="20">
        <v>44724</v>
      </c>
      <c r="D160" s="97">
        <v>0.67291666666666672</v>
      </c>
      <c r="E160" s="98">
        <v>44724</v>
      </c>
      <c r="F160" s="1" t="s">
        <v>192</v>
      </c>
      <c r="G160" s="1" t="s">
        <v>151</v>
      </c>
      <c r="H160" s="1" t="s">
        <v>308</v>
      </c>
      <c r="I160" s="1" t="s">
        <v>301</v>
      </c>
      <c r="J160" s="1">
        <v>120</v>
      </c>
      <c r="K160" s="1" t="s">
        <v>275</v>
      </c>
      <c r="L160" s="1" t="s">
        <v>287</v>
      </c>
      <c r="M160" s="1" t="s">
        <v>430</v>
      </c>
      <c r="N160" s="1" t="s">
        <v>278</v>
      </c>
      <c r="O160" s="1">
        <v>51.899422999999999</v>
      </c>
      <c r="P160" s="1">
        <v>9.2009930000000004</v>
      </c>
      <c r="Q160" s="1">
        <v>11</v>
      </c>
      <c r="R160" s="1" t="s">
        <v>279</v>
      </c>
      <c r="S160" s="1" t="s">
        <v>280</v>
      </c>
      <c r="T160" s="1" t="s">
        <v>281</v>
      </c>
      <c r="U160" s="1" t="s">
        <v>502</v>
      </c>
      <c r="V160" s="1">
        <v>7</v>
      </c>
    </row>
    <row r="161" spans="1:22" ht="14" hidden="1" x14ac:dyDescent="0.2">
      <c r="A161" s="1">
        <v>160</v>
      </c>
      <c r="B161" s="1">
        <v>245226789</v>
      </c>
      <c r="C161" s="20">
        <v>44724</v>
      </c>
      <c r="D161" s="97">
        <v>0.67361111111111116</v>
      </c>
      <c r="E161" s="98">
        <v>44724</v>
      </c>
      <c r="F161" s="1" t="s">
        <v>192</v>
      </c>
      <c r="G161" s="1" t="s">
        <v>151</v>
      </c>
      <c r="H161" s="1" t="s">
        <v>308</v>
      </c>
      <c r="I161" s="1" t="s">
        <v>301</v>
      </c>
      <c r="J161" s="1">
        <v>30</v>
      </c>
      <c r="K161" s="1" t="s">
        <v>275</v>
      </c>
      <c r="L161" s="1" t="s">
        <v>309</v>
      </c>
      <c r="M161" s="1" t="s">
        <v>277</v>
      </c>
      <c r="N161" s="1" t="s">
        <v>278</v>
      </c>
      <c r="O161" s="1">
        <v>51.899524</v>
      </c>
      <c r="P161" s="1">
        <v>9.2011950000000002</v>
      </c>
      <c r="Q161" s="1">
        <v>18</v>
      </c>
      <c r="R161" s="1" t="s">
        <v>310</v>
      </c>
      <c r="S161" s="1" t="s">
        <v>280</v>
      </c>
      <c r="T161" s="1" t="s">
        <v>281</v>
      </c>
      <c r="U161" s="1" t="s">
        <v>503</v>
      </c>
      <c r="V161" s="1">
        <v>7</v>
      </c>
    </row>
    <row r="162" spans="1:22" ht="14" hidden="1" x14ac:dyDescent="0.2">
      <c r="A162" s="1">
        <v>161</v>
      </c>
      <c r="B162" s="1">
        <v>245226790</v>
      </c>
      <c r="C162" s="20">
        <v>44724</v>
      </c>
      <c r="D162" s="97">
        <v>0.67569444444444449</v>
      </c>
      <c r="E162" s="98">
        <v>44724</v>
      </c>
      <c r="F162" s="1" t="s">
        <v>195</v>
      </c>
      <c r="G162" s="1" t="s">
        <v>155</v>
      </c>
      <c r="H162" s="1" t="s">
        <v>308</v>
      </c>
      <c r="I162" s="1" t="s">
        <v>301</v>
      </c>
      <c r="J162" s="1">
        <v>30</v>
      </c>
      <c r="K162" s="1" t="s">
        <v>275</v>
      </c>
      <c r="L162" s="1" t="s">
        <v>276</v>
      </c>
      <c r="M162" s="1" t="s">
        <v>277</v>
      </c>
      <c r="N162" s="1" t="s">
        <v>278</v>
      </c>
      <c r="O162" s="1">
        <v>51.899600999999997</v>
      </c>
      <c r="P162" s="1">
        <v>9.2015379999999993</v>
      </c>
      <c r="Q162" s="1">
        <v>11</v>
      </c>
      <c r="R162" s="1" t="s">
        <v>310</v>
      </c>
      <c r="S162" s="1" t="s">
        <v>280</v>
      </c>
      <c r="T162" s="1" t="s">
        <v>281</v>
      </c>
      <c r="U162" s="1" t="s">
        <v>504</v>
      </c>
      <c r="V162" s="1">
        <v>7</v>
      </c>
    </row>
    <row r="163" spans="1:22" ht="14" hidden="1" x14ac:dyDescent="0.2">
      <c r="A163" s="1">
        <v>162</v>
      </c>
      <c r="B163" s="1">
        <v>245226791</v>
      </c>
      <c r="C163" s="20">
        <v>44724</v>
      </c>
      <c r="D163" s="97">
        <v>0.67638888888888893</v>
      </c>
      <c r="E163" s="98">
        <v>44724</v>
      </c>
      <c r="F163" s="1" t="s">
        <v>239</v>
      </c>
      <c r="G163" s="1" t="s">
        <v>163</v>
      </c>
      <c r="H163" s="1" t="s">
        <v>349</v>
      </c>
      <c r="I163" s="1" t="s">
        <v>301</v>
      </c>
      <c r="J163" s="1">
        <v>2</v>
      </c>
      <c r="K163" s="1" t="s">
        <v>352</v>
      </c>
      <c r="L163" s="1" t="s">
        <v>276</v>
      </c>
      <c r="M163" s="1" t="s">
        <v>277</v>
      </c>
      <c r="N163" s="1" t="s">
        <v>278</v>
      </c>
      <c r="O163" s="1">
        <v>51.899588000000001</v>
      </c>
      <c r="P163" s="1">
        <v>9.2014960000000006</v>
      </c>
      <c r="Q163" s="1">
        <v>18</v>
      </c>
      <c r="R163" s="1" t="s">
        <v>279</v>
      </c>
      <c r="S163" s="1" t="s">
        <v>280</v>
      </c>
      <c r="T163" s="1" t="s">
        <v>281</v>
      </c>
      <c r="U163" s="1" t="s">
        <v>505</v>
      </c>
      <c r="V163" s="1">
        <v>7</v>
      </c>
    </row>
    <row r="164" spans="1:22" ht="14" hidden="1" x14ac:dyDescent="0.2">
      <c r="A164" s="1">
        <v>163</v>
      </c>
      <c r="B164" s="1">
        <v>245226792</v>
      </c>
      <c r="C164" s="20">
        <v>44724</v>
      </c>
      <c r="D164" s="97">
        <v>0.67638888888888893</v>
      </c>
      <c r="E164" s="98">
        <v>44724</v>
      </c>
      <c r="F164" s="1" t="s">
        <v>216</v>
      </c>
      <c r="G164" s="1" t="s">
        <v>161</v>
      </c>
      <c r="H164" s="1" t="s">
        <v>349</v>
      </c>
      <c r="I164" s="1" t="s">
        <v>301</v>
      </c>
      <c r="J164" s="1">
        <v>4</v>
      </c>
      <c r="K164" s="1" t="s">
        <v>352</v>
      </c>
      <c r="L164" s="1" t="s">
        <v>287</v>
      </c>
      <c r="M164" s="1" t="s">
        <v>277</v>
      </c>
      <c r="N164" s="1" t="s">
        <v>278</v>
      </c>
      <c r="O164" s="1">
        <v>51.899580999999998</v>
      </c>
      <c r="P164" s="1">
        <v>9.2015209999999996</v>
      </c>
      <c r="Q164" s="1">
        <v>7</v>
      </c>
      <c r="R164" s="1" t="s">
        <v>279</v>
      </c>
      <c r="S164" s="1" t="s">
        <v>280</v>
      </c>
      <c r="T164" s="1" t="s">
        <v>281</v>
      </c>
      <c r="U164" s="1" t="s">
        <v>506</v>
      </c>
      <c r="V164" s="1">
        <v>7</v>
      </c>
    </row>
    <row r="165" spans="1:22" ht="14" hidden="1" x14ac:dyDescent="0.2">
      <c r="A165" s="1">
        <v>164</v>
      </c>
      <c r="B165" s="1">
        <v>245226793</v>
      </c>
      <c r="C165" s="20">
        <v>44724</v>
      </c>
      <c r="D165" s="97">
        <v>0.68194444444444446</v>
      </c>
      <c r="E165" s="98">
        <v>44724</v>
      </c>
      <c r="F165" s="1" t="s">
        <v>216</v>
      </c>
      <c r="G165" s="1" t="s">
        <v>161</v>
      </c>
      <c r="H165" s="1" t="s">
        <v>349</v>
      </c>
      <c r="I165" s="1" t="s">
        <v>301</v>
      </c>
      <c r="J165" s="1">
        <v>2</v>
      </c>
      <c r="K165" s="1" t="s">
        <v>352</v>
      </c>
      <c r="L165" s="1" t="s">
        <v>287</v>
      </c>
      <c r="M165" s="1" t="s">
        <v>277</v>
      </c>
      <c r="N165" s="1" t="s">
        <v>278</v>
      </c>
      <c r="O165" s="1">
        <v>51.898845000000001</v>
      </c>
      <c r="P165" s="1">
        <v>9.2114069999999995</v>
      </c>
      <c r="Q165" s="1">
        <v>11</v>
      </c>
      <c r="R165" s="1" t="s">
        <v>279</v>
      </c>
      <c r="S165" s="1" t="s">
        <v>280</v>
      </c>
      <c r="T165" s="1" t="s">
        <v>281</v>
      </c>
      <c r="U165" s="1" t="s">
        <v>507</v>
      </c>
      <c r="V165" s="1">
        <v>6</v>
      </c>
    </row>
    <row r="166" spans="1:22" ht="14" hidden="1" x14ac:dyDescent="0.2">
      <c r="A166" s="1">
        <v>165</v>
      </c>
      <c r="B166" s="1">
        <v>245226794</v>
      </c>
      <c r="C166" s="20">
        <v>44724</v>
      </c>
      <c r="D166" s="97">
        <v>0.68333333333333335</v>
      </c>
      <c r="E166" s="98">
        <v>44724</v>
      </c>
      <c r="F166" s="1" t="s">
        <v>211</v>
      </c>
      <c r="G166" s="1" t="s">
        <v>152</v>
      </c>
      <c r="H166" s="1" t="s">
        <v>300</v>
      </c>
      <c r="I166" s="1" t="s">
        <v>301</v>
      </c>
      <c r="J166" s="1">
        <v>4</v>
      </c>
      <c r="K166" s="1" t="s">
        <v>352</v>
      </c>
      <c r="L166" s="1" t="s">
        <v>287</v>
      </c>
      <c r="M166" s="1" t="s">
        <v>277</v>
      </c>
      <c r="N166" s="1" t="s">
        <v>278</v>
      </c>
      <c r="O166" s="1">
        <v>51.899006</v>
      </c>
      <c r="P166" s="1">
        <v>9.2113409999999991</v>
      </c>
      <c r="Q166" s="1">
        <v>4</v>
      </c>
      <c r="R166" s="1" t="s">
        <v>310</v>
      </c>
      <c r="S166" s="1" t="s">
        <v>280</v>
      </c>
      <c r="T166" s="1" t="s">
        <v>281</v>
      </c>
      <c r="U166" s="1" t="s">
        <v>508</v>
      </c>
      <c r="V166" s="1">
        <v>6</v>
      </c>
    </row>
    <row r="167" spans="1:22" ht="14" hidden="1" x14ac:dyDescent="0.2">
      <c r="A167" s="1">
        <v>166</v>
      </c>
      <c r="B167" s="1">
        <v>245226795</v>
      </c>
      <c r="C167" s="20">
        <v>44724</v>
      </c>
      <c r="D167" s="97">
        <v>0.68541666666666667</v>
      </c>
      <c r="E167" s="98">
        <v>44724</v>
      </c>
      <c r="F167" s="1" t="s">
        <v>210</v>
      </c>
      <c r="G167" s="1" t="s">
        <v>148</v>
      </c>
      <c r="H167" s="1" t="s">
        <v>479</v>
      </c>
      <c r="I167" s="1" t="s">
        <v>301</v>
      </c>
      <c r="J167" s="1">
        <v>1</v>
      </c>
      <c r="K167" s="1" t="s">
        <v>352</v>
      </c>
      <c r="L167" s="1" t="s">
        <v>276</v>
      </c>
      <c r="M167" s="1" t="s">
        <v>277</v>
      </c>
      <c r="N167" s="1" t="s">
        <v>278</v>
      </c>
      <c r="O167" s="1">
        <v>51.899284999999999</v>
      </c>
      <c r="P167" s="1">
        <v>9.2113680000000002</v>
      </c>
      <c r="Q167" s="1">
        <v>25</v>
      </c>
      <c r="R167" s="1" t="s">
        <v>279</v>
      </c>
      <c r="S167" s="1" t="s">
        <v>280</v>
      </c>
      <c r="T167" s="1" t="s">
        <v>281</v>
      </c>
      <c r="U167" s="1" t="s">
        <v>509</v>
      </c>
      <c r="V167" s="1">
        <v>6</v>
      </c>
    </row>
    <row r="168" spans="1:22" ht="14" hidden="1" x14ac:dyDescent="0.2">
      <c r="A168" s="1">
        <v>167</v>
      </c>
      <c r="B168" s="1">
        <v>245226796</v>
      </c>
      <c r="C168" s="20">
        <v>44724</v>
      </c>
      <c r="D168" s="97">
        <v>0.68611111111111112</v>
      </c>
      <c r="E168" s="98">
        <v>44724</v>
      </c>
      <c r="F168" s="1" t="s">
        <v>217</v>
      </c>
      <c r="G168" s="1" t="s">
        <v>162</v>
      </c>
      <c r="H168" s="1" t="s">
        <v>349</v>
      </c>
      <c r="I168" s="1" t="s">
        <v>301</v>
      </c>
      <c r="J168" s="1">
        <v>4</v>
      </c>
      <c r="K168" s="1" t="s">
        <v>352</v>
      </c>
      <c r="L168" s="1" t="s">
        <v>287</v>
      </c>
      <c r="M168" s="1" t="s">
        <v>277</v>
      </c>
      <c r="N168" s="1" t="s">
        <v>278</v>
      </c>
      <c r="O168" s="1">
        <v>51.899197000000001</v>
      </c>
      <c r="P168" s="1">
        <v>9.2116919999999993</v>
      </c>
      <c r="Q168" s="1">
        <v>77</v>
      </c>
      <c r="R168" s="1" t="s">
        <v>310</v>
      </c>
      <c r="S168" s="1" t="s">
        <v>280</v>
      </c>
      <c r="T168" s="1" t="s">
        <v>281</v>
      </c>
      <c r="U168" s="1" t="s">
        <v>510</v>
      </c>
      <c r="V168" s="1">
        <v>6</v>
      </c>
    </row>
    <row r="169" spans="1:22" ht="14" hidden="1" x14ac:dyDescent="0.2">
      <c r="A169" s="1">
        <v>168</v>
      </c>
      <c r="B169" s="1">
        <v>245226797</v>
      </c>
      <c r="C169" s="20">
        <v>44724</v>
      </c>
      <c r="D169" s="97">
        <v>0.6875</v>
      </c>
      <c r="E169" s="98">
        <v>44724</v>
      </c>
      <c r="F169" s="1" t="s">
        <v>192</v>
      </c>
      <c r="G169" s="1" t="s">
        <v>151</v>
      </c>
      <c r="H169" s="1" t="s">
        <v>308</v>
      </c>
      <c r="I169" s="1" t="s">
        <v>301</v>
      </c>
      <c r="J169" s="1">
        <v>20</v>
      </c>
      <c r="K169" s="1" t="s">
        <v>352</v>
      </c>
      <c r="L169" s="1" t="s">
        <v>309</v>
      </c>
      <c r="M169" s="1" t="s">
        <v>277</v>
      </c>
      <c r="N169" s="1" t="s">
        <v>278</v>
      </c>
      <c r="O169" s="1">
        <v>51.899087000000002</v>
      </c>
      <c r="P169" s="1">
        <v>9.2118599999999997</v>
      </c>
      <c r="Q169" s="1">
        <v>48</v>
      </c>
      <c r="R169" s="1" t="s">
        <v>310</v>
      </c>
      <c r="S169" s="1" t="s">
        <v>280</v>
      </c>
      <c r="T169" s="1" t="s">
        <v>281</v>
      </c>
      <c r="U169" s="1" t="s">
        <v>511</v>
      </c>
      <c r="V169" s="1">
        <v>6</v>
      </c>
    </row>
    <row r="170" spans="1:22" ht="14" hidden="1" x14ac:dyDescent="0.2">
      <c r="A170" s="1">
        <v>169</v>
      </c>
      <c r="B170" s="1">
        <v>245226798</v>
      </c>
      <c r="C170" s="20">
        <v>44724</v>
      </c>
      <c r="D170" s="97">
        <v>0.68888888888888888</v>
      </c>
      <c r="E170" s="98">
        <v>44724</v>
      </c>
      <c r="F170" s="1" t="s">
        <v>210</v>
      </c>
      <c r="G170" s="1" t="s">
        <v>148</v>
      </c>
      <c r="H170" s="1" t="s">
        <v>479</v>
      </c>
      <c r="I170" s="1" t="s">
        <v>301</v>
      </c>
      <c r="J170" s="1">
        <v>1</v>
      </c>
      <c r="K170" s="1" t="s">
        <v>434</v>
      </c>
      <c r="L170" s="1" t="s">
        <v>287</v>
      </c>
      <c r="M170" s="1" t="s">
        <v>277</v>
      </c>
      <c r="N170" s="1" t="s">
        <v>278</v>
      </c>
      <c r="O170" s="1">
        <v>51.899019000000003</v>
      </c>
      <c r="P170" s="1">
        <v>9.2117489999999993</v>
      </c>
      <c r="Q170" s="1">
        <v>12</v>
      </c>
      <c r="R170" s="1" t="s">
        <v>279</v>
      </c>
      <c r="S170" s="1" t="s">
        <v>280</v>
      </c>
      <c r="T170" s="1" t="s">
        <v>281</v>
      </c>
      <c r="U170" s="1" t="s">
        <v>512</v>
      </c>
      <c r="V170" s="1">
        <v>6</v>
      </c>
    </row>
    <row r="171" spans="1:22" ht="14" hidden="1" x14ac:dyDescent="0.2">
      <c r="A171" s="1">
        <v>170</v>
      </c>
      <c r="B171" s="1">
        <v>245226799</v>
      </c>
      <c r="C171" s="20">
        <v>44724</v>
      </c>
      <c r="D171" s="97">
        <v>0.69027777777777777</v>
      </c>
      <c r="E171" s="98">
        <v>44724</v>
      </c>
      <c r="F171" s="1" t="s">
        <v>205</v>
      </c>
      <c r="G171" s="1" t="s">
        <v>164</v>
      </c>
      <c r="H171" s="1" t="s">
        <v>308</v>
      </c>
      <c r="I171" s="1" t="s">
        <v>301</v>
      </c>
      <c r="J171" s="1">
        <v>3</v>
      </c>
      <c r="K171" s="1" t="s">
        <v>352</v>
      </c>
      <c r="L171" s="1" t="s">
        <v>287</v>
      </c>
      <c r="M171" s="1" t="s">
        <v>277</v>
      </c>
      <c r="N171" s="1" t="s">
        <v>278</v>
      </c>
      <c r="O171" s="1">
        <v>51.898936999999997</v>
      </c>
      <c r="P171" s="1">
        <v>9.2116410000000002</v>
      </c>
      <c r="Q171" s="1">
        <v>4</v>
      </c>
      <c r="R171" s="1" t="s">
        <v>310</v>
      </c>
      <c r="S171" s="1" t="s">
        <v>280</v>
      </c>
      <c r="T171" s="1" t="s">
        <v>281</v>
      </c>
      <c r="U171" s="1" t="s">
        <v>513</v>
      </c>
      <c r="V171" s="1">
        <v>6</v>
      </c>
    </row>
    <row r="172" spans="1:22" ht="14" x14ac:dyDescent="0.2">
      <c r="A172" s="1">
        <v>171</v>
      </c>
      <c r="B172" s="1">
        <v>245226800</v>
      </c>
      <c r="C172" s="20">
        <v>44724</v>
      </c>
      <c r="D172" s="97">
        <v>0.69722222222222219</v>
      </c>
      <c r="E172" s="98">
        <v>44724</v>
      </c>
      <c r="F172" s="1" t="s">
        <v>514</v>
      </c>
      <c r="G172" s="1" t="s">
        <v>515</v>
      </c>
      <c r="H172" s="1" t="s">
        <v>516</v>
      </c>
      <c r="I172" s="1" t="s">
        <v>293</v>
      </c>
      <c r="J172" s="1">
        <v>40</v>
      </c>
      <c r="K172" s="1" t="s">
        <v>275</v>
      </c>
      <c r="L172" s="1" t="s">
        <v>517</v>
      </c>
      <c r="M172" s="1" t="s">
        <v>277</v>
      </c>
      <c r="N172" s="1" t="s">
        <v>278</v>
      </c>
      <c r="O172" s="1">
        <v>51.898758000000001</v>
      </c>
      <c r="P172" s="1">
        <v>9.2209599999999998</v>
      </c>
      <c r="Q172" s="1">
        <v>4</v>
      </c>
      <c r="R172" s="1" t="s">
        <v>279</v>
      </c>
      <c r="S172" s="1" t="s">
        <v>280</v>
      </c>
      <c r="T172" s="1" t="s">
        <v>281</v>
      </c>
      <c r="U172" s="1" t="s">
        <v>518</v>
      </c>
      <c r="V172" s="1">
        <v>2</v>
      </c>
    </row>
    <row r="173" spans="1:22" ht="14" hidden="1" x14ac:dyDescent="0.2">
      <c r="A173" s="1">
        <v>172</v>
      </c>
      <c r="B173" s="1">
        <v>245226801</v>
      </c>
      <c r="C173" s="20">
        <v>44724</v>
      </c>
      <c r="D173" s="97">
        <v>0.69930555555555551</v>
      </c>
      <c r="E173" s="98">
        <v>44724</v>
      </c>
      <c r="F173" s="1" t="s">
        <v>210</v>
      </c>
      <c r="G173" s="1" t="s">
        <v>148</v>
      </c>
      <c r="H173" s="1" t="s">
        <v>479</v>
      </c>
      <c r="I173" s="1" t="s">
        <v>301</v>
      </c>
      <c r="J173" s="1">
        <v>2</v>
      </c>
      <c r="K173" s="1" t="s">
        <v>352</v>
      </c>
      <c r="L173" s="1" t="s">
        <v>276</v>
      </c>
      <c r="M173" s="1" t="s">
        <v>277</v>
      </c>
      <c r="N173" s="1" t="s">
        <v>278</v>
      </c>
      <c r="O173" s="1">
        <v>51.898831000000001</v>
      </c>
      <c r="P173" s="1">
        <v>9.2208609999999993</v>
      </c>
      <c r="Q173" s="1">
        <v>50</v>
      </c>
      <c r="R173" s="1" t="s">
        <v>279</v>
      </c>
      <c r="S173" s="1" t="s">
        <v>280</v>
      </c>
      <c r="T173" s="1" t="s">
        <v>281</v>
      </c>
      <c r="U173" s="1" t="s">
        <v>519</v>
      </c>
      <c r="V173" s="1">
        <v>2</v>
      </c>
    </row>
    <row r="174" spans="1:22" ht="14" hidden="1" x14ac:dyDescent="0.2">
      <c r="A174" s="1">
        <v>173</v>
      </c>
      <c r="B174" s="1">
        <v>245226802</v>
      </c>
      <c r="C174" s="20">
        <v>44724</v>
      </c>
      <c r="D174" s="97">
        <v>0.69930555555555551</v>
      </c>
      <c r="E174" s="98">
        <v>44724</v>
      </c>
      <c r="F174" s="1" t="s">
        <v>195</v>
      </c>
      <c r="G174" s="1" t="s">
        <v>155</v>
      </c>
      <c r="H174" s="1" t="s">
        <v>308</v>
      </c>
      <c r="I174" s="1" t="s">
        <v>301</v>
      </c>
      <c r="J174" s="1">
        <v>40</v>
      </c>
      <c r="K174" s="1" t="s">
        <v>275</v>
      </c>
      <c r="L174" s="1" t="s">
        <v>287</v>
      </c>
      <c r="M174" s="1" t="s">
        <v>277</v>
      </c>
      <c r="N174" s="1" t="s">
        <v>278</v>
      </c>
      <c r="O174" s="1">
        <v>51.898786000000001</v>
      </c>
      <c r="P174" s="1">
        <v>9.220872</v>
      </c>
      <c r="Q174" s="1">
        <v>10</v>
      </c>
      <c r="R174" s="1" t="s">
        <v>310</v>
      </c>
      <c r="S174" s="1" t="s">
        <v>280</v>
      </c>
      <c r="T174" s="1" t="s">
        <v>281</v>
      </c>
      <c r="U174" s="1" t="s">
        <v>520</v>
      </c>
      <c r="V174" s="1">
        <v>2</v>
      </c>
    </row>
    <row r="175" spans="1:22" ht="14" hidden="1" x14ac:dyDescent="0.2">
      <c r="A175" s="1">
        <v>174</v>
      </c>
      <c r="B175" s="1">
        <v>245226803</v>
      </c>
      <c r="C175" s="20">
        <v>44724</v>
      </c>
      <c r="D175" s="97">
        <v>0.69930555555555551</v>
      </c>
      <c r="E175" s="98">
        <v>44724</v>
      </c>
      <c r="F175" s="1" t="s">
        <v>211</v>
      </c>
      <c r="G175" s="1" t="s">
        <v>152</v>
      </c>
      <c r="H175" s="1" t="s">
        <v>300</v>
      </c>
      <c r="I175" s="1" t="s">
        <v>301</v>
      </c>
      <c r="J175" s="1">
        <v>4</v>
      </c>
      <c r="K175" s="1" t="s">
        <v>275</v>
      </c>
      <c r="L175" s="1" t="s">
        <v>276</v>
      </c>
      <c r="M175" s="1" t="s">
        <v>277</v>
      </c>
      <c r="N175" s="1" t="s">
        <v>278</v>
      </c>
      <c r="O175" s="1">
        <v>51.898771000000004</v>
      </c>
      <c r="P175" s="1">
        <v>9.220815</v>
      </c>
      <c r="Q175" s="1">
        <v>14</v>
      </c>
      <c r="R175" s="1" t="s">
        <v>310</v>
      </c>
      <c r="S175" s="1" t="s">
        <v>280</v>
      </c>
      <c r="T175" s="1" t="s">
        <v>281</v>
      </c>
      <c r="U175" s="1" t="s">
        <v>521</v>
      </c>
      <c r="V175" s="1">
        <v>2</v>
      </c>
    </row>
    <row r="176" spans="1:22" ht="14" hidden="1" x14ac:dyDescent="0.2">
      <c r="A176" s="1">
        <v>175</v>
      </c>
      <c r="B176" s="1">
        <v>245226805</v>
      </c>
      <c r="C176" s="20">
        <v>44724</v>
      </c>
      <c r="D176" s="97">
        <v>0.69930555555555551</v>
      </c>
      <c r="E176" s="98">
        <v>44724</v>
      </c>
      <c r="F176" s="1" t="s">
        <v>192</v>
      </c>
      <c r="G176" s="1" t="s">
        <v>151</v>
      </c>
      <c r="H176" s="1" t="s">
        <v>308</v>
      </c>
      <c r="I176" s="1" t="s">
        <v>301</v>
      </c>
      <c r="J176" s="1">
        <v>200</v>
      </c>
      <c r="K176" s="1" t="s">
        <v>275</v>
      </c>
      <c r="L176" s="1" t="s">
        <v>287</v>
      </c>
      <c r="M176" s="1" t="s">
        <v>277</v>
      </c>
      <c r="N176" s="1" t="s">
        <v>278</v>
      </c>
      <c r="O176" s="1">
        <v>51.898784999999997</v>
      </c>
      <c r="P176" s="1">
        <v>9.2208860000000001</v>
      </c>
      <c r="Q176" s="1">
        <v>27</v>
      </c>
      <c r="R176" s="1" t="s">
        <v>279</v>
      </c>
      <c r="S176" s="1" t="s">
        <v>280</v>
      </c>
      <c r="T176" s="1" t="s">
        <v>281</v>
      </c>
      <c r="U176" s="1" t="s">
        <v>522</v>
      </c>
      <c r="V176" s="1">
        <v>2</v>
      </c>
    </row>
    <row r="177" spans="1:22" ht="14" hidden="1" x14ac:dyDescent="0.2">
      <c r="A177" s="1">
        <v>176</v>
      </c>
      <c r="B177" s="1">
        <v>245226805</v>
      </c>
      <c r="C177" s="20">
        <v>44724</v>
      </c>
      <c r="D177" s="97">
        <v>0.69930555555555551</v>
      </c>
      <c r="E177" s="98">
        <v>44724</v>
      </c>
      <c r="F177" s="1" t="s">
        <v>192</v>
      </c>
      <c r="G177" s="1" t="s">
        <v>151</v>
      </c>
      <c r="H177" s="1" t="s">
        <v>308</v>
      </c>
      <c r="I177" s="1" t="s">
        <v>301</v>
      </c>
      <c r="J177" s="1">
        <v>60</v>
      </c>
      <c r="K177" s="1" t="s">
        <v>275</v>
      </c>
      <c r="L177" s="1" t="s">
        <v>309</v>
      </c>
      <c r="M177" s="1" t="s">
        <v>277</v>
      </c>
      <c r="N177" s="1" t="s">
        <v>278</v>
      </c>
      <c r="O177" s="1">
        <v>51.898784999999997</v>
      </c>
      <c r="P177" s="1">
        <v>9.2208860000000001</v>
      </c>
      <c r="Q177" s="1">
        <v>27</v>
      </c>
      <c r="R177" s="1" t="s">
        <v>279</v>
      </c>
      <c r="S177" s="1" t="s">
        <v>280</v>
      </c>
      <c r="T177" s="1" t="s">
        <v>281</v>
      </c>
      <c r="U177" s="1" t="s">
        <v>522</v>
      </c>
      <c r="V177" s="1">
        <v>2</v>
      </c>
    </row>
    <row r="178" spans="1:22" ht="14" hidden="1" x14ac:dyDescent="0.2">
      <c r="A178" s="1">
        <v>177</v>
      </c>
      <c r="B178" s="1">
        <v>245226806</v>
      </c>
      <c r="C178" s="20">
        <v>44724</v>
      </c>
      <c r="D178" s="97">
        <v>0.7</v>
      </c>
      <c r="E178" s="98">
        <v>44724</v>
      </c>
      <c r="F178" s="1" t="s">
        <v>212</v>
      </c>
      <c r="G178" s="1" t="s">
        <v>159</v>
      </c>
      <c r="H178" s="1" t="s">
        <v>349</v>
      </c>
      <c r="I178" s="1" t="s">
        <v>301</v>
      </c>
      <c r="J178" s="1">
        <v>6</v>
      </c>
      <c r="K178" s="1" t="s">
        <v>275</v>
      </c>
      <c r="L178" s="1" t="s">
        <v>287</v>
      </c>
      <c r="M178" s="1" t="s">
        <v>277</v>
      </c>
      <c r="N178" s="1" t="s">
        <v>278</v>
      </c>
      <c r="O178" s="1">
        <v>51.898820000000001</v>
      </c>
      <c r="P178" s="1">
        <v>9.2209249999999994</v>
      </c>
      <c r="Q178" s="1">
        <v>4</v>
      </c>
      <c r="R178" s="1" t="s">
        <v>279</v>
      </c>
      <c r="S178" s="1" t="s">
        <v>280</v>
      </c>
      <c r="T178" s="1" t="s">
        <v>281</v>
      </c>
      <c r="U178" s="1" t="s">
        <v>523</v>
      </c>
      <c r="V178" s="1">
        <v>2</v>
      </c>
    </row>
    <row r="179" spans="1:22" ht="14" hidden="1" x14ac:dyDescent="0.2">
      <c r="A179" s="1">
        <v>178</v>
      </c>
      <c r="B179" s="1">
        <v>245226807</v>
      </c>
      <c r="C179" s="20">
        <v>44724</v>
      </c>
      <c r="D179" s="97">
        <v>0.71180555555555558</v>
      </c>
      <c r="E179" s="98">
        <v>44724</v>
      </c>
      <c r="F179" s="1" t="s">
        <v>213</v>
      </c>
      <c r="G179" s="1" t="s">
        <v>160</v>
      </c>
      <c r="H179" s="1" t="s">
        <v>349</v>
      </c>
      <c r="I179" s="1" t="s">
        <v>301</v>
      </c>
      <c r="J179" s="1">
        <v>4</v>
      </c>
      <c r="K179" s="1" t="s">
        <v>275</v>
      </c>
      <c r="L179" s="1" t="s">
        <v>287</v>
      </c>
      <c r="M179" s="1" t="s">
        <v>277</v>
      </c>
      <c r="N179" s="1" t="s">
        <v>278</v>
      </c>
      <c r="O179" s="1">
        <v>51.899005000000002</v>
      </c>
      <c r="P179" s="1">
        <v>9.220637</v>
      </c>
      <c r="Q179" s="1">
        <v>4</v>
      </c>
      <c r="R179" s="1" t="s">
        <v>279</v>
      </c>
      <c r="S179" s="1" t="s">
        <v>280</v>
      </c>
      <c r="T179" s="1" t="s">
        <v>281</v>
      </c>
      <c r="U179" s="1" t="s">
        <v>524</v>
      </c>
      <c r="V179" s="1">
        <v>2</v>
      </c>
    </row>
    <row r="180" spans="1:22" ht="14" hidden="1" x14ac:dyDescent="0.2">
      <c r="A180" s="1">
        <v>179</v>
      </c>
      <c r="B180" s="1">
        <v>245226808</v>
      </c>
      <c r="C180" s="20">
        <v>44724</v>
      </c>
      <c r="D180" s="97">
        <v>0.72083333333333333</v>
      </c>
      <c r="E180" s="98">
        <v>44724</v>
      </c>
      <c r="F180" s="1" t="s">
        <v>240</v>
      </c>
      <c r="G180" s="1" t="s">
        <v>165</v>
      </c>
      <c r="H180" s="1" t="s">
        <v>300</v>
      </c>
      <c r="I180" s="1" t="s">
        <v>301</v>
      </c>
      <c r="J180" s="1">
        <v>2</v>
      </c>
      <c r="K180" s="1" t="s">
        <v>275</v>
      </c>
      <c r="L180" s="1" t="s">
        <v>287</v>
      </c>
      <c r="M180" s="1" t="s">
        <v>277</v>
      </c>
      <c r="N180" s="1" t="s">
        <v>278</v>
      </c>
      <c r="O180" s="1">
        <v>51.898805000000003</v>
      </c>
      <c r="P180" s="1">
        <v>9.2209719999999997</v>
      </c>
      <c r="Q180" s="1">
        <v>35</v>
      </c>
      <c r="R180" s="1" t="s">
        <v>279</v>
      </c>
      <c r="S180" s="1" t="s">
        <v>280</v>
      </c>
      <c r="T180" s="1" t="s">
        <v>281</v>
      </c>
      <c r="U180" s="1" t="s">
        <v>525</v>
      </c>
      <c r="V180" s="1">
        <v>2</v>
      </c>
    </row>
    <row r="181" spans="1:22" ht="14" hidden="1" x14ac:dyDescent="0.2">
      <c r="A181" s="1">
        <v>180</v>
      </c>
      <c r="B181" s="1">
        <v>245226809</v>
      </c>
      <c r="C181" s="20">
        <v>44724</v>
      </c>
      <c r="D181" s="97">
        <v>0.72152777777777777</v>
      </c>
      <c r="E181" s="98">
        <v>44724</v>
      </c>
      <c r="F181" s="1" t="s">
        <v>212</v>
      </c>
      <c r="G181" s="1" t="s">
        <v>159</v>
      </c>
      <c r="H181" s="1" t="s">
        <v>349</v>
      </c>
      <c r="I181" s="1" t="s">
        <v>301</v>
      </c>
      <c r="J181" s="1">
        <v>1</v>
      </c>
      <c r="K181" s="1" t="s">
        <v>275</v>
      </c>
      <c r="L181" s="1" t="s">
        <v>287</v>
      </c>
      <c r="M181" s="1" t="s">
        <v>277</v>
      </c>
      <c r="N181" s="1" t="s">
        <v>278</v>
      </c>
      <c r="O181" s="1">
        <v>51.898904000000002</v>
      </c>
      <c r="P181" s="1">
        <v>9.221133</v>
      </c>
      <c r="Q181" s="1">
        <v>10</v>
      </c>
      <c r="R181" s="1" t="s">
        <v>279</v>
      </c>
      <c r="S181" s="1" t="s">
        <v>280</v>
      </c>
      <c r="T181" s="1" t="s">
        <v>281</v>
      </c>
      <c r="U181" s="1" t="s">
        <v>526</v>
      </c>
      <c r="V181" s="1">
        <v>2</v>
      </c>
    </row>
    <row r="182" spans="1:22" ht="14" hidden="1" x14ac:dyDescent="0.2">
      <c r="A182" s="1">
        <v>181</v>
      </c>
      <c r="B182" s="1">
        <v>245226810</v>
      </c>
      <c r="C182" s="20">
        <v>44724</v>
      </c>
      <c r="D182" s="97">
        <v>0.72222222222222221</v>
      </c>
      <c r="E182" s="98">
        <v>44724</v>
      </c>
      <c r="F182" s="1" t="s">
        <v>216</v>
      </c>
      <c r="G182" s="1" t="s">
        <v>161</v>
      </c>
      <c r="H182" s="1" t="s">
        <v>349</v>
      </c>
      <c r="I182" s="1" t="s">
        <v>301</v>
      </c>
      <c r="J182" s="1">
        <v>1</v>
      </c>
      <c r="K182" s="1" t="s">
        <v>352</v>
      </c>
      <c r="L182" s="1" t="s">
        <v>276</v>
      </c>
      <c r="M182" s="1" t="s">
        <v>277</v>
      </c>
      <c r="N182" s="1" t="s">
        <v>278</v>
      </c>
      <c r="O182" s="1">
        <v>51.898921000000001</v>
      </c>
      <c r="P182" s="1">
        <v>9.2211169999999996</v>
      </c>
      <c r="Q182" s="1">
        <v>5</v>
      </c>
      <c r="R182" s="1" t="s">
        <v>279</v>
      </c>
      <c r="S182" s="1" t="s">
        <v>280</v>
      </c>
      <c r="T182" s="1" t="s">
        <v>281</v>
      </c>
      <c r="U182" s="1" t="s">
        <v>527</v>
      </c>
      <c r="V182" s="1">
        <v>2</v>
      </c>
    </row>
    <row r="183" spans="1:22" ht="14" hidden="1" x14ac:dyDescent="0.2">
      <c r="A183" s="1">
        <v>182</v>
      </c>
      <c r="B183" s="1">
        <v>245226811</v>
      </c>
      <c r="C183" s="20">
        <v>44724</v>
      </c>
      <c r="D183" s="97">
        <v>0.72361111111111109</v>
      </c>
      <c r="E183" s="98">
        <v>44724</v>
      </c>
      <c r="F183" s="1" t="s">
        <v>216</v>
      </c>
      <c r="G183" s="1" t="s">
        <v>161</v>
      </c>
      <c r="H183" s="1" t="s">
        <v>349</v>
      </c>
      <c r="I183" s="1" t="s">
        <v>301</v>
      </c>
      <c r="J183" s="1">
        <v>1</v>
      </c>
      <c r="K183" s="1" t="s">
        <v>352</v>
      </c>
      <c r="L183" s="1" t="s">
        <v>276</v>
      </c>
      <c r="M183" s="1" t="s">
        <v>277</v>
      </c>
      <c r="N183" s="1" t="s">
        <v>278</v>
      </c>
      <c r="O183" s="1">
        <v>51.899301999999999</v>
      </c>
      <c r="P183" s="1">
        <v>9.2215089999999993</v>
      </c>
      <c r="Q183" s="1">
        <v>14</v>
      </c>
      <c r="R183" s="1" t="s">
        <v>279</v>
      </c>
      <c r="S183" s="1" t="s">
        <v>280</v>
      </c>
      <c r="T183" s="1" t="s">
        <v>281</v>
      </c>
      <c r="U183" s="1" t="s">
        <v>528</v>
      </c>
      <c r="V183" s="1">
        <v>1</v>
      </c>
    </row>
    <row r="184" spans="1:22" ht="14" hidden="1" x14ac:dyDescent="0.2">
      <c r="A184" s="1">
        <v>183</v>
      </c>
      <c r="B184" s="1">
        <v>245226812</v>
      </c>
      <c r="C184" s="20">
        <v>44724</v>
      </c>
      <c r="D184" s="97">
        <v>0.72430555555555554</v>
      </c>
      <c r="E184" s="98">
        <v>44724</v>
      </c>
      <c r="F184" s="1" t="s">
        <v>192</v>
      </c>
      <c r="G184" s="1" t="s">
        <v>151</v>
      </c>
      <c r="H184" s="1" t="s">
        <v>308</v>
      </c>
      <c r="I184" s="1" t="s">
        <v>301</v>
      </c>
      <c r="J184" s="1">
        <v>20</v>
      </c>
      <c r="K184" s="1" t="s">
        <v>275</v>
      </c>
      <c r="L184" s="1" t="s">
        <v>276</v>
      </c>
      <c r="M184" s="1" t="s">
        <v>277</v>
      </c>
      <c r="N184" s="1" t="s">
        <v>278</v>
      </c>
      <c r="O184" s="1">
        <v>51.899304999999998</v>
      </c>
      <c r="P184" s="1">
        <v>9.2215129999999998</v>
      </c>
      <c r="Q184" s="1">
        <v>12</v>
      </c>
      <c r="R184" s="1" t="s">
        <v>310</v>
      </c>
      <c r="S184" s="1" t="s">
        <v>280</v>
      </c>
      <c r="T184" s="1" t="s">
        <v>281</v>
      </c>
      <c r="U184" s="1" t="s">
        <v>529</v>
      </c>
      <c r="V184" s="1">
        <v>1</v>
      </c>
    </row>
    <row r="185" spans="1:22" ht="14" hidden="1" x14ac:dyDescent="0.2">
      <c r="A185" s="1">
        <v>184</v>
      </c>
      <c r="B185" s="1">
        <v>245226813</v>
      </c>
      <c r="C185" s="20">
        <v>44724</v>
      </c>
      <c r="D185" s="97">
        <v>0.72499999999999998</v>
      </c>
      <c r="E185" s="98">
        <v>44724</v>
      </c>
      <c r="F185" s="1" t="s">
        <v>205</v>
      </c>
      <c r="G185" s="1" t="s">
        <v>164</v>
      </c>
      <c r="H185" s="1" t="s">
        <v>308</v>
      </c>
      <c r="I185" s="1" t="s">
        <v>301</v>
      </c>
      <c r="J185" s="1">
        <v>3</v>
      </c>
      <c r="K185" s="1" t="s">
        <v>275</v>
      </c>
      <c r="L185" s="1" t="s">
        <v>276</v>
      </c>
      <c r="M185" s="1" t="s">
        <v>277</v>
      </c>
      <c r="N185" s="1" t="s">
        <v>278</v>
      </c>
      <c r="O185" s="1">
        <v>51.899304999999998</v>
      </c>
      <c r="P185" s="1">
        <v>9.2214399999999994</v>
      </c>
      <c r="Q185" s="1">
        <v>36</v>
      </c>
      <c r="R185" s="1" t="s">
        <v>310</v>
      </c>
      <c r="S185" s="1" t="s">
        <v>280</v>
      </c>
      <c r="T185" s="1" t="s">
        <v>281</v>
      </c>
      <c r="U185" s="1" t="s">
        <v>530</v>
      </c>
      <c r="V185" s="1">
        <v>1</v>
      </c>
    </row>
    <row r="186" spans="1:22" ht="14" hidden="1" x14ac:dyDescent="0.2">
      <c r="A186" s="1">
        <v>185</v>
      </c>
      <c r="B186" s="1">
        <v>245226814</v>
      </c>
      <c r="C186" s="20">
        <v>44724</v>
      </c>
      <c r="D186" s="97">
        <v>0.73124999999999996</v>
      </c>
      <c r="E186" s="98">
        <v>44724</v>
      </c>
      <c r="F186" s="1" t="s">
        <v>192</v>
      </c>
      <c r="G186" s="1" t="s">
        <v>151</v>
      </c>
      <c r="H186" s="1" t="s">
        <v>308</v>
      </c>
      <c r="I186" s="1" t="s">
        <v>301</v>
      </c>
      <c r="J186" s="1">
        <v>30</v>
      </c>
      <c r="K186" s="1" t="s">
        <v>275</v>
      </c>
      <c r="L186" s="1" t="s">
        <v>287</v>
      </c>
      <c r="M186" s="1" t="s">
        <v>277</v>
      </c>
      <c r="N186" s="1" t="s">
        <v>278</v>
      </c>
      <c r="O186" s="1">
        <v>51.897584000000002</v>
      </c>
      <c r="P186" s="1">
        <v>9.2223500000000005</v>
      </c>
      <c r="Q186" s="1">
        <v>20</v>
      </c>
      <c r="R186" s="1" t="s">
        <v>310</v>
      </c>
      <c r="S186" s="1" t="s">
        <v>280</v>
      </c>
      <c r="T186" s="1" t="s">
        <v>281</v>
      </c>
      <c r="U186" s="1" t="s">
        <v>531</v>
      </c>
      <c r="V186" s="1">
        <v>3</v>
      </c>
    </row>
    <row r="187" spans="1:22" ht="14" hidden="1" x14ac:dyDescent="0.2">
      <c r="A187" s="1">
        <v>186</v>
      </c>
      <c r="B187" s="1">
        <v>245226815</v>
      </c>
      <c r="C187" s="20">
        <v>44724</v>
      </c>
      <c r="D187" s="97">
        <v>0.73611111111111116</v>
      </c>
      <c r="E187" s="98">
        <v>44724</v>
      </c>
      <c r="F187" s="1" t="s">
        <v>190</v>
      </c>
      <c r="G187" s="1" t="s">
        <v>150</v>
      </c>
      <c r="H187" s="1" t="s">
        <v>308</v>
      </c>
      <c r="I187" s="1" t="s">
        <v>301</v>
      </c>
      <c r="J187" s="1">
        <v>60</v>
      </c>
      <c r="K187" s="1" t="s">
        <v>275</v>
      </c>
      <c r="L187" s="1" t="s">
        <v>287</v>
      </c>
      <c r="M187" s="1" t="s">
        <v>277</v>
      </c>
      <c r="N187" s="1" t="s">
        <v>278</v>
      </c>
      <c r="O187" s="1">
        <v>51.896205999999999</v>
      </c>
      <c r="P187" s="1">
        <v>9.2217959999999994</v>
      </c>
      <c r="Q187" s="1">
        <v>4</v>
      </c>
      <c r="R187" s="1" t="s">
        <v>310</v>
      </c>
      <c r="S187" s="1" t="s">
        <v>280</v>
      </c>
      <c r="T187" s="1" t="s">
        <v>281</v>
      </c>
      <c r="U187" s="1" t="s">
        <v>532</v>
      </c>
      <c r="V187" s="1">
        <v>4</v>
      </c>
    </row>
    <row r="188" spans="1:22" ht="14" hidden="1" x14ac:dyDescent="0.2">
      <c r="A188" s="1">
        <v>187</v>
      </c>
      <c r="B188" s="1">
        <v>245226816</v>
      </c>
      <c r="C188" s="20">
        <v>44724</v>
      </c>
      <c r="D188" s="97">
        <v>0.73750000000000004</v>
      </c>
      <c r="E188" s="98">
        <v>44724</v>
      </c>
      <c r="F188" s="1" t="s">
        <v>192</v>
      </c>
      <c r="G188" s="1" t="s">
        <v>151</v>
      </c>
      <c r="H188" s="1" t="s">
        <v>308</v>
      </c>
      <c r="I188" s="1" t="s">
        <v>301</v>
      </c>
      <c r="J188" s="1">
        <v>50</v>
      </c>
      <c r="K188" s="1" t="s">
        <v>275</v>
      </c>
      <c r="L188" s="1" t="s">
        <v>287</v>
      </c>
      <c r="M188" s="1" t="s">
        <v>277</v>
      </c>
      <c r="N188" s="1" t="s">
        <v>278</v>
      </c>
      <c r="O188" s="1">
        <v>51.896061000000003</v>
      </c>
      <c r="P188" s="1">
        <v>9.221698</v>
      </c>
      <c r="Q188" s="1">
        <v>18</v>
      </c>
      <c r="R188" s="1" t="s">
        <v>310</v>
      </c>
      <c r="S188" s="1" t="s">
        <v>280</v>
      </c>
      <c r="T188" s="1" t="s">
        <v>281</v>
      </c>
      <c r="U188" s="1" t="s">
        <v>533</v>
      </c>
      <c r="V188" s="1">
        <v>4</v>
      </c>
    </row>
    <row r="189" spans="1:22" ht="14" hidden="1" x14ac:dyDescent="0.2">
      <c r="A189" s="1">
        <v>188</v>
      </c>
      <c r="B189" s="1">
        <v>245226816</v>
      </c>
      <c r="C189" s="20">
        <v>44724</v>
      </c>
      <c r="D189" s="97">
        <v>0.73750000000000004</v>
      </c>
      <c r="E189" s="98">
        <v>44724</v>
      </c>
      <c r="F189" s="1" t="s">
        <v>192</v>
      </c>
      <c r="G189" s="1" t="s">
        <v>151</v>
      </c>
      <c r="H189" s="1" t="s">
        <v>308</v>
      </c>
      <c r="I189" s="1" t="s">
        <v>301</v>
      </c>
      <c r="J189" s="1">
        <v>20</v>
      </c>
      <c r="K189" s="1" t="s">
        <v>275</v>
      </c>
      <c r="L189" s="1" t="s">
        <v>309</v>
      </c>
      <c r="M189" s="1" t="s">
        <v>277</v>
      </c>
      <c r="N189" s="1" t="s">
        <v>278</v>
      </c>
      <c r="O189" s="1">
        <v>51.896061000000003</v>
      </c>
      <c r="P189" s="1">
        <v>9.221698</v>
      </c>
      <c r="Q189" s="1">
        <v>18</v>
      </c>
      <c r="R189" s="1" t="s">
        <v>310</v>
      </c>
      <c r="S189" s="1" t="s">
        <v>280</v>
      </c>
      <c r="T189" s="1" t="s">
        <v>281</v>
      </c>
      <c r="U189" s="1" t="s">
        <v>533</v>
      </c>
      <c r="V189" s="1">
        <v>4</v>
      </c>
    </row>
    <row r="190" spans="1:22" ht="14" hidden="1" x14ac:dyDescent="0.2">
      <c r="A190" s="1">
        <v>189</v>
      </c>
      <c r="B190" s="1">
        <v>247118883</v>
      </c>
      <c r="C190" s="20">
        <v>44740</v>
      </c>
      <c r="D190" s="97">
        <v>0.52013888888888893</v>
      </c>
      <c r="E190" s="98">
        <v>44740</v>
      </c>
      <c r="F190" s="1" t="s">
        <v>195</v>
      </c>
      <c r="G190" s="1" t="s">
        <v>155</v>
      </c>
      <c r="H190" s="1" t="s">
        <v>308</v>
      </c>
      <c r="I190" s="1" t="s">
        <v>301</v>
      </c>
      <c r="J190" s="1">
        <v>1</v>
      </c>
      <c r="K190" s="1" t="s">
        <v>275</v>
      </c>
      <c r="L190" s="1" t="s">
        <v>287</v>
      </c>
      <c r="M190" s="1" t="s">
        <v>277</v>
      </c>
      <c r="N190" s="1" t="s">
        <v>278</v>
      </c>
      <c r="O190" s="1">
        <v>51.899532000000001</v>
      </c>
      <c r="P190" s="1">
        <v>9.2016910000000003</v>
      </c>
      <c r="Q190" s="1">
        <v>11</v>
      </c>
      <c r="R190" s="1" t="s">
        <v>288</v>
      </c>
      <c r="S190" s="1" t="s">
        <v>280</v>
      </c>
      <c r="T190" s="1" t="s">
        <v>280</v>
      </c>
      <c r="U190" s="1" t="s">
        <v>534</v>
      </c>
      <c r="V190" s="1">
        <v>7</v>
      </c>
    </row>
    <row r="191" spans="1:22" ht="14" hidden="1" x14ac:dyDescent="0.2">
      <c r="A191" s="1">
        <v>190</v>
      </c>
      <c r="B191" s="1">
        <v>249130607</v>
      </c>
      <c r="C191" s="20">
        <v>44740</v>
      </c>
      <c r="D191" s="97">
        <v>0.45624999999999999</v>
      </c>
      <c r="E191" s="98">
        <v>44757</v>
      </c>
      <c r="F191" s="1" t="s">
        <v>216</v>
      </c>
      <c r="G191" s="1" t="s">
        <v>161</v>
      </c>
      <c r="H191" s="1" t="s">
        <v>349</v>
      </c>
      <c r="I191" s="1" t="s">
        <v>301</v>
      </c>
      <c r="J191" s="1">
        <v>2</v>
      </c>
      <c r="K191" s="1" t="s">
        <v>352</v>
      </c>
      <c r="L191" s="1" t="s">
        <v>276</v>
      </c>
      <c r="M191" s="1" t="s">
        <v>277</v>
      </c>
      <c r="N191" s="1" t="s">
        <v>278</v>
      </c>
      <c r="O191" s="1">
        <v>51.905467999999999</v>
      </c>
      <c r="P191" s="1">
        <v>9.1935380000000002</v>
      </c>
      <c r="Q191" s="1">
        <v>11</v>
      </c>
      <c r="R191" s="1" t="s">
        <v>279</v>
      </c>
      <c r="S191" s="1" t="s">
        <v>280</v>
      </c>
      <c r="T191" s="1" t="s">
        <v>281</v>
      </c>
      <c r="U191" s="1" t="s">
        <v>535</v>
      </c>
      <c r="V191" s="1">
        <v>8</v>
      </c>
    </row>
    <row r="192" spans="1:22" ht="14" hidden="1" x14ac:dyDescent="0.2">
      <c r="A192" s="1">
        <v>191</v>
      </c>
      <c r="B192" s="1">
        <v>249130607</v>
      </c>
      <c r="C192" s="20">
        <v>44740</v>
      </c>
      <c r="D192" s="97">
        <v>0.45624999999999999</v>
      </c>
      <c r="E192" s="98">
        <v>44757</v>
      </c>
      <c r="F192" s="1" t="s">
        <v>216</v>
      </c>
      <c r="G192" s="1" t="s">
        <v>161</v>
      </c>
      <c r="H192" s="1" t="s">
        <v>349</v>
      </c>
      <c r="I192" s="1" t="s">
        <v>301</v>
      </c>
      <c r="J192" s="1">
        <v>1</v>
      </c>
      <c r="K192" s="1" t="s">
        <v>434</v>
      </c>
      <c r="L192" s="1" t="s">
        <v>276</v>
      </c>
      <c r="M192" s="1" t="s">
        <v>386</v>
      </c>
      <c r="N192" s="1" t="s">
        <v>278</v>
      </c>
      <c r="O192" s="1">
        <v>51.905467999999999</v>
      </c>
      <c r="P192" s="1">
        <v>9.1935380000000002</v>
      </c>
      <c r="Q192" s="1">
        <v>11</v>
      </c>
      <c r="R192" s="1" t="s">
        <v>279</v>
      </c>
      <c r="S192" s="1" t="s">
        <v>280</v>
      </c>
      <c r="T192" s="1" t="s">
        <v>281</v>
      </c>
      <c r="U192" s="1" t="s">
        <v>535</v>
      </c>
      <c r="V192" s="1">
        <v>8</v>
      </c>
    </row>
    <row r="193" spans="1:22" ht="14" hidden="1" x14ac:dyDescent="0.2">
      <c r="A193" s="1">
        <v>192</v>
      </c>
      <c r="B193" s="1">
        <v>249130608</v>
      </c>
      <c r="C193" s="20">
        <v>44740</v>
      </c>
      <c r="D193" s="97">
        <v>0.45624999999999999</v>
      </c>
      <c r="E193" s="98">
        <v>44757</v>
      </c>
      <c r="F193" s="1" t="s">
        <v>239</v>
      </c>
      <c r="G193" s="1" t="s">
        <v>163</v>
      </c>
      <c r="H193" s="1" t="s">
        <v>349</v>
      </c>
      <c r="I193" s="1" t="s">
        <v>301</v>
      </c>
      <c r="J193" s="1">
        <v>5</v>
      </c>
      <c r="K193" s="1" t="s">
        <v>352</v>
      </c>
      <c r="L193" s="1" t="s">
        <v>287</v>
      </c>
      <c r="M193" s="1" t="s">
        <v>376</v>
      </c>
      <c r="N193" s="1" t="s">
        <v>278</v>
      </c>
      <c r="O193" s="1">
        <v>51.905535</v>
      </c>
      <c r="P193" s="1">
        <v>9.1935059999999993</v>
      </c>
      <c r="Q193" s="1">
        <v>17</v>
      </c>
      <c r="R193" s="1" t="s">
        <v>279</v>
      </c>
      <c r="S193" s="1" t="s">
        <v>280</v>
      </c>
      <c r="T193" s="1" t="s">
        <v>281</v>
      </c>
      <c r="U193" s="1" t="s">
        <v>536</v>
      </c>
      <c r="V193" s="1">
        <v>8</v>
      </c>
    </row>
    <row r="194" spans="1:22" ht="14" hidden="1" x14ac:dyDescent="0.2">
      <c r="A194" s="1">
        <v>193</v>
      </c>
      <c r="B194" s="1">
        <v>249130608</v>
      </c>
      <c r="C194" s="20">
        <v>44740</v>
      </c>
      <c r="D194" s="97">
        <v>0.45624999999999999</v>
      </c>
      <c r="E194" s="98">
        <v>44757</v>
      </c>
      <c r="F194" s="1" t="s">
        <v>239</v>
      </c>
      <c r="G194" s="1" t="s">
        <v>163</v>
      </c>
      <c r="H194" s="1" t="s">
        <v>349</v>
      </c>
      <c r="I194" s="1" t="s">
        <v>301</v>
      </c>
      <c r="J194" s="1">
        <v>2</v>
      </c>
      <c r="K194" s="1" t="s">
        <v>434</v>
      </c>
      <c r="L194" s="1" t="s">
        <v>276</v>
      </c>
      <c r="M194" s="1" t="s">
        <v>386</v>
      </c>
      <c r="N194" s="1" t="s">
        <v>278</v>
      </c>
      <c r="O194" s="1">
        <v>51.905535</v>
      </c>
      <c r="P194" s="1">
        <v>9.1935059999999993</v>
      </c>
      <c r="Q194" s="1">
        <v>17</v>
      </c>
      <c r="R194" s="1" t="s">
        <v>279</v>
      </c>
      <c r="S194" s="1" t="s">
        <v>280</v>
      </c>
      <c r="T194" s="1" t="s">
        <v>281</v>
      </c>
      <c r="U194" s="1" t="s">
        <v>536</v>
      </c>
      <c r="V194" s="1">
        <v>8</v>
      </c>
    </row>
    <row r="195" spans="1:22" ht="14" hidden="1" x14ac:dyDescent="0.2">
      <c r="A195" s="1">
        <v>194</v>
      </c>
      <c r="B195" s="1">
        <v>249130610</v>
      </c>
      <c r="C195" s="20">
        <v>44740</v>
      </c>
      <c r="D195" s="97">
        <v>0.45694444444444443</v>
      </c>
      <c r="E195" s="98">
        <v>44757</v>
      </c>
      <c r="F195" s="1" t="s">
        <v>210</v>
      </c>
      <c r="G195" s="1" t="s">
        <v>148</v>
      </c>
      <c r="H195" s="1" t="s">
        <v>479</v>
      </c>
      <c r="I195" s="1" t="s">
        <v>301</v>
      </c>
      <c r="J195" s="1">
        <v>1</v>
      </c>
      <c r="K195" s="1" t="s">
        <v>352</v>
      </c>
      <c r="L195" s="1" t="s">
        <v>276</v>
      </c>
      <c r="M195" s="1" t="s">
        <v>277</v>
      </c>
      <c r="N195" s="1" t="s">
        <v>278</v>
      </c>
      <c r="O195" s="1">
        <v>51.905512000000002</v>
      </c>
      <c r="P195" s="1">
        <v>9.1936750000000007</v>
      </c>
      <c r="Q195" s="1">
        <v>24</v>
      </c>
      <c r="R195" s="1" t="s">
        <v>279</v>
      </c>
      <c r="S195" s="1" t="s">
        <v>280</v>
      </c>
      <c r="T195" s="1" t="s">
        <v>281</v>
      </c>
      <c r="U195" s="1" t="s">
        <v>537</v>
      </c>
      <c r="V195" s="1">
        <v>8</v>
      </c>
    </row>
    <row r="196" spans="1:22" ht="14" hidden="1" x14ac:dyDescent="0.2">
      <c r="A196" s="1">
        <v>195</v>
      </c>
      <c r="B196" s="1">
        <v>249130612</v>
      </c>
      <c r="C196" s="20">
        <v>44740</v>
      </c>
      <c r="D196" s="97">
        <v>0.46111111111111114</v>
      </c>
      <c r="E196" s="98">
        <v>44757</v>
      </c>
      <c r="F196" s="1" t="s">
        <v>192</v>
      </c>
      <c r="G196" s="1" t="s">
        <v>151</v>
      </c>
      <c r="H196" s="1" t="s">
        <v>308</v>
      </c>
      <c r="I196" s="1" t="s">
        <v>301</v>
      </c>
      <c r="J196" s="1">
        <v>30</v>
      </c>
      <c r="K196" s="1" t="s">
        <v>275</v>
      </c>
      <c r="L196" s="1" t="s">
        <v>287</v>
      </c>
      <c r="M196" s="1" t="s">
        <v>386</v>
      </c>
      <c r="N196" s="1" t="s">
        <v>278</v>
      </c>
      <c r="O196" s="1">
        <v>51.905388000000002</v>
      </c>
      <c r="P196" s="1">
        <v>9.1935310000000001</v>
      </c>
      <c r="Q196" s="1">
        <v>35</v>
      </c>
      <c r="R196" s="1" t="s">
        <v>310</v>
      </c>
      <c r="S196" s="1" t="s">
        <v>280</v>
      </c>
      <c r="T196" s="1" t="s">
        <v>281</v>
      </c>
      <c r="U196" s="1" t="s">
        <v>538</v>
      </c>
      <c r="V196" s="1">
        <v>8</v>
      </c>
    </row>
    <row r="197" spans="1:22" ht="14" hidden="1" x14ac:dyDescent="0.2">
      <c r="A197" s="1">
        <v>196</v>
      </c>
      <c r="B197" s="1">
        <v>249130615</v>
      </c>
      <c r="C197" s="20">
        <v>44740</v>
      </c>
      <c r="D197" s="97">
        <v>0.46111111111111114</v>
      </c>
      <c r="E197" s="98">
        <v>44757</v>
      </c>
      <c r="F197" s="1" t="s">
        <v>195</v>
      </c>
      <c r="G197" s="1" t="s">
        <v>155</v>
      </c>
      <c r="H197" s="1" t="s">
        <v>308</v>
      </c>
      <c r="I197" s="1" t="s">
        <v>301</v>
      </c>
      <c r="J197" s="1">
        <v>3</v>
      </c>
      <c r="K197" s="1" t="s">
        <v>352</v>
      </c>
      <c r="L197" s="1" t="s">
        <v>276</v>
      </c>
      <c r="M197" s="1" t="s">
        <v>277</v>
      </c>
      <c r="N197" s="1" t="s">
        <v>278</v>
      </c>
      <c r="O197" s="1">
        <v>51.905434999999997</v>
      </c>
      <c r="P197" s="1">
        <v>9.1936319999999991</v>
      </c>
      <c r="Q197" s="1">
        <v>10</v>
      </c>
      <c r="R197" s="1" t="s">
        <v>310</v>
      </c>
      <c r="S197" s="1" t="s">
        <v>280</v>
      </c>
      <c r="T197" s="1" t="s">
        <v>281</v>
      </c>
      <c r="U197" s="1" t="s">
        <v>539</v>
      </c>
      <c r="V197" s="1">
        <v>8</v>
      </c>
    </row>
    <row r="198" spans="1:22" ht="14" hidden="1" x14ac:dyDescent="0.2">
      <c r="A198" s="1">
        <v>197</v>
      </c>
      <c r="B198" s="1">
        <v>249130616</v>
      </c>
      <c r="C198" s="20">
        <v>44740</v>
      </c>
      <c r="D198" s="97">
        <v>0.46527777777777779</v>
      </c>
      <c r="E198" s="98">
        <v>44757</v>
      </c>
      <c r="F198" s="1" t="s">
        <v>206</v>
      </c>
      <c r="G198" s="1" t="s">
        <v>145</v>
      </c>
      <c r="H198" s="1" t="s">
        <v>479</v>
      </c>
      <c r="I198" s="1" t="s">
        <v>301</v>
      </c>
      <c r="J198" s="1">
        <v>1</v>
      </c>
      <c r="K198" s="1" t="s">
        <v>352</v>
      </c>
      <c r="L198" s="1" t="s">
        <v>287</v>
      </c>
      <c r="M198" s="1" t="s">
        <v>277</v>
      </c>
      <c r="N198" s="1" t="s">
        <v>278</v>
      </c>
      <c r="O198" s="1">
        <v>51.905301999999999</v>
      </c>
      <c r="P198" s="1">
        <v>9.1933140000000009</v>
      </c>
      <c r="Q198" s="1">
        <v>11</v>
      </c>
      <c r="R198" s="1" t="s">
        <v>310</v>
      </c>
      <c r="S198" s="1" t="s">
        <v>280</v>
      </c>
      <c r="T198" s="1" t="s">
        <v>281</v>
      </c>
      <c r="U198" s="1" t="s">
        <v>540</v>
      </c>
      <c r="V198" s="1">
        <v>8</v>
      </c>
    </row>
    <row r="199" spans="1:22" ht="14" hidden="1" x14ac:dyDescent="0.2">
      <c r="A199" s="1">
        <v>198</v>
      </c>
      <c r="B199" s="1">
        <v>249130616</v>
      </c>
      <c r="C199" s="20">
        <v>44740</v>
      </c>
      <c r="D199" s="97">
        <v>0.46527777777777779</v>
      </c>
      <c r="E199" s="98">
        <v>44757</v>
      </c>
      <c r="F199" s="1" t="s">
        <v>206</v>
      </c>
      <c r="G199" s="1" t="s">
        <v>145</v>
      </c>
      <c r="H199" s="1" t="s">
        <v>479</v>
      </c>
      <c r="I199" s="1" t="s">
        <v>301</v>
      </c>
      <c r="J199" s="1">
        <v>1</v>
      </c>
      <c r="K199" s="1" t="s">
        <v>434</v>
      </c>
      <c r="L199" s="1" t="s">
        <v>287</v>
      </c>
      <c r="M199" s="1" t="s">
        <v>386</v>
      </c>
      <c r="N199" s="1" t="s">
        <v>278</v>
      </c>
      <c r="O199" s="1">
        <v>51.905301999999999</v>
      </c>
      <c r="P199" s="1">
        <v>9.1933140000000009</v>
      </c>
      <c r="Q199" s="1">
        <v>11</v>
      </c>
      <c r="R199" s="1" t="s">
        <v>310</v>
      </c>
      <c r="S199" s="1" t="s">
        <v>280</v>
      </c>
      <c r="T199" s="1" t="s">
        <v>281</v>
      </c>
      <c r="U199" s="1" t="s">
        <v>540</v>
      </c>
      <c r="V199" s="1">
        <v>8</v>
      </c>
    </row>
    <row r="200" spans="1:22" ht="14" hidden="1" x14ac:dyDescent="0.2">
      <c r="A200" s="1">
        <v>199</v>
      </c>
      <c r="B200" s="1">
        <v>249130618</v>
      </c>
      <c r="C200" s="20">
        <v>44740</v>
      </c>
      <c r="D200" s="97">
        <v>0.46527777777777779</v>
      </c>
      <c r="E200" s="98">
        <v>44757</v>
      </c>
      <c r="F200" s="1" t="s">
        <v>211</v>
      </c>
      <c r="G200" s="1" t="s">
        <v>152</v>
      </c>
      <c r="H200" s="1" t="s">
        <v>300</v>
      </c>
      <c r="I200" s="1" t="s">
        <v>301</v>
      </c>
      <c r="J200" s="1">
        <v>1</v>
      </c>
      <c r="K200" s="1" t="s">
        <v>275</v>
      </c>
      <c r="L200" s="1" t="s">
        <v>276</v>
      </c>
      <c r="M200" s="1" t="s">
        <v>277</v>
      </c>
      <c r="N200" s="1" t="s">
        <v>278</v>
      </c>
      <c r="O200" s="1">
        <v>51.905306000000003</v>
      </c>
      <c r="P200" s="1">
        <v>9.1933279999999993</v>
      </c>
      <c r="Q200" s="1">
        <v>4</v>
      </c>
      <c r="R200" s="1" t="s">
        <v>310</v>
      </c>
      <c r="S200" s="1" t="s">
        <v>280</v>
      </c>
      <c r="T200" s="1" t="s">
        <v>281</v>
      </c>
      <c r="U200" s="1" t="s">
        <v>541</v>
      </c>
      <c r="V200" s="1">
        <v>8</v>
      </c>
    </row>
    <row r="201" spans="1:22" ht="14" hidden="1" x14ac:dyDescent="0.2">
      <c r="A201" s="1">
        <v>200</v>
      </c>
      <c r="B201" s="1">
        <v>249130619</v>
      </c>
      <c r="C201" s="20">
        <v>44740</v>
      </c>
      <c r="D201" s="97">
        <v>0.47430555555555554</v>
      </c>
      <c r="E201" s="98">
        <v>44757</v>
      </c>
      <c r="F201" s="1" t="s">
        <v>210</v>
      </c>
      <c r="G201" s="1" t="s">
        <v>148</v>
      </c>
      <c r="H201" s="1" t="s">
        <v>479</v>
      </c>
      <c r="I201" s="1" t="s">
        <v>301</v>
      </c>
      <c r="J201" s="1">
        <v>1</v>
      </c>
      <c r="K201" s="1" t="s">
        <v>434</v>
      </c>
      <c r="L201" s="1" t="s">
        <v>276</v>
      </c>
      <c r="M201" s="1" t="s">
        <v>277</v>
      </c>
      <c r="N201" s="1" t="s">
        <v>278</v>
      </c>
      <c r="O201" s="1">
        <v>51.898271000000001</v>
      </c>
      <c r="P201" s="1">
        <v>9.193581</v>
      </c>
      <c r="Q201" s="1">
        <v>9</v>
      </c>
      <c r="R201" s="1" t="s">
        <v>279</v>
      </c>
      <c r="S201" s="1" t="s">
        <v>280</v>
      </c>
      <c r="T201" s="1" t="s">
        <v>281</v>
      </c>
      <c r="U201" s="1" t="s">
        <v>542</v>
      </c>
      <c r="V201" s="1">
        <v>5</v>
      </c>
    </row>
    <row r="202" spans="1:22" ht="14" hidden="1" x14ac:dyDescent="0.2">
      <c r="A202" s="1">
        <v>201</v>
      </c>
      <c r="B202" s="1">
        <v>249130620</v>
      </c>
      <c r="C202" s="20">
        <v>44740</v>
      </c>
      <c r="D202" s="97">
        <v>0.4777777777777778</v>
      </c>
      <c r="E202" s="98">
        <v>44757</v>
      </c>
      <c r="F202" s="1" t="s">
        <v>207</v>
      </c>
      <c r="G202" s="1" t="s">
        <v>146</v>
      </c>
      <c r="H202" s="1" t="s">
        <v>479</v>
      </c>
      <c r="I202" s="1" t="s">
        <v>301</v>
      </c>
      <c r="J202" s="1">
        <v>2</v>
      </c>
      <c r="K202" s="1" t="s">
        <v>352</v>
      </c>
      <c r="L202" s="1" t="s">
        <v>276</v>
      </c>
      <c r="M202" s="1" t="s">
        <v>277</v>
      </c>
      <c r="N202" s="1" t="s">
        <v>278</v>
      </c>
      <c r="O202" s="1">
        <v>51.898626999999998</v>
      </c>
      <c r="P202" s="1">
        <v>9.1935020000000005</v>
      </c>
      <c r="Q202" s="1">
        <v>11</v>
      </c>
      <c r="R202" s="1" t="s">
        <v>279</v>
      </c>
      <c r="S202" s="1" t="s">
        <v>280</v>
      </c>
      <c r="T202" s="1" t="s">
        <v>281</v>
      </c>
      <c r="U202" s="1" t="s">
        <v>543</v>
      </c>
      <c r="V202" s="1">
        <v>5</v>
      </c>
    </row>
    <row r="203" spans="1:22" ht="14" hidden="1" x14ac:dyDescent="0.2">
      <c r="A203" s="1">
        <v>202</v>
      </c>
      <c r="B203" s="1">
        <v>249130620</v>
      </c>
      <c r="C203" s="20">
        <v>44740</v>
      </c>
      <c r="D203" s="97">
        <v>0.4777777777777778</v>
      </c>
      <c r="E203" s="98">
        <v>44757</v>
      </c>
      <c r="F203" s="1" t="s">
        <v>207</v>
      </c>
      <c r="G203" s="1" t="s">
        <v>146</v>
      </c>
      <c r="H203" s="1" t="s">
        <v>479</v>
      </c>
      <c r="I203" s="1" t="s">
        <v>301</v>
      </c>
      <c r="J203" s="1">
        <v>4</v>
      </c>
      <c r="K203" s="1" t="s">
        <v>275</v>
      </c>
      <c r="L203" s="1" t="s">
        <v>309</v>
      </c>
      <c r="M203" s="1" t="s">
        <v>277</v>
      </c>
      <c r="N203" s="1" t="s">
        <v>278</v>
      </c>
      <c r="O203" s="1">
        <v>51.898626999999998</v>
      </c>
      <c r="P203" s="1">
        <v>9.1935020000000005</v>
      </c>
      <c r="Q203" s="1">
        <v>11</v>
      </c>
      <c r="R203" s="1" t="s">
        <v>279</v>
      </c>
      <c r="S203" s="1" t="s">
        <v>280</v>
      </c>
      <c r="T203" s="1" t="s">
        <v>281</v>
      </c>
      <c r="U203" s="1" t="s">
        <v>543</v>
      </c>
      <c r="V203" s="1">
        <v>5</v>
      </c>
    </row>
    <row r="204" spans="1:22" ht="14" hidden="1" x14ac:dyDescent="0.2">
      <c r="A204" s="1">
        <v>203</v>
      </c>
      <c r="B204" s="1">
        <v>249130621</v>
      </c>
      <c r="C204" s="20">
        <v>44740</v>
      </c>
      <c r="D204" s="97">
        <v>0.47916666666666669</v>
      </c>
      <c r="E204" s="98">
        <v>44757</v>
      </c>
      <c r="F204" s="1" t="s">
        <v>212</v>
      </c>
      <c r="G204" s="1" t="s">
        <v>159</v>
      </c>
      <c r="H204" s="1" t="s">
        <v>349</v>
      </c>
      <c r="I204" s="1" t="s">
        <v>301</v>
      </c>
      <c r="J204" s="1">
        <v>7</v>
      </c>
      <c r="K204" s="1" t="s">
        <v>275</v>
      </c>
      <c r="L204" s="1" t="s">
        <v>287</v>
      </c>
      <c r="M204" s="1" t="s">
        <v>277</v>
      </c>
      <c r="N204" s="1" t="s">
        <v>278</v>
      </c>
      <c r="O204" s="1">
        <v>51.898752000000002</v>
      </c>
      <c r="P204" s="1">
        <v>9.1935970000000005</v>
      </c>
      <c r="Q204" s="1">
        <v>31</v>
      </c>
      <c r="R204" s="1" t="s">
        <v>279</v>
      </c>
      <c r="S204" s="1" t="s">
        <v>280</v>
      </c>
      <c r="T204" s="1" t="s">
        <v>281</v>
      </c>
      <c r="U204" s="1" t="s">
        <v>544</v>
      </c>
      <c r="V204" s="1">
        <v>5</v>
      </c>
    </row>
    <row r="205" spans="1:22" ht="14" hidden="1" x14ac:dyDescent="0.2">
      <c r="A205" s="1">
        <v>204</v>
      </c>
      <c r="B205" s="1">
        <v>249130622</v>
      </c>
      <c r="C205" s="20">
        <v>44740</v>
      </c>
      <c r="D205" s="97">
        <v>0.47916666666666669</v>
      </c>
      <c r="E205" s="98">
        <v>44757</v>
      </c>
      <c r="F205" s="1" t="s">
        <v>217</v>
      </c>
      <c r="G205" s="1" t="s">
        <v>162</v>
      </c>
      <c r="H205" s="1" t="s">
        <v>349</v>
      </c>
      <c r="I205" s="1" t="s">
        <v>301</v>
      </c>
      <c r="J205" s="1">
        <v>3</v>
      </c>
      <c r="K205" s="1" t="s">
        <v>275</v>
      </c>
      <c r="L205" s="1" t="s">
        <v>276</v>
      </c>
      <c r="M205" s="1" t="s">
        <v>386</v>
      </c>
      <c r="N205" s="1" t="s">
        <v>278</v>
      </c>
      <c r="O205" s="1">
        <v>51.898741000000001</v>
      </c>
      <c r="P205" s="1">
        <v>9.1935649999999995</v>
      </c>
      <c r="Q205" s="1">
        <v>14</v>
      </c>
      <c r="R205" s="1" t="s">
        <v>310</v>
      </c>
      <c r="S205" s="1" t="s">
        <v>280</v>
      </c>
      <c r="T205" s="1" t="s">
        <v>281</v>
      </c>
      <c r="U205" s="1" t="s">
        <v>545</v>
      </c>
      <c r="V205" s="1">
        <v>5</v>
      </c>
    </row>
    <row r="206" spans="1:22" ht="14" hidden="1" x14ac:dyDescent="0.2">
      <c r="A206" s="1">
        <v>205</v>
      </c>
      <c r="B206" s="1">
        <v>249130624</v>
      </c>
      <c r="C206" s="20">
        <v>44740</v>
      </c>
      <c r="D206" s="97">
        <v>0.47916666666666669</v>
      </c>
      <c r="E206" s="98">
        <v>44757</v>
      </c>
      <c r="F206" s="1" t="s">
        <v>205</v>
      </c>
      <c r="G206" s="1" t="s">
        <v>164</v>
      </c>
      <c r="H206" s="1" t="s">
        <v>308</v>
      </c>
      <c r="I206" s="1" t="s">
        <v>301</v>
      </c>
      <c r="J206" s="1">
        <v>30</v>
      </c>
      <c r="K206" s="1" t="s">
        <v>275</v>
      </c>
      <c r="L206" s="1" t="s">
        <v>276</v>
      </c>
      <c r="M206" s="1" t="s">
        <v>277</v>
      </c>
      <c r="N206" s="1" t="s">
        <v>278</v>
      </c>
      <c r="O206" s="1">
        <v>51.898668000000001</v>
      </c>
      <c r="P206" s="1">
        <v>9.1935129999999994</v>
      </c>
      <c r="Q206" s="1">
        <v>16</v>
      </c>
      <c r="R206" s="1" t="s">
        <v>310</v>
      </c>
      <c r="S206" s="1" t="s">
        <v>280</v>
      </c>
      <c r="T206" s="1" t="s">
        <v>281</v>
      </c>
      <c r="U206" s="1" t="s">
        <v>546</v>
      </c>
      <c r="V206" s="1">
        <v>5</v>
      </c>
    </row>
    <row r="207" spans="1:22" ht="14" hidden="1" x14ac:dyDescent="0.2">
      <c r="A207" s="1">
        <v>206</v>
      </c>
      <c r="B207" s="1">
        <v>249130625</v>
      </c>
      <c r="C207" s="20">
        <v>44740</v>
      </c>
      <c r="D207" s="97">
        <v>0.47986111111111113</v>
      </c>
      <c r="E207" s="98">
        <v>44757</v>
      </c>
      <c r="F207" s="1" t="s">
        <v>192</v>
      </c>
      <c r="G207" s="1" t="s">
        <v>151</v>
      </c>
      <c r="H207" s="1" t="s">
        <v>308</v>
      </c>
      <c r="I207" s="1" t="s">
        <v>301</v>
      </c>
      <c r="J207" s="1">
        <v>50</v>
      </c>
      <c r="K207" s="1" t="s">
        <v>275</v>
      </c>
      <c r="L207" s="1" t="s">
        <v>276</v>
      </c>
      <c r="M207" s="1" t="s">
        <v>386</v>
      </c>
      <c r="N207" s="1" t="s">
        <v>278</v>
      </c>
      <c r="O207" s="1">
        <v>51.898650000000004</v>
      </c>
      <c r="P207" s="1">
        <v>9.1935760000000002</v>
      </c>
      <c r="Q207" s="1">
        <v>22</v>
      </c>
      <c r="R207" s="1" t="s">
        <v>310</v>
      </c>
      <c r="S207" s="1" t="s">
        <v>280</v>
      </c>
      <c r="T207" s="1" t="s">
        <v>281</v>
      </c>
      <c r="U207" s="1" t="s">
        <v>547</v>
      </c>
      <c r="V207" s="1">
        <v>5</v>
      </c>
    </row>
    <row r="208" spans="1:22" ht="14" hidden="1" x14ac:dyDescent="0.2">
      <c r="A208" s="1">
        <v>207</v>
      </c>
      <c r="B208" s="1">
        <v>249130626</v>
      </c>
      <c r="C208" s="20">
        <v>44740</v>
      </c>
      <c r="D208" s="97">
        <v>0.49791666666666667</v>
      </c>
      <c r="E208" s="98">
        <v>44757</v>
      </c>
      <c r="F208" s="1" t="s">
        <v>210</v>
      </c>
      <c r="G208" s="1" t="s">
        <v>148</v>
      </c>
      <c r="H208" s="1" t="s">
        <v>479</v>
      </c>
      <c r="I208" s="1" t="s">
        <v>301</v>
      </c>
      <c r="J208" s="1">
        <v>1</v>
      </c>
      <c r="K208" s="1" t="s">
        <v>434</v>
      </c>
      <c r="L208" s="1" t="s">
        <v>276</v>
      </c>
      <c r="M208" s="1" t="s">
        <v>386</v>
      </c>
      <c r="N208" s="1" t="s">
        <v>278</v>
      </c>
      <c r="O208" s="1">
        <v>51.898662000000002</v>
      </c>
      <c r="P208" s="1">
        <v>9.1934550000000002</v>
      </c>
      <c r="Q208" s="1">
        <v>23</v>
      </c>
      <c r="R208" s="1" t="s">
        <v>279</v>
      </c>
      <c r="S208" s="1" t="s">
        <v>280</v>
      </c>
      <c r="T208" s="1" t="s">
        <v>281</v>
      </c>
      <c r="U208" s="1" t="s">
        <v>548</v>
      </c>
      <c r="V208" s="1">
        <v>5</v>
      </c>
    </row>
    <row r="209" spans="1:22" ht="14" hidden="1" x14ac:dyDescent="0.2">
      <c r="A209" s="1">
        <v>208</v>
      </c>
      <c r="B209" s="1">
        <v>249130627</v>
      </c>
      <c r="C209" s="20">
        <v>44740</v>
      </c>
      <c r="D209" s="97">
        <v>0.50902777777777775</v>
      </c>
      <c r="E209" s="98">
        <v>44757</v>
      </c>
      <c r="F209" s="1" t="s">
        <v>205</v>
      </c>
      <c r="G209" s="1" t="s">
        <v>164</v>
      </c>
      <c r="H209" s="1" t="s">
        <v>308</v>
      </c>
      <c r="I209" s="1" t="s">
        <v>301</v>
      </c>
      <c r="J209" s="1">
        <v>50</v>
      </c>
      <c r="K209" s="1" t="s">
        <v>275</v>
      </c>
      <c r="L209" s="1" t="s">
        <v>276</v>
      </c>
      <c r="M209" s="1" t="s">
        <v>386</v>
      </c>
      <c r="N209" s="1" t="s">
        <v>278</v>
      </c>
      <c r="O209" s="1">
        <v>51.899534000000003</v>
      </c>
      <c r="P209" s="1">
        <v>9.2017690000000005</v>
      </c>
      <c r="Q209" s="1">
        <v>26</v>
      </c>
      <c r="R209" s="1" t="s">
        <v>310</v>
      </c>
      <c r="S209" s="1" t="s">
        <v>280</v>
      </c>
      <c r="T209" s="1" t="s">
        <v>281</v>
      </c>
      <c r="U209" s="1" t="s">
        <v>549</v>
      </c>
      <c r="V209" s="1">
        <v>7</v>
      </c>
    </row>
    <row r="210" spans="1:22" ht="14" hidden="1" x14ac:dyDescent="0.2">
      <c r="A210" s="1">
        <v>209</v>
      </c>
      <c r="B210" s="1">
        <v>249130628</v>
      </c>
      <c r="C210" s="20">
        <v>44740</v>
      </c>
      <c r="D210" s="97">
        <v>0.50902777777777775</v>
      </c>
      <c r="E210" s="98">
        <v>44757</v>
      </c>
      <c r="F210" s="1" t="s">
        <v>206</v>
      </c>
      <c r="G210" s="1" t="s">
        <v>145</v>
      </c>
      <c r="H210" s="1" t="s">
        <v>479</v>
      </c>
      <c r="I210" s="1" t="s">
        <v>301</v>
      </c>
      <c r="J210" s="1">
        <v>3</v>
      </c>
      <c r="K210" s="1" t="s">
        <v>352</v>
      </c>
      <c r="L210" s="1" t="s">
        <v>276</v>
      </c>
      <c r="M210" s="1" t="s">
        <v>370</v>
      </c>
      <c r="N210" s="1" t="s">
        <v>278</v>
      </c>
      <c r="O210" s="1">
        <v>51.899621000000003</v>
      </c>
      <c r="P210" s="1">
        <v>9.2018249999999995</v>
      </c>
      <c r="Q210" s="1">
        <v>8</v>
      </c>
      <c r="R210" s="1" t="s">
        <v>310</v>
      </c>
      <c r="S210" s="1" t="s">
        <v>280</v>
      </c>
      <c r="T210" s="1" t="s">
        <v>281</v>
      </c>
      <c r="U210" s="1" t="s">
        <v>550</v>
      </c>
      <c r="V210" s="1">
        <v>7</v>
      </c>
    </row>
    <row r="211" spans="1:22" ht="14" hidden="1" x14ac:dyDescent="0.2">
      <c r="A211" s="1">
        <v>210</v>
      </c>
      <c r="B211" s="1">
        <v>249130629</v>
      </c>
      <c r="C211" s="20">
        <v>44740</v>
      </c>
      <c r="D211" s="97">
        <v>0.50902777777777775</v>
      </c>
      <c r="E211" s="98">
        <v>44757</v>
      </c>
      <c r="F211" s="1" t="s">
        <v>210</v>
      </c>
      <c r="G211" s="1" t="s">
        <v>148</v>
      </c>
      <c r="H211" s="1" t="s">
        <v>479</v>
      </c>
      <c r="I211" s="1" t="s">
        <v>301</v>
      </c>
      <c r="J211" s="1">
        <v>1</v>
      </c>
      <c r="K211" s="1" t="s">
        <v>352</v>
      </c>
      <c r="L211" s="1" t="s">
        <v>276</v>
      </c>
      <c r="M211" s="1" t="s">
        <v>277</v>
      </c>
      <c r="N211" s="1" t="s">
        <v>278</v>
      </c>
      <c r="O211" s="1">
        <v>51.899569999999997</v>
      </c>
      <c r="P211" s="1">
        <v>9.2018799999999992</v>
      </c>
      <c r="Q211" s="1">
        <v>9</v>
      </c>
      <c r="R211" s="1" t="s">
        <v>279</v>
      </c>
      <c r="S211" s="1" t="s">
        <v>280</v>
      </c>
      <c r="T211" s="1" t="s">
        <v>281</v>
      </c>
      <c r="U211" s="1" t="s">
        <v>551</v>
      </c>
      <c r="V211" s="1">
        <v>7</v>
      </c>
    </row>
    <row r="212" spans="1:22" ht="14" hidden="1" x14ac:dyDescent="0.2">
      <c r="A212" s="1">
        <v>211</v>
      </c>
      <c r="B212" s="1">
        <v>249130630</v>
      </c>
      <c r="C212" s="20">
        <v>44740</v>
      </c>
      <c r="D212" s="97">
        <v>0.50972222222222219</v>
      </c>
      <c r="E212" s="98">
        <v>44757</v>
      </c>
      <c r="F212" s="1" t="s">
        <v>211</v>
      </c>
      <c r="G212" s="1" t="s">
        <v>152</v>
      </c>
      <c r="H212" s="1" t="s">
        <v>300</v>
      </c>
      <c r="I212" s="1" t="s">
        <v>301</v>
      </c>
      <c r="J212" s="1">
        <v>2</v>
      </c>
      <c r="K212" s="1" t="s">
        <v>275</v>
      </c>
      <c r="L212" s="1" t="s">
        <v>276</v>
      </c>
      <c r="M212" s="1" t="s">
        <v>277</v>
      </c>
      <c r="N212" s="1" t="s">
        <v>278</v>
      </c>
      <c r="O212" s="1">
        <v>51.899549999999998</v>
      </c>
      <c r="P212" s="1">
        <v>9.2018140000000006</v>
      </c>
      <c r="Q212" s="1">
        <v>10</v>
      </c>
      <c r="R212" s="1" t="s">
        <v>310</v>
      </c>
      <c r="S212" s="1" t="s">
        <v>280</v>
      </c>
      <c r="T212" s="1" t="s">
        <v>281</v>
      </c>
      <c r="U212" s="1" t="s">
        <v>552</v>
      </c>
      <c r="V212" s="1">
        <v>7</v>
      </c>
    </row>
    <row r="213" spans="1:22" ht="14" hidden="1" x14ac:dyDescent="0.2">
      <c r="A213" s="1">
        <v>212</v>
      </c>
      <c r="B213" s="1">
        <v>249130631</v>
      </c>
      <c r="C213" s="20">
        <v>44740</v>
      </c>
      <c r="D213" s="97">
        <v>0.51041666666666663</v>
      </c>
      <c r="E213" s="98">
        <v>44757</v>
      </c>
      <c r="F213" s="1" t="s">
        <v>239</v>
      </c>
      <c r="G213" s="1" t="s">
        <v>163</v>
      </c>
      <c r="H213" s="1" t="s">
        <v>349</v>
      </c>
      <c r="I213" s="1" t="s">
        <v>301</v>
      </c>
      <c r="J213" s="1">
        <v>5</v>
      </c>
      <c r="K213" s="1" t="s">
        <v>352</v>
      </c>
      <c r="L213" s="1" t="s">
        <v>309</v>
      </c>
      <c r="M213" s="1" t="s">
        <v>277</v>
      </c>
      <c r="N213" s="1" t="s">
        <v>278</v>
      </c>
      <c r="O213" s="1">
        <v>51.899579000000003</v>
      </c>
      <c r="P213" s="1">
        <v>9.201803</v>
      </c>
      <c r="Q213" s="1">
        <v>30</v>
      </c>
      <c r="R213" s="1" t="s">
        <v>279</v>
      </c>
      <c r="S213" s="1" t="s">
        <v>280</v>
      </c>
      <c r="T213" s="1" t="s">
        <v>281</v>
      </c>
      <c r="U213" s="1" t="s">
        <v>553</v>
      </c>
      <c r="V213" s="1">
        <v>7</v>
      </c>
    </row>
    <row r="214" spans="1:22" ht="14" hidden="1" x14ac:dyDescent="0.2">
      <c r="A214" s="1">
        <v>213</v>
      </c>
      <c r="B214" s="1">
        <v>249130632</v>
      </c>
      <c r="C214" s="20">
        <v>44740</v>
      </c>
      <c r="D214" s="97">
        <v>0.5131944444444444</v>
      </c>
      <c r="E214" s="98">
        <v>44757</v>
      </c>
      <c r="F214" s="1" t="s">
        <v>216</v>
      </c>
      <c r="G214" s="1" t="s">
        <v>161</v>
      </c>
      <c r="H214" s="1" t="s">
        <v>349</v>
      </c>
      <c r="I214" s="1" t="s">
        <v>301</v>
      </c>
      <c r="J214" s="1">
        <v>5</v>
      </c>
      <c r="K214" s="1" t="s">
        <v>352</v>
      </c>
      <c r="L214" s="1" t="s">
        <v>276</v>
      </c>
      <c r="M214" s="1" t="s">
        <v>277</v>
      </c>
      <c r="N214" s="1" t="s">
        <v>278</v>
      </c>
      <c r="O214" s="1">
        <v>51.899523000000002</v>
      </c>
      <c r="P214" s="1">
        <v>9.2018140000000006</v>
      </c>
      <c r="Q214" s="1">
        <v>33</v>
      </c>
      <c r="R214" s="1" t="s">
        <v>279</v>
      </c>
      <c r="S214" s="1" t="s">
        <v>280</v>
      </c>
      <c r="T214" s="1" t="s">
        <v>281</v>
      </c>
      <c r="U214" s="1" t="s">
        <v>554</v>
      </c>
      <c r="V214" s="1">
        <v>7</v>
      </c>
    </row>
    <row r="215" spans="1:22" ht="14" hidden="1" x14ac:dyDescent="0.2">
      <c r="A215" s="1">
        <v>214</v>
      </c>
      <c r="B215" s="1">
        <v>249130633</v>
      </c>
      <c r="C215" s="20">
        <v>44740</v>
      </c>
      <c r="D215" s="97">
        <v>0.5131944444444444</v>
      </c>
      <c r="E215" s="98">
        <v>44757</v>
      </c>
      <c r="F215" s="1" t="s">
        <v>239</v>
      </c>
      <c r="G215" s="1" t="s">
        <v>163</v>
      </c>
      <c r="H215" s="1" t="s">
        <v>349</v>
      </c>
      <c r="I215" s="1" t="s">
        <v>301</v>
      </c>
      <c r="J215" s="1">
        <v>1</v>
      </c>
      <c r="K215" s="1" t="s">
        <v>434</v>
      </c>
      <c r="L215" s="1" t="s">
        <v>276</v>
      </c>
      <c r="M215" s="1" t="s">
        <v>386</v>
      </c>
      <c r="N215" s="1" t="s">
        <v>278</v>
      </c>
      <c r="O215" s="1">
        <v>51.899548000000003</v>
      </c>
      <c r="P215" s="1">
        <v>9.2016790000000004</v>
      </c>
      <c r="Q215" s="1">
        <v>12</v>
      </c>
      <c r="R215" s="1" t="s">
        <v>279</v>
      </c>
      <c r="S215" s="1" t="s">
        <v>280</v>
      </c>
      <c r="T215" s="1" t="s">
        <v>281</v>
      </c>
      <c r="U215" s="1" t="s">
        <v>555</v>
      </c>
      <c r="V215" s="1">
        <v>7</v>
      </c>
    </row>
    <row r="216" spans="1:22" ht="14" hidden="1" x14ac:dyDescent="0.2">
      <c r="A216" s="1">
        <v>215</v>
      </c>
      <c r="B216" s="1">
        <v>249130634</v>
      </c>
      <c r="C216" s="20">
        <v>44740</v>
      </c>
      <c r="D216" s="97">
        <v>0.5131944444444444</v>
      </c>
      <c r="E216" s="98">
        <v>44757</v>
      </c>
      <c r="F216" s="1" t="s">
        <v>206</v>
      </c>
      <c r="G216" s="1" t="s">
        <v>145</v>
      </c>
      <c r="H216" s="1" t="s">
        <v>479</v>
      </c>
      <c r="I216" s="1" t="s">
        <v>301</v>
      </c>
      <c r="J216" s="1">
        <v>1</v>
      </c>
      <c r="K216" s="1" t="s">
        <v>434</v>
      </c>
      <c r="L216" s="1" t="s">
        <v>276</v>
      </c>
      <c r="M216" s="1" t="s">
        <v>386</v>
      </c>
      <c r="N216" s="1" t="s">
        <v>278</v>
      </c>
      <c r="O216" s="1">
        <v>51.899531000000003</v>
      </c>
      <c r="P216" s="1">
        <v>9.2016290000000005</v>
      </c>
      <c r="Q216" s="1">
        <v>13</v>
      </c>
      <c r="R216" s="1" t="s">
        <v>310</v>
      </c>
      <c r="S216" s="1" t="s">
        <v>280</v>
      </c>
      <c r="T216" s="1" t="s">
        <v>281</v>
      </c>
      <c r="U216" s="1" t="s">
        <v>556</v>
      </c>
      <c r="V216" s="1">
        <v>7</v>
      </c>
    </row>
    <row r="217" spans="1:22" ht="14" hidden="1" x14ac:dyDescent="0.2">
      <c r="A217" s="1">
        <v>216</v>
      </c>
      <c r="B217" s="1">
        <v>249130635</v>
      </c>
      <c r="C217" s="20">
        <v>44740</v>
      </c>
      <c r="D217" s="97">
        <v>0.5131944444444444</v>
      </c>
      <c r="E217" s="98">
        <v>44757</v>
      </c>
      <c r="F217" s="1" t="s">
        <v>211</v>
      </c>
      <c r="G217" s="1" t="s">
        <v>152</v>
      </c>
      <c r="H217" s="1" t="s">
        <v>300</v>
      </c>
      <c r="I217" s="1" t="s">
        <v>301</v>
      </c>
      <c r="J217" s="1">
        <v>3</v>
      </c>
      <c r="K217" s="1" t="s">
        <v>275</v>
      </c>
      <c r="L217" s="1" t="s">
        <v>276</v>
      </c>
      <c r="M217" s="1" t="s">
        <v>277</v>
      </c>
      <c r="N217" s="1" t="s">
        <v>278</v>
      </c>
      <c r="O217" s="1">
        <v>51.899608000000001</v>
      </c>
      <c r="P217" s="1">
        <v>9.2016899999999993</v>
      </c>
      <c r="Q217" s="1">
        <v>14</v>
      </c>
      <c r="R217" s="1" t="s">
        <v>310</v>
      </c>
      <c r="S217" s="1" t="s">
        <v>280</v>
      </c>
      <c r="T217" s="1" t="s">
        <v>281</v>
      </c>
      <c r="U217" s="1" t="s">
        <v>557</v>
      </c>
      <c r="V217" s="1">
        <v>7</v>
      </c>
    </row>
    <row r="218" spans="1:22" ht="14" hidden="1" x14ac:dyDescent="0.2">
      <c r="A218" s="1">
        <v>217</v>
      </c>
      <c r="B218" s="1">
        <v>249130635</v>
      </c>
      <c r="C218" s="20">
        <v>44740</v>
      </c>
      <c r="D218" s="97">
        <v>0.5131944444444444</v>
      </c>
      <c r="E218" s="98">
        <v>44757</v>
      </c>
      <c r="F218" s="1" t="s">
        <v>211</v>
      </c>
      <c r="G218" s="1" t="s">
        <v>152</v>
      </c>
      <c r="H218" s="1" t="s">
        <v>300</v>
      </c>
      <c r="I218" s="1" t="s">
        <v>301</v>
      </c>
      <c r="J218" s="1">
        <v>1</v>
      </c>
      <c r="K218" s="1" t="s">
        <v>434</v>
      </c>
      <c r="L218" s="1" t="s">
        <v>276</v>
      </c>
      <c r="M218" s="1" t="s">
        <v>277</v>
      </c>
      <c r="N218" s="1" t="s">
        <v>278</v>
      </c>
      <c r="O218" s="1">
        <v>51.899608000000001</v>
      </c>
      <c r="P218" s="1">
        <v>9.2016899999999993</v>
      </c>
      <c r="Q218" s="1">
        <v>14</v>
      </c>
      <c r="R218" s="1" t="s">
        <v>310</v>
      </c>
      <c r="S218" s="1" t="s">
        <v>280</v>
      </c>
      <c r="T218" s="1" t="s">
        <v>281</v>
      </c>
      <c r="U218" s="1" t="s">
        <v>557</v>
      </c>
      <c r="V218" s="1">
        <v>7</v>
      </c>
    </row>
    <row r="219" spans="1:22" ht="14" hidden="1" x14ac:dyDescent="0.2">
      <c r="A219" s="1">
        <v>218</v>
      </c>
      <c r="B219" s="1">
        <v>249130636</v>
      </c>
      <c r="C219" s="20">
        <v>44740</v>
      </c>
      <c r="D219" s="97">
        <v>0.51388888888888884</v>
      </c>
      <c r="E219" s="98">
        <v>44757</v>
      </c>
      <c r="F219" s="1" t="s">
        <v>195</v>
      </c>
      <c r="G219" s="1" t="s">
        <v>155</v>
      </c>
      <c r="H219" s="1" t="s">
        <v>308</v>
      </c>
      <c r="I219" s="1" t="s">
        <v>301</v>
      </c>
      <c r="J219" s="1">
        <v>25</v>
      </c>
      <c r="K219" s="1" t="s">
        <v>275</v>
      </c>
      <c r="L219" s="1" t="s">
        <v>276</v>
      </c>
      <c r="M219" s="1" t="s">
        <v>277</v>
      </c>
      <c r="N219" s="1" t="s">
        <v>278</v>
      </c>
      <c r="O219" s="1">
        <v>51.899529000000001</v>
      </c>
      <c r="P219" s="1">
        <v>9.2016200000000001</v>
      </c>
      <c r="Q219" s="1">
        <v>20</v>
      </c>
      <c r="R219" s="1" t="s">
        <v>310</v>
      </c>
      <c r="S219" s="1" t="s">
        <v>280</v>
      </c>
      <c r="T219" s="1" t="s">
        <v>281</v>
      </c>
      <c r="U219" s="1" t="s">
        <v>558</v>
      </c>
      <c r="V219" s="1">
        <v>7</v>
      </c>
    </row>
    <row r="220" spans="1:22" ht="14" hidden="1" x14ac:dyDescent="0.2">
      <c r="A220" s="1">
        <v>219</v>
      </c>
      <c r="B220" s="1">
        <v>249130637</v>
      </c>
      <c r="C220" s="20">
        <v>44740</v>
      </c>
      <c r="D220" s="97">
        <v>0.52152777777777781</v>
      </c>
      <c r="E220" s="98">
        <v>44757</v>
      </c>
      <c r="F220" s="1" t="s">
        <v>225</v>
      </c>
      <c r="G220" s="1" t="s">
        <v>153</v>
      </c>
      <c r="H220" s="1" t="s">
        <v>308</v>
      </c>
      <c r="I220" s="1" t="s">
        <v>301</v>
      </c>
      <c r="J220" s="1">
        <v>25</v>
      </c>
      <c r="K220" s="1" t="s">
        <v>275</v>
      </c>
      <c r="L220" s="1" t="s">
        <v>287</v>
      </c>
      <c r="M220" s="1" t="s">
        <v>376</v>
      </c>
      <c r="N220" s="1" t="s">
        <v>278</v>
      </c>
      <c r="O220" s="1">
        <v>51.899451999999997</v>
      </c>
      <c r="P220" s="1">
        <v>9.2014859999999992</v>
      </c>
      <c r="Q220" s="1">
        <v>35</v>
      </c>
      <c r="R220" s="1" t="s">
        <v>279</v>
      </c>
      <c r="S220" s="1" t="s">
        <v>280</v>
      </c>
      <c r="T220" s="1" t="s">
        <v>281</v>
      </c>
      <c r="U220" s="1" t="s">
        <v>559</v>
      </c>
      <c r="V220" s="1">
        <v>7</v>
      </c>
    </row>
    <row r="221" spans="1:22" ht="14" hidden="1" x14ac:dyDescent="0.2">
      <c r="A221" s="1">
        <v>220</v>
      </c>
      <c r="B221" s="1">
        <v>249130638</v>
      </c>
      <c r="C221" s="20">
        <v>44740</v>
      </c>
      <c r="D221" s="97">
        <v>0.53263888888888888</v>
      </c>
      <c r="E221" s="98">
        <v>44757</v>
      </c>
      <c r="F221" s="1" t="s">
        <v>192</v>
      </c>
      <c r="G221" s="1" t="s">
        <v>151</v>
      </c>
      <c r="H221" s="1" t="s">
        <v>308</v>
      </c>
      <c r="I221" s="1" t="s">
        <v>301</v>
      </c>
      <c r="J221" s="1">
        <v>150</v>
      </c>
      <c r="K221" s="1" t="s">
        <v>275</v>
      </c>
      <c r="L221" s="1" t="s">
        <v>287</v>
      </c>
      <c r="M221" s="1" t="s">
        <v>386</v>
      </c>
      <c r="N221" s="1" t="s">
        <v>278</v>
      </c>
      <c r="O221" s="1">
        <v>51.899548000000003</v>
      </c>
      <c r="P221" s="1">
        <v>9.2017640000000007</v>
      </c>
      <c r="Q221" s="1">
        <v>75</v>
      </c>
      <c r="R221" s="1" t="s">
        <v>279</v>
      </c>
      <c r="S221" s="1" t="s">
        <v>280</v>
      </c>
      <c r="T221" s="1" t="s">
        <v>281</v>
      </c>
      <c r="U221" s="1" t="s">
        <v>560</v>
      </c>
      <c r="V221" s="1">
        <v>7</v>
      </c>
    </row>
    <row r="222" spans="1:22" ht="14" hidden="1" x14ac:dyDescent="0.2">
      <c r="A222" s="1">
        <v>221</v>
      </c>
      <c r="B222" s="1">
        <v>249130638</v>
      </c>
      <c r="C222" s="20">
        <v>44740</v>
      </c>
      <c r="D222" s="97">
        <v>0.53263888888888888</v>
      </c>
      <c r="E222" s="98">
        <v>44757</v>
      </c>
      <c r="F222" s="1" t="s">
        <v>192</v>
      </c>
      <c r="G222" s="1" t="s">
        <v>151</v>
      </c>
      <c r="H222" s="1" t="s">
        <v>308</v>
      </c>
      <c r="I222" s="1" t="s">
        <v>301</v>
      </c>
      <c r="J222" s="1">
        <v>50</v>
      </c>
      <c r="K222" s="1" t="s">
        <v>275</v>
      </c>
      <c r="L222" s="1" t="s">
        <v>309</v>
      </c>
      <c r="M222" s="1" t="s">
        <v>277</v>
      </c>
      <c r="N222" s="1" t="s">
        <v>278</v>
      </c>
      <c r="O222" s="1">
        <v>51.899548000000003</v>
      </c>
      <c r="P222" s="1">
        <v>9.2017640000000007</v>
      </c>
      <c r="Q222" s="1">
        <v>75</v>
      </c>
      <c r="R222" s="1" t="s">
        <v>279</v>
      </c>
      <c r="S222" s="1" t="s">
        <v>280</v>
      </c>
      <c r="T222" s="1" t="s">
        <v>281</v>
      </c>
      <c r="U222" s="1" t="s">
        <v>560</v>
      </c>
      <c r="V222" s="1">
        <v>7</v>
      </c>
    </row>
    <row r="223" spans="1:22" ht="14" hidden="1" x14ac:dyDescent="0.2">
      <c r="A223" s="1">
        <v>222</v>
      </c>
      <c r="B223" s="1">
        <v>249130639</v>
      </c>
      <c r="C223" s="20">
        <v>44740</v>
      </c>
      <c r="D223" s="97">
        <v>0.53819444444444442</v>
      </c>
      <c r="E223" s="98">
        <v>44757</v>
      </c>
      <c r="F223" s="1" t="s">
        <v>239</v>
      </c>
      <c r="G223" s="1" t="s">
        <v>163</v>
      </c>
      <c r="H223" s="1" t="s">
        <v>349</v>
      </c>
      <c r="I223" s="1" t="s">
        <v>301</v>
      </c>
      <c r="J223" s="1">
        <v>2</v>
      </c>
      <c r="K223" s="1" t="s">
        <v>352</v>
      </c>
      <c r="L223" s="1" t="s">
        <v>276</v>
      </c>
      <c r="M223" s="1" t="s">
        <v>277</v>
      </c>
      <c r="N223" s="1" t="s">
        <v>278</v>
      </c>
      <c r="O223" s="1">
        <v>51.899031999999998</v>
      </c>
      <c r="P223" s="1">
        <v>9.2113870000000002</v>
      </c>
      <c r="Q223" s="1">
        <v>4</v>
      </c>
      <c r="R223" s="1" t="s">
        <v>279</v>
      </c>
      <c r="S223" s="1" t="s">
        <v>280</v>
      </c>
      <c r="T223" s="1" t="s">
        <v>281</v>
      </c>
      <c r="U223" s="1" t="s">
        <v>561</v>
      </c>
      <c r="V223" s="1">
        <v>6</v>
      </c>
    </row>
    <row r="224" spans="1:22" ht="14" hidden="1" x14ac:dyDescent="0.2">
      <c r="A224" s="1">
        <v>223</v>
      </c>
      <c r="B224" s="1">
        <v>249130640</v>
      </c>
      <c r="C224" s="20">
        <v>44740</v>
      </c>
      <c r="D224" s="97">
        <v>0.53888888888888886</v>
      </c>
      <c r="E224" s="98">
        <v>44757</v>
      </c>
      <c r="F224" s="1" t="s">
        <v>216</v>
      </c>
      <c r="G224" s="1" t="s">
        <v>161</v>
      </c>
      <c r="H224" s="1" t="s">
        <v>349</v>
      </c>
      <c r="I224" s="1" t="s">
        <v>301</v>
      </c>
      <c r="J224" s="1">
        <v>2</v>
      </c>
      <c r="K224" s="1" t="s">
        <v>352</v>
      </c>
      <c r="L224" s="1" t="s">
        <v>276</v>
      </c>
      <c r="M224" s="1" t="s">
        <v>277</v>
      </c>
      <c r="N224" s="1" t="s">
        <v>278</v>
      </c>
      <c r="O224" s="1">
        <v>51.89913</v>
      </c>
      <c r="P224" s="1">
        <v>9.2113659999999999</v>
      </c>
      <c r="Q224" s="1">
        <v>4</v>
      </c>
      <c r="R224" s="1" t="s">
        <v>279</v>
      </c>
      <c r="S224" s="1" t="s">
        <v>280</v>
      </c>
      <c r="T224" s="1" t="s">
        <v>281</v>
      </c>
      <c r="U224" s="1" t="s">
        <v>562</v>
      </c>
      <c r="V224" s="1">
        <v>6</v>
      </c>
    </row>
    <row r="225" spans="1:22" ht="14" hidden="1" x14ac:dyDescent="0.2">
      <c r="A225" s="1">
        <v>224</v>
      </c>
      <c r="B225" s="1">
        <v>249130641</v>
      </c>
      <c r="C225" s="20">
        <v>44740</v>
      </c>
      <c r="D225" s="97">
        <v>0.5395833333333333</v>
      </c>
      <c r="E225" s="98">
        <v>44757</v>
      </c>
      <c r="F225" s="1" t="s">
        <v>210</v>
      </c>
      <c r="G225" s="1" t="s">
        <v>148</v>
      </c>
      <c r="H225" s="1" t="s">
        <v>479</v>
      </c>
      <c r="I225" s="1" t="s">
        <v>301</v>
      </c>
      <c r="J225" s="1">
        <v>2</v>
      </c>
      <c r="K225" s="1" t="s">
        <v>352</v>
      </c>
      <c r="L225" s="1" t="s">
        <v>276</v>
      </c>
      <c r="M225" s="1" t="s">
        <v>277</v>
      </c>
      <c r="N225" s="1" t="s">
        <v>278</v>
      </c>
      <c r="O225" s="1">
        <v>51.899071999999997</v>
      </c>
      <c r="P225" s="1">
        <v>9.2113019999999999</v>
      </c>
      <c r="Q225" s="1">
        <v>35</v>
      </c>
      <c r="R225" s="1" t="s">
        <v>279</v>
      </c>
      <c r="S225" s="1" t="s">
        <v>280</v>
      </c>
      <c r="T225" s="1" t="s">
        <v>281</v>
      </c>
      <c r="U225" s="1" t="s">
        <v>563</v>
      </c>
      <c r="V225" s="1">
        <v>6</v>
      </c>
    </row>
    <row r="226" spans="1:22" ht="14" hidden="1" x14ac:dyDescent="0.2">
      <c r="A226" s="1">
        <v>225</v>
      </c>
      <c r="B226" s="1">
        <v>249130642</v>
      </c>
      <c r="C226" s="20">
        <v>44740</v>
      </c>
      <c r="D226" s="97">
        <v>0.5395833333333333</v>
      </c>
      <c r="E226" s="98">
        <v>44757</v>
      </c>
      <c r="F226" s="1" t="s">
        <v>211</v>
      </c>
      <c r="G226" s="1" t="s">
        <v>152</v>
      </c>
      <c r="H226" s="1" t="s">
        <v>300</v>
      </c>
      <c r="I226" s="1" t="s">
        <v>301</v>
      </c>
      <c r="J226" s="1">
        <v>2</v>
      </c>
      <c r="K226" s="1" t="s">
        <v>352</v>
      </c>
      <c r="L226" s="1" t="s">
        <v>276</v>
      </c>
      <c r="M226" s="1" t="s">
        <v>277</v>
      </c>
      <c r="N226" s="1" t="s">
        <v>278</v>
      </c>
      <c r="O226" s="1">
        <v>51.899037</v>
      </c>
      <c r="P226" s="1">
        <v>9.2113370000000003</v>
      </c>
      <c r="Q226" s="1">
        <v>21</v>
      </c>
      <c r="R226" s="1" t="s">
        <v>310</v>
      </c>
      <c r="S226" s="1" t="s">
        <v>280</v>
      </c>
      <c r="T226" s="1" t="s">
        <v>281</v>
      </c>
      <c r="U226" s="1" t="s">
        <v>564</v>
      </c>
      <c r="V226" s="1">
        <v>6</v>
      </c>
    </row>
    <row r="227" spans="1:22" ht="14" hidden="1" x14ac:dyDescent="0.2">
      <c r="A227" s="1">
        <v>226</v>
      </c>
      <c r="B227" s="1">
        <v>249130642</v>
      </c>
      <c r="C227" s="20">
        <v>44740</v>
      </c>
      <c r="D227" s="97">
        <v>0.5395833333333333</v>
      </c>
      <c r="E227" s="98">
        <v>44757</v>
      </c>
      <c r="F227" s="1" t="s">
        <v>211</v>
      </c>
      <c r="G227" s="1" t="s">
        <v>152</v>
      </c>
      <c r="H227" s="1" t="s">
        <v>300</v>
      </c>
      <c r="I227" s="1" t="s">
        <v>301</v>
      </c>
      <c r="J227" s="1">
        <v>1</v>
      </c>
      <c r="K227" s="1" t="s">
        <v>434</v>
      </c>
      <c r="L227" s="1" t="s">
        <v>276</v>
      </c>
      <c r="M227" s="1" t="s">
        <v>277</v>
      </c>
      <c r="N227" s="1" t="s">
        <v>278</v>
      </c>
      <c r="O227" s="1">
        <v>51.899037</v>
      </c>
      <c r="P227" s="1">
        <v>9.2113370000000003</v>
      </c>
      <c r="Q227" s="1">
        <v>21</v>
      </c>
      <c r="R227" s="1" t="s">
        <v>310</v>
      </c>
      <c r="S227" s="1" t="s">
        <v>280</v>
      </c>
      <c r="T227" s="1" t="s">
        <v>281</v>
      </c>
      <c r="U227" s="1" t="s">
        <v>564</v>
      </c>
      <c r="V227" s="1">
        <v>6</v>
      </c>
    </row>
    <row r="228" spans="1:22" ht="14" hidden="1" x14ac:dyDescent="0.2">
      <c r="A228" s="1">
        <v>227</v>
      </c>
      <c r="B228" s="1">
        <v>249130643</v>
      </c>
      <c r="C228" s="20">
        <v>44740</v>
      </c>
      <c r="D228" s="97">
        <v>0.54027777777777775</v>
      </c>
      <c r="E228" s="98">
        <v>44757</v>
      </c>
      <c r="F228" s="1" t="s">
        <v>192</v>
      </c>
      <c r="G228" s="1" t="s">
        <v>151</v>
      </c>
      <c r="H228" s="1" t="s">
        <v>308</v>
      </c>
      <c r="I228" s="1" t="s">
        <v>301</v>
      </c>
      <c r="J228" s="1">
        <v>50</v>
      </c>
      <c r="K228" s="1" t="s">
        <v>275</v>
      </c>
      <c r="L228" s="1" t="s">
        <v>287</v>
      </c>
      <c r="M228" s="1" t="s">
        <v>386</v>
      </c>
      <c r="N228" s="1" t="s">
        <v>278</v>
      </c>
      <c r="O228" s="1">
        <v>51.899165000000004</v>
      </c>
      <c r="P228" s="1">
        <v>9.2113119999999995</v>
      </c>
      <c r="Q228" s="1">
        <v>14</v>
      </c>
      <c r="R228" s="1" t="s">
        <v>310</v>
      </c>
      <c r="S228" s="1" t="s">
        <v>280</v>
      </c>
      <c r="T228" s="1" t="s">
        <v>281</v>
      </c>
      <c r="U228" s="1" t="s">
        <v>565</v>
      </c>
      <c r="V228" s="1">
        <v>6</v>
      </c>
    </row>
    <row r="229" spans="1:22" ht="14" hidden="1" x14ac:dyDescent="0.2">
      <c r="A229" s="1">
        <v>228</v>
      </c>
      <c r="B229" s="1">
        <v>249130644</v>
      </c>
      <c r="C229" s="20">
        <v>44740</v>
      </c>
      <c r="D229" s="97">
        <v>0.54097222222222219</v>
      </c>
      <c r="E229" s="98">
        <v>44757</v>
      </c>
      <c r="F229" s="1" t="s">
        <v>206</v>
      </c>
      <c r="G229" s="1" t="s">
        <v>145</v>
      </c>
      <c r="H229" s="1" t="s">
        <v>479</v>
      </c>
      <c r="I229" s="1" t="s">
        <v>301</v>
      </c>
      <c r="J229" s="1">
        <v>2</v>
      </c>
      <c r="K229" s="1" t="s">
        <v>275</v>
      </c>
      <c r="L229" s="1" t="s">
        <v>309</v>
      </c>
      <c r="M229" s="1" t="s">
        <v>277</v>
      </c>
      <c r="N229" s="1" t="s">
        <v>278</v>
      </c>
      <c r="O229" s="1">
        <v>51.899132999999999</v>
      </c>
      <c r="P229" s="1">
        <v>9.2113510000000005</v>
      </c>
      <c r="Q229" s="1">
        <v>13</v>
      </c>
      <c r="R229" s="1" t="s">
        <v>310</v>
      </c>
      <c r="S229" s="1" t="s">
        <v>280</v>
      </c>
      <c r="T229" s="1" t="s">
        <v>281</v>
      </c>
      <c r="U229" s="1" t="s">
        <v>566</v>
      </c>
      <c r="V229" s="1">
        <v>6</v>
      </c>
    </row>
    <row r="230" spans="1:22" ht="14" hidden="1" x14ac:dyDescent="0.2">
      <c r="A230" s="1">
        <v>229</v>
      </c>
      <c r="B230" s="1">
        <v>249130645</v>
      </c>
      <c r="C230" s="20">
        <v>44740</v>
      </c>
      <c r="D230" s="97">
        <v>0.54513888888888884</v>
      </c>
      <c r="E230" s="98">
        <v>44757</v>
      </c>
      <c r="F230" s="1" t="s">
        <v>217</v>
      </c>
      <c r="G230" s="1" t="s">
        <v>162</v>
      </c>
      <c r="H230" s="1" t="s">
        <v>349</v>
      </c>
      <c r="I230" s="1" t="s">
        <v>301</v>
      </c>
      <c r="J230" s="1">
        <v>2</v>
      </c>
      <c r="K230" s="1" t="s">
        <v>275</v>
      </c>
      <c r="L230" s="1" t="s">
        <v>276</v>
      </c>
      <c r="M230" s="1" t="s">
        <v>277</v>
      </c>
      <c r="N230" s="1" t="s">
        <v>278</v>
      </c>
      <c r="O230" s="1">
        <v>51.899231999999998</v>
      </c>
      <c r="P230" s="1">
        <v>9.2114019999999996</v>
      </c>
      <c r="Q230" s="1">
        <v>25</v>
      </c>
      <c r="R230" s="1" t="s">
        <v>310</v>
      </c>
      <c r="S230" s="1" t="s">
        <v>280</v>
      </c>
      <c r="T230" s="1" t="s">
        <v>281</v>
      </c>
      <c r="U230" s="1" t="s">
        <v>567</v>
      </c>
      <c r="V230" s="1">
        <v>6</v>
      </c>
    </row>
    <row r="231" spans="1:22" ht="14" hidden="1" x14ac:dyDescent="0.2">
      <c r="A231" s="1">
        <v>230</v>
      </c>
      <c r="B231" s="1">
        <v>249130646</v>
      </c>
      <c r="C231" s="20">
        <v>44740</v>
      </c>
      <c r="D231" s="97">
        <v>0.54861111111111116</v>
      </c>
      <c r="E231" s="98">
        <v>44757</v>
      </c>
      <c r="F231" s="1" t="s">
        <v>206</v>
      </c>
      <c r="G231" s="1" t="s">
        <v>145</v>
      </c>
      <c r="H231" s="1" t="s">
        <v>479</v>
      </c>
      <c r="I231" s="1" t="s">
        <v>301</v>
      </c>
      <c r="J231" s="1">
        <v>2</v>
      </c>
      <c r="K231" s="1" t="s">
        <v>352</v>
      </c>
      <c r="L231" s="1" t="s">
        <v>287</v>
      </c>
      <c r="M231" s="1" t="s">
        <v>277</v>
      </c>
      <c r="N231" s="1" t="s">
        <v>278</v>
      </c>
      <c r="O231" s="1">
        <v>51.89893</v>
      </c>
      <c r="P231" s="1">
        <v>9.2116869999999995</v>
      </c>
      <c r="Q231" s="1">
        <v>45</v>
      </c>
      <c r="R231" s="1" t="s">
        <v>310</v>
      </c>
      <c r="S231" s="1" t="s">
        <v>280</v>
      </c>
      <c r="T231" s="1" t="s">
        <v>281</v>
      </c>
      <c r="U231" s="1" t="s">
        <v>568</v>
      </c>
      <c r="V231" s="1">
        <v>6</v>
      </c>
    </row>
    <row r="232" spans="1:22" ht="14" hidden="1" x14ac:dyDescent="0.2">
      <c r="A232" s="1">
        <v>231</v>
      </c>
      <c r="B232" s="1">
        <v>249130647</v>
      </c>
      <c r="C232" s="20">
        <v>44740</v>
      </c>
      <c r="D232" s="97">
        <v>0.55000000000000004</v>
      </c>
      <c r="E232" s="98">
        <v>44757</v>
      </c>
      <c r="F232" s="1" t="s">
        <v>205</v>
      </c>
      <c r="G232" s="1" t="s">
        <v>164</v>
      </c>
      <c r="H232" s="1" t="s">
        <v>308</v>
      </c>
      <c r="I232" s="1" t="s">
        <v>301</v>
      </c>
      <c r="J232" s="1">
        <v>10</v>
      </c>
      <c r="K232" s="1" t="s">
        <v>275</v>
      </c>
      <c r="L232" s="1" t="s">
        <v>276</v>
      </c>
      <c r="M232" s="1" t="s">
        <v>277</v>
      </c>
      <c r="N232" s="1" t="s">
        <v>278</v>
      </c>
      <c r="O232" s="1">
        <v>51.899016000000003</v>
      </c>
      <c r="P232" s="1">
        <v>9.2115559999999999</v>
      </c>
      <c r="Q232" s="1">
        <v>13</v>
      </c>
      <c r="R232" s="1" t="s">
        <v>310</v>
      </c>
      <c r="S232" s="1" t="s">
        <v>280</v>
      </c>
      <c r="T232" s="1" t="s">
        <v>281</v>
      </c>
      <c r="U232" s="1" t="s">
        <v>569</v>
      </c>
      <c r="V232" s="1">
        <v>6</v>
      </c>
    </row>
    <row r="233" spans="1:22" ht="14" hidden="1" x14ac:dyDescent="0.2">
      <c r="A233" s="1">
        <v>232</v>
      </c>
      <c r="B233" s="1">
        <v>249130648</v>
      </c>
      <c r="C233" s="20">
        <v>44740</v>
      </c>
      <c r="D233" s="97">
        <v>0.55347222222222225</v>
      </c>
      <c r="E233" s="98">
        <v>44757</v>
      </c>
      <c r="F233" s="1" t="s">
        <v>206</v>
      </c>
      <c r="G233" s="1" t="s">
        <v>145</v>
      </c>
      <c r="H233" s="1" t="s">
        <v>479</v>
      </c>
      <c r="I233" s="1" t="s">
        <v>301</v>
      </c>
      <c r="J233" s="1">
        <v>1</v>
      </c>
      <c r="K233" s="1" t="s">
        <v>434</v>
      </c>
      <c r="L233" s="1" t="s">
        <v>287</v>
      </c>
      <c r="M233" s="1" t="s">
        <v>386</v>
      </c>
      <c r="N233" s="1" t="s">
        <v>278</v>
      </c>
      <c r="O233" s="1">
        <v>51.898992999999997</v>
      </c>
      <c r="P233" s="1">
        <v>9.2116310000000006</v>
      </c>
      <c r="Q233" s="1">
        <v>25</v>
      </c>
      <c r="R233" s="1" t="s">
        <v>310</v>
      </c>
      <c r="S233" s="1" t="s">
        <v>280</v>
      </c>
      <c r="T233" s="1" t="s">
        <v>281</v>
      </c>
      <c r="U233" s="1" t="s">
        <v>570</v>
      </c>
      <c r="V233" s="1">
        <v>6</v>
      </c>
    </row>
    <row r="234" spans="1:22" ht="14" hidden="1" x14ac:dyDescent="0.2">
      <c r="A234" s="1">
        <v>233</v>
      </c>
      <c r="B234" s="1">
        <v>249130649</v>
      </c>
      <c r="C234" s="20">
        <v>44740</v>
      </c>
      <c r="D234" s="97">
        <v>0.56180555555555556</v>
      </c>
      <c r="E234" s="98">
        <v>44757</v>
      </c>
      <c r="F234" s="1" t="s">
        <v>206</v>
      </c>
      <c r="G234" s="1" t="s">
        <v>145</v>
      </c>
      <c r="H234" s="1" t="s">
        <v>479</v>
      </c>
      <c r="I234" s="1" t="s">
        <v>301</v>
      </c>
      <c r="J234" s="1">
        <v>1</v>
      </c>
      <c r="K234" s="1" t="s">
        <v>434</v>
      </c>
      <c r="L234" s="1" t="s">
        <v>276</v>
      </c>
      <c r="M234" s="1" t="s">
        <v>386</v>
      </c>
      <c r="N234" s="1" t="s">
        <v>278</v>
      </c>
      <c r="O234" s="1">
        <v>51.898763000000002</v>
      </c>
      <c r="P234" s="1">
        <v>9.2209749999999993</v>
      </c>
      <c r="Q234" s="1">
        <v>10</v>
      </c>
      <c r="R234" s="1" t="s">
        <v>310</v>
      </c>
      <c r="S234" s="1" t="s">
        <v>280</v>
      </c>
      <c r="T234" s="1" t="s">
        <v>281</v>
      </c>
      <c r="U234" s="1" t="s">
        <v>571</v>
      </c>
      <c r="V234" s="1">
        <v>2</v>
      </c>
    </row>
    <row r="235" spans="1:22" ht="14" hidden="1" x14ac:dyDescent="0.2">
      <c r="A235" s="1">
        <v>234</v>
      </c>
      <c r="B235" s="1">
        <v>249130650</v>
      </c>
      <c r="C235" s="20">
        <v>44740</v>
      </c>
      <c r="D235" s="97">
        <v>0.56180555555555556</v>
      </c>
      <c r="E235" s="98">
        <v>44757</v>
      </c>
      <c r="F235" s="1" t="s">
        <v>212</v>
      </c>
      <c r="G235" s="1" t="s">
        <v>159</v>
      </c>
      <c r="H235" s="1" t="s">
        <v>349</v>
      </c>
      <c r="I235" s="1" t="s">
        <v>301</v>
      </c>
      <c r="J235" s="1">
        <v>8</v>
      </c>
      <c r="K235" s="1" t="s">
        <v>352</v>
      </c>
      <c r="L235" s="1" t="s">
        <v>276</v>
      </c>
      <c r="M235" s="1" t="s">
        <v>277</v>
      </c>
      <c r="N235" s="1" t="s">
        <v>278</v>
      </c>
      <c r="O235" s="1">
        <v>51.898769000000001</v>
      </c>
      <c r="P235" s="1">
        <v>9.2209800000000008</v>
      </c>
      <c r="Q235" s="1">
        <v>11</v>
      </c>
      <c r="R235" s="1" t="s">
        <v>279</v>
      </c>
      <c r="S235" s="1" t="s">
        <v>280</v>
      </c>
      <c r="T235" s="1" t="s">
        <v>281</v>
      </c>
      <c r="U235" s="1" t="s">
        <v>572</v>
      </c>
      <c r="V235" s="1">
        <v>2</v>
      </c>
    </row>
    <row r="236" spans="1:22" ht="14" hidden="1" x14ac:dyDescent="0.2">
      <c r="A236" s="1">
        <v>235</v>
      </c>
      <c r="B236" s="1">
        <v>249130650</v>
      </c>
      <c r="C236" s="20">
        <v>44740</v>
      </c>
      <c r="D236" s="97">
        <v>0.56180555555555556</v>
      </c>
      <c r="E236" s="98">
        <v>44757</v>
      </c>
      <c r="F236" s="1" t="s">
        <v>212</v>
      </c>
      <c r="G236" s="1" t="s">
        <v>159</v>
      </c>
      <c r="H236" s="1" t="s">
        <v>349</v>
      </c>
      <c r="I236" s="1" t="s">
        <v>301</v>
      </c>
      <c r="J236" s="1">
        <v>3</v>
      </c>
      <c r="K236" s="1" t="s">
        <v>434</v>
      </c>
      <c r="L236" s="1" t="s">
        <v>287</v>
      </c>
      <c r="M236" s="1" t="s">
        <v>376</v>
      </c>
      <c r="N236" s="1" t="s">
        <v>278</v>
      </c>
      <c r="O236" s="1">
        <v>51.898769000000001</v>
      </c>
      <c r="P236" s="1">
        <v>9.2209800000000008</v>
      </c>
      <c r="Q236" s="1">
        <v>11</v>
      </c>
      <c r="R236" s="1" t="s">
        <v>279</v>
      </c>
      <c r="S236" s="1" t="s">
        <v>280</v>
      </c>
      <c r="T236" s="1" t="s">
        <v>281</v>
      </c>
      <c r="U236" s="1" t="s">
        <v>572</v>
      </c>
      <c r="V236" s="1">
        <v>2</v>
      </c>
    </row>
    <row r="237" spans="1:22" ht="14" hidden="1" x14ac:dyDescent="0.2">
      <c r="A237" s="1">
        <v>236</v>
      </c>
      <c r="B237" s="1">
        <v>249130651</v>
      </c>
      <c r="C237" s="20">
        <v>44740</v>
      </c>
      <c r="D237" s="97">
        <v>0.5625</v>
      </c>
      <c r="E237" s="98">
        <v>44757</v>
      </c>
      <c r="F237" s="1" t="s">
        <v>192</v>
      </c>
      <c r="G237" s="1" t="s">
        <v>151</v>
      </c>
      <c r="H237" s="1" t="s">
        <v>308</v>
      </c>
      <c r="I237" s="1" t="s">
        <v>301</v>
      </c>
      <c r="J237" s="1">
        <v>200</v>
      </c>
      <c r="K237" s="1" t="s">
        <v>275</v>
      </c>
      <c r="L237" s="1" t="s">
        <v>276</v>
      </c>
      <c r="M237" s="1" t="s">
        <v>386</v>
      </c>
      <c r="N237" s="1" t="s">
        <v>278</v>
      </c>
      <c r="O237" s="1">
        <v>51.898752999999999</v>
      </c>
      <c r="P237" s="1">
        <v>9.220936</v>
      </c>
      <c r="Q237" s="1">
        <v>13</v>
      </c>
      <c r="R237" s="1" t="s">
        <v>279</v>
      </c>
      <c r="S237" s="1" t="s">
        <v>280</v>
      </c>
      <c r="T237" s="1" t="s">
        <v>281</v>
      </c>
      <c r="U237" s="1" t="s">
        <v>573</v>
      </c>
      <c r="V237" s="1">
        <v>2</v>
      </c>
    </row>
    <row r="238" spans="1:22" ht="14" hidden="1" x14ac:dyDescent="0.2">
      <c r="A238" s="1">
        <v>237</v>
      </c>
      <c r="B238" s="1">
        <v>249130651</v>
      </c>
      <c r="C238" s="20">
        <v>44740</v>
      </c>
      <c r="D238" s="97">
        <v>0.5625</v>
      </c>
      <c r="E238" s="98">
        <v>44757</v>
      </c>
      <c r="F238" s="1" t="s">
        <v>192</v>
      </c>
      <c r="G238" s="1" t="s">
        <v>151</v>
      </c>
      <c r="H238" s="1" t="s">
        <v>308</v>
      </c>
      <c r="I238" s="1" t="s">
        <v>301</v>
      </c>
      <c r="J238" s="1">
        <v>50</v>
      </c>
      <c r="K238" s="1" t="s">
        <v>275</v>
      </c>
      <c r="L238" s="1" t="s">
        <v>309</v>
      </c>
      <c r="M238" s="1" t="s">
        <v>277</v>
      </c>
      <c r="N238" s="1" t="s">
        <v>278</v>
      </c>
      <c r="O238" s="1">
        <v>51.898752999999999</v>
      </c>
      <c r="P238" s="1">
        <v>9.220936</v>
      </c>
      <c r="Q238" s="1">
        <v>13</v>
      </c>
      <c r="R238" s="1" t="s">
        <v>279</v>
      </c>
      <c r="S238" s="1" t="s">
        <v>280</v>
      </c>
      <c r="T238" s="1" t="s">
        <v>281</v>
      </c>
      <c r="U238" s="1" t="s">
        <v>573</v>
      </c>
      <c r="V238" s="1">
        <v>2</v>
      </c>
    </row>
    <row r="239" spans="1:22" ht="14" hidden="1" x14ac:dyDescent="0.2">
      <c r="A239" s="1">
        <v>238</v>
      </c>
      <c r="B239" s="1">
        <v>249130652</v>
      </c>
      <c r="C239" s="20">
        <v>44740</v>
      </c>
      <c r="D239" s="97">
        <v>0.5625</v>
      </c>
      <c r="E239" s="98">
        <v>44757</v>
      </c>
      <c r="F239" s="1" t="s">
        <v>205</v>
      </c>
      <c r="G239" s="1" t="s">
        <v>164</v>
      </c>
      <c r="H239" s="1" t="s">
        <v>308</v>
      </c>
      <c r="I239" s="1" t="s">
        <v>301</v>
      </c>
      <c r="J239" s="1">
        <v>50</v>
      </c>
      <c r="K239" s="1" t="s">
        <v>275</v>
      </c>
      <c r="L239" s="1" t="s">
        <v>276</v>
      </c>
      <c r="M239" s="1" t="s">
        <v>386</v>
      </c>
      <c r="N239" s="1" t="s">
        <v>278</v>
      </c>
      <c r="O239" s="1">
        <v>51.89875</v>
      </c>
      <c r="P239" s="1">
        <v>9.2209160000000008</v>
      </c>
      <c r="Q239" s="1">
        <v>23</v>
      </c>
      <c r="R239" s="1" t="s">
        <v>310</v>
      </c>
      <c r="S239" s="1" t="s">
        <v>280</v>
      </c>
      <c r="T239" s="1" t="s">
        <v>281</v>
      </c>
      <c r="U239" s="1" t="s">
        <v>574</v>
      </c>
      <c r="V239" s="1">
        <v>2</v>
      </c>
    </row>
    <row r="240" spans="1:22" ht="14" hidden="1" x14ac:dyDescent="0.2">
      <c r="A240" s="1">
        <v>239</v>
      </c>
      <c r="B240" s="1">
        <v>249130653</v>
      </c>
      <c r="C240" s="20">
        <v>44740</v>
      </c>
      <c r="D240" s="97">
        <v>0.5625</v>
      </c>
      <c r="E240" s="98">
        <v>44757</v>
      </c>
      <c r="F240" s="1" t="s">
        <v>211</v>
      </c>
      <c r="G240" s="1" t="s">
        <v>152</v>
      </c>
      <c r="H240" s="1" t="s">
        <v>300</v>
      </c>
      <c r="I240" s="1" t="s">
        <v>301</v>
      </c>
      <c r="J240" s="1">
        <v>2</v>
      </c>
      <c r="K240" s="1" t="s">
        <v>352</v>
      </c>
      <c r="L240" s="1" t="s">
        <v>276</v>
      </c>
      <c r="M240" s="1" t="s">
        <v>277</v>
      </c>
      <c r="N240" s="1" t="s">
        <v>278</v>
      </c>
      <c r="O240" s="1">
        <v>51.898848999999998</v>
      </c>
      <c r="P240" s="1">
        <v>9.2209040000000009</v>
      </c>
      <c r="Q240" s="1">
        <v>14</v>
      </c>
      <c r="R240" s="1" t="s">
        <v>310</v>
      </c>
      <c r="S240" s="1" t="s">
        <v>280</v>
      </c>
      <c r="T240" s="1" t="s">
        <v>281</v>
      </c>
      <c r="U240" s="1" t="s">
        <v>575</v>
      </c>
      <c r="V240" s="1">
        <v>2</v>
      </c>
    </row>
    <row r="241" spans="1:22" ht="14" hidden="1" x14ac:dyDescent="0.2">
      <c r="A241" s="1">
        <v>240</v>
      </c>
      <c r="B241" s="1">
        <v>249130654</v>
      </c>
      <c r="C241" s="20">
        <v>44740</v>
      </c>
      <c r="D241" s="97">
        <v>0.56388888888888888</v>
      </c>
      <c r="E241" s="98">
        <v>44757</v>
      </c>
      <c r="F241" s="1" t="s">
        <v>217</v>
      </c>
      <c r="G241" s="1" t="s">
        <v>162</v>
      </c>
      <c r="H241" s="1" t="s">
        <v>349</v>
      </c>
      <c r="I241" s="1" t="s">
        <v>301</v>
      </c>
      <c r="J241" s="1">
        <v>2</v>
      </c>
      <c r="K241" s="1" t="s">
        <v>275</v>
      </c>
      <c r="L241" s="1" t="s">
        <v>276</v>
      </c>
      <c r="M241" s="1" t="s">
        <v>277</v>
      </c>
      <c r="N241" s="1" t="s">
        <v>278</v>
      </c>
      <c r="O241" s="1">
        <v>51.898769000000001</v>
      </c>
      <c r="P241" s="1">
        <v>9.220955</v>
      </c>
      <c r="Q241" s="1">
        <v>72</v>
      </c>
      <c r="R241" s="1" t="s">
        <v>310</v>
      </c>
      <c r="S241" s="1" t="s">
        <v>280</v>
      </c>
      <c r="T241" s="1" t="s">
        <v>281</v>
      </c>
      <c r="U241" s="1" t="s">
        <v>576</v>
      </c>
      <c r="V241" s="1">
        <v>2</v>
      </c>
    </row>
    <row r="242" spans="1:22" ht="14" hidden="1" x14ac:dyDescent="0.2">
      <c r="A242" s="1">
        <v>241</v>
      </c>
      <c r="B242" s="1">
        <v>249130655</v>
      </c>
      <c r="C242" s="20">
        <v>44740</v>
      </c>
      <c r="D242" s="97">
        <v>0.56458333333333333</v>
      </c>
      <c r="E242" s="98">
        <v>44757</v>
      </c>
      <c r="F242" s="1" t="s">
        <v>206</v>
      </c>
      <c r="G242" s="1" t="s">
        <v>145</v>
      </c>
      <c r="H242" s="1" t="s">
        <v>479</v>
      </c>
      <c r="I242" s="1" t="s">
        <v>301</v>
      </c>
      <c r="J242" s="1">
        <v>1</v>
      </c>
      <c r="K242" s="1" t="s">
        <v>275</v>
      </c>
      <c r="L242" s="1" t="s">
        <v>309</v>
      </c>
      <c r="M242" s="1" t="s">
        <v>277</v>
      </c>
      <c r="N242" s="1" t="s">
        <v>278</v>
      </c>
      <c r="O242" s="1">
        <v>51.898868999999998</v>
      </c>
      <c r="P242" s="1">
        <v>9.2208079999999999</v>
      </c>
      <c r="Q242" s="1">
        <v>14</v>
      </c>
      <c r="R242" s="1" t="s">
        <v>310</v>
      </c>
      <c r="S242" s="1" t="s">
        <v>280</v>
      </c>
      <c r="T242" s="1" t="s">
        <v>281</v>
      </c>
      <c r="U242" s="1" t="s">
        <v>577</v>
      </c>
      <c r="V242" s="1">
        <v>2</v>
      </c>
    </row>
    <row r="243" spans="1:22" ht="14" hidden="1" x14ac:dyDescent="0.2">
      <c r="A243" s="1">
        <v>242</v>
      </c>
      <c r="B243" s="1">
        <v>249130656</v>
      </c>
      <c r="C243" s="20">
        <v>44740</v>
      </c>
      <c r="D243" s="97">
        <v>0.58333333333333337</v>
      </c>
      <c r="E243" s="98">
        <v>44757</v>
      </c>
      <c r="F243" s="1" t="s">
        <v>207</v>
      </c>
      <c r="G243" s="1" t="s">
        <v>146</v>
      </c>
      <c r="H243" s="1" t="s">
        <v>479</v>
      </c>
      <c r="I243" s="1" t="s">
        <v>301</v>
      </c>
      <c r="J243" s="1">
        <v>3</v>
      </c>
      <c r="K243" s="1" t="s">
        <v>352</v>
      </c>
      <c r="L243" s="1" t="s">
        <v>276</v>
      </c>
      <c r="M243" s="1" t="s">
        <v>277</v>
      </c>
      <c r="N243" s="1" t="s">
        <v>278</v>
      </c>
      <c r="O243" s="1">
        <v>51.898896999999998</v>
      </c>
      <c r="P243" s="1">
        <v>9.2205820000000003</v>
      </c>
      <c r="Q243" s="1">
        <v>34</v>
      </c>
      <c r="R243" s="1" t="s">
        <v>279</v>
      </c>
      <c r="S243" s="1" t="s">
        <v>280</v>
      </c>
      <c r="T243" s="1" t="s">
        <v>281</v>
      </c>
      <c r="U243" s="1" t="s">
        <v>578</v>
      </c>
      <c r="V243" s="1">
        <v>2</v>
      </c>
    </row>
    <row r="244" spans="1:22" ht="14" hidden="1" x14ac:dyDescent="0.2">
      <c r="A244" s="1">
        <v>243</v>
      </c>
      <c r="B244" s="1">
        <v>249130656</v>
      </c>
      <c r="C244" s="20">
        <v>44740</v>
      </c>
      <c r="D244" s="97">
        <v>0.58333333333333337</v>
      </c>
      <c r="E244" s="98">
        <v>44757</v>
      </c>
      <c r="F244" s="1" t="s">
        <v>207</v>
      </c>
      <c r="G244" s="1" t="s">
        <v>146</v>
      </c>
      <c r="H244" s="1" t="s">
        <v>479</v>
      </c>
      <c r="I244" s="1" t="s">
        <v>301</v>
      </c>
      <c r="J244" s="1">
        <v>1</v>
      </c>
      <c r="K244" s="1" t="s">
        <v>434</v>
      </c>
      <c r="L244" s="1" t="s">
        <v>276</v>
      </c>
      <c r="M244" s="1" t="s">
        <v>277</v>
      </c>
      <c r="N244" s="1" t="s">
        <v>278</v>
      </c>
      <c r="O244" s="1">
        <v>51.898896999999998</v>
      </c>
      <c r="P244" s="1">
        <v>9.2205820000000003</v>
      </c>
      <c r="Q244" s="1">
        <v>34</v>
      </c>
      <c r="R244" s="1" t="s">
        <v>279</v>
      </c>
      <c r="S244" s="1" t="s">
        <v>280</v>
      </c>
      <c r="T244" s="1" t="s">
        <v>281</v>
      </c>
      <c r="U244" s="1" t="s">
        <v>578</v>
      </c>
      <c r="V244" s="1">
        <v>2</v>
      </c>
    </row>
    <row r="245" spans="1:22" ht="14" hidden="1" x14ac:dyDescent="0.2">
      <c r="A245" s="1">
        <v>244</v>
      </c>
      <c r="B245" s="1">
        <v>249130657</v>
      </c>
      <c r="C245" s="20">
        <v>44740</v>
      </c>
      <c r="D245" s="97">
        <v>0.58402777777777781</v>
      </c>
      <c r="E245" s="98">
        <v>44757</v>
      </c>
      <c r="F245" s="1" t="s">
        <v>210</v>
      </c>
      <c r="G245" s="1" t="s">
        <v>148</v>
      </c>
      <c r="H245" s="1" t="s">
        <v>479</v>
      </c>
      <c r="I245" s="1" t="s">
        <v>301</v>
      </c>
      <c r="J245" s="1">
        <v>1</v>
      </c>
      <c r="K245" s="1" t="s">
        <v>434</v>
      </c>
      <c r="L245" s="1" t="s">
        <v>276</v>
      </c>
      <c r="M245" s="1" t="s">
        <v>386</v>
      </c>
      <c r="N245" s="1" t="s">
        <v>278</v>
      </c>
      <c r="O245" s="1">
        <v>51.898941999999998</v>
      </c>
      <c r="P245" s="1">
        <v>9.2205290000000009</v>
      </c>
      <c r="Q245" s="1">
        <v>13</v>
      </c>
      <c r="R245" s="1" t="s">
        <v>279</v>
      </c>
      <c r="S245" s="1" t="s">
        <v>280</v>
      </c>
      <c r="T245" s="1" t="s">
        <v>281</v>
      </c>
      <c r="U245" s="1" t="s">
        <v>579</v>
      </c>
      <c r="V245" s="1">
        <v>2</v>
      </c>
    </row>
    <row r="246" spans="1:22" ht="14" hidden="1" x14ac:dyDescent="0.2">
      <c r="A246" s="1">
        <v>245</v>
      </c>
      <c r="B246" s="1">
        <v>249130658</v>
      </c>
      <c r="C246" s="20">
        <v>44740</v>
      </c>
      <c r="D246" s="97">
        <v>0.59166666666666667</v>
      </c>
      <c r="E246" s="98">
        <v>44757</v>
      </c>
      <c r="F246" s="1" t="s">
        <v>217</v>
      </c>
      <c r="G246" s="1" t="s">
        <v>162</v>
      </c>
      <c r="H246" s="1" t="s">
        <v>349</v>
      </c>
      <c r="I246" s="1" t="s">
        <v>301</v>
      </c>
      <c r="J246" s="1">
        <v>1</v>
      </c>
      <c r="K246" s="1" t="s">
        <v>275</v>
      </c>
      <c r="L246" s="1" t="s">
        <v>276</v>
      </c>
      <c r="M246" s="1" t="s">
        <v>277</v>
      </c>
      <c r="N246" s="1" t="s">
        <v>278</v>
      </c>
      <c r="O246" s="1">
        <v>51.899296</v>
      </c>
      <c r="P246" s="1">
        <v>9.2214840000000002</v>
      </c>
      <c r="Q246" s="1">
        <v>4</v>
      </c>
      <c r="R246" s="1" t="s">
        <v>310</v>
      </c>
      <c r="S246" s="1" t="s">
        <v>280</v>
      </c>
      <c r="T246" s="1" t="s">
        <v>281</v>
      </c>
      <c r="U246" s="1" t="s">
        <v>580</v>
      </c>
      <c r="V246" s="1">
        <v>1</v>
      </c>
    </row>
    <row r="247" spans="1:22" ht="14" hidden="1" x14ac:dyDescent="0.2">
      <c r="A247" s="1">
        <v>246</v>
      </c>
      <c r="B247" s="1">
        <v>249130659</v>
      </c>
      <c r="C247" s="20">
        <v>44740</v>
      </c>
      <c r="D247" s="97">
        <v>0.59166666666666667</v>
      </c>
      <c r="E247" s="98">
        <v>44757</v>
      </c>
      <c r="F247" s="1" t="s">
        <v>192</v>
      </c>
      <c r="G247" s="1" t="s">
        <v>151</v>
      </c>
      <c r="H247" s="1" t="s">
        <v>308</v>
      </c>
      <c r="I247" s="1" t="s">
        <v>301</v>
      </c>
      <c r="J247" s="1">
        <v>10</v>
      </c>
      <c r="K247" s="1" t="s">
        <v>275</v>
      </c>
      <c r="L247" s="1" t="s">
        <v>276</v>
      </c>
      <c r="M247" s="1" t="s">
        <v>386</v>
      </c>
      <c r="N247" s="1" t="s">
        <v>278</v>
      </c>
      <c r="O247" s="1">
        <v>51.899306000000003</v>
      </c>
      <c r="P247" s="1">
        <v>9.2214740000000006</v>
      </c>
      <c r="Q247" s="1">
        <v>4</v>
      </c>
      <c r="R247" s="1" t="s">
        <v>310</v>
      </c>
      <c r="S247" s="1" t="s">
        <v>280</v>
      </c>
      <c r="T247" s="1" t="s">
        <v>281</v>
      </c>
      <c r="U247" s="1" t="s">
        <v>581</v>
      </c>
      <c r="V247" s="1">
        <v>1</v>
      </c>
    </row>
    <row r="248" spans="1:22" ht="14" hidden="1" x14ac:dyDescent="0.2">
      <c r="A248" s="1">
        <v>247</v>
      </c>
      <c r="B248" s="1">
        <v>249130660</v>
      </c>
      <c r="C248" s="20">
        <v>44740</v>
      </c>
      <c r="D248" s="97">
        <v>0.6020833333333333</v>
      </c>
      <c r="E248" s="98">
        <v>44757</v>
      </c>
      <c r="F248" s="1" t="s">
        <v>192</v>
      </c>
      <c r="G248" s="1" t="s">
        <v>151</v>
      </c>
      <c r="H248" s="1" t="s">
        <v>308</v>
      </c>
      <c r="I248" s="1" t="s">
        <v>301</v>
      </c>
      <c r="J248" s="1">
        <v>100</v>
      </c>
      <c r="K248" s="1" t="s">
        <v>275</v>
      </c>
      <c r="L248" s="1" t="s">
        <v>276</v>
      </c>
      <c r="M248" s="1" t="s">
        <v>386</v>
      </c>
      <c r="N248" s="1" t="s">
        <v>278</v>
      </c>
      <c r="O248" s="1">
        <v>51.897941000000003</v>
      </c>
      <c r="P248" s="1">
        <v>9.2223880000000005</v>
      </c>
      <c r="Q248" s="1">
        <v>18</v>
      </c>
      <c r="R248" s="1" t="s">
        <v>310</v>
      </c>
      <c r="S248" s="1" t="s">
        <v>280</v>
      </c>
      <c r="T248" s="1" t="s">
        <v>281</v>
      </c>
      <c r="U248" s="1" t="s">
        <v>582</v>
      </c>
      <c r="V248" s="1">
        <v>3</v>
      </c>
    </row>
    <row r="249" spans="1:22" ht="14" hidden="1" x14ac:dyDescent="0.2">
      <c r="A249" s="1">
        <v>248</v>
      </c>
      <c r="B249" s="1">
        <v>249130661</v>
      </c>
      <c r="C249" s="20">
        <v>44740</v>
      </c>
      <c r="D249" s="97">
        <v>0.60277777777777775</v>
      </c>
      <c r="E249" s="98">
        <v>44757</v>
      </c>
      <c r="F249" s="1" t="s">
        <v>205</v>
      </c>
      <c r="G249" s="1" t="s">
        <v>164</v>
      </c>
      <c r="H249" s="1" t="s">
        <v>308</v>
      </c>
      <c r="I249" s="1" t="s">
        <v>301</v>
      </c>
      <c r="J249" s="1">
        <v>20</v>
      </c>
      <c r="K249" s="1" t="s">
        <v>275</v>
      </c>
      <c r="L249" s="1" t="s">
        <v>276</v>
      </c>
      <c r="M249" s="1" t="s">
        <v>277</v>
      </c>
      <c r="N249" s="1" t="s">
        <v>278</v>
      </c>
      <c r="O249" s="1">
        <v>51.897928</v>
      </c>
      <c r="P249" s="1">
        <v>9.2223930000000003</v>
      </c>
      <c r="Q249" s="1">
        <v>21</v>
      </c>
      <c r="R249" s="1" t="s">
        <v>310</v>
      </c>
      <c r="S249" s="1" t="s">
        <v>280</v>
      </c>
      <c r="T249" s="1" t="s">
        <v>281</v>
      </c>
      <c r="U249" s="1" t="s">
        <v>583</v>
      </c>
      <c r="V249" s="1">
        <v>3</v>
      </c>
    </row>
    <row r="250" spans="1:22" ht="14" hidden="1" x14ac:dyDescent="0.2">
      <c r="A250" s="1">
        <v>249</v>
      </c>
      <c r="B250" s="1">
        <v>249130662</v>
      </c>
      <c r="C250" s="20">
        <v>44740</v>
      </c>
      <c r="D250" s="97">
        <v>0.60277777777777775</v>
      </c>
      <c r="E250" s="98">
        <v>44757</v>
      </c>
      <c r="F250" s="1" t="s">
        <v>206</v>
      </c>
      <c r="G250" s="1" t="s">
        <v>145</v>
      </c>
      <c r="H250" s="1" t="s">
        <v>479</v>
      </c>
      <c r="I250" s="1" t="s">
        <v>301</v>
      </c>
      <c r="J250" s="1">
        <v>1</v>
      </c>
      <c r="K250" s="1" t="s">
        <v>352</v>
      </c>
      <c r="L250" s="1" t="s">
        <v>276</v>
      </c>
      <c r="M250" s="1" t="s">
        <v>277</v>
      </c>
      <c r="N250" s="1" t="s">
        <v>278</v>
      </c>
      <c r="O250" s="1">
        <v>51.897908999999999</v>
      </c>
      <c r="P250" s="1">
        <v>9.2223799999999994</v>
      </c>
      <c r="Q250" s="1">
        <v>17</v>
      </c>
      <c r="R250" s="1" t="s">
        <v>310</v>
      </c>
      <c r="S250" s="1" t="s">
        <v>280</v>
      </c>
      <c r="T250" s="1" t="s">
        <v>281</v>
      </c>
      <c r="U250" s="1" t="s">
        <v>584</v>
      </c>
      <c r="V250" s="1">
        <v>3</v>
      </c>
    </row>
    <row r="251" spans="1:22" ht="14" hidden="1" x14ac:dyDescent="0.2">
      <c r="A251" s="1">
        <v>250</v>
      </c>
      <c r="B251" s="1">
        <v>249130663</v>
      </c>
      <c r="C251" s="20">
        <v>44740</v>
      </c>
      <c r="D251" s="97">
        <v>0.60486111111111107</v>
      </c>
      <c r="E251" s="98">
        <v>44757</v>
      </c>
      <c r="F251" s="1" t="s">
        <v>206</v>
      </c>
      <c r="G251" s="1" t="s">
        <v>145</v>
      </c>
      <c r="H251" s="1" t="s">
        <v>479</v>
      </c>
      <c r="I251" s="1" t="s">
        <v>301</v>
      </c>
      <c r="J251" s="1">
        <v>2</v>
      </c>
      <c r="K251" s="1" t="s">
        <v>275</v>
      </c>
      <c r="L251" s="1" t="s">
        <v>313</v>
      </c>
      <c r="M251" s="1" t="s">
        <v>277</v>
      </c>
      <c r="N251" s="1" t="s">
        <v>278</v>
      </c>
      <c r="O251" s="1">
        <v>51.897938000000003</v>
      </c>
      <c r="P251" s="1">
        <v>9.2222849999999994</v>
      </c>
      <c r="Q251" s="1">
        <v>74</v>
      </c>
      <c r="R251" s="1" t="s">
        <v>310</v>
      </c>
      <c r="S251" s="1" t="s">
        <v>280</v>
      </c>
      <c r="T251" s="1" t="s">
        <v>281</v>
      </c>
      <c r="U251" s="1" t="s">
        <v>585</v>
      </c>
      <c r="V251" s="1">
        <v>3</v>
      </c>
    </row>
    <row r="252" spans="1:22" ht="14" hidden="1" x14ac:dyDescent="0.2">
      <c r="A252" s="1">
        <v>251</v>
      </c>
      <c r="B252" s="1">
        <v>249130663</v>
      </c>
      <c r="C252" s="20">
        <v>44740</v>
      </c>
      <c r="D252" s="97">
        <v>0.60486111111111107</v>
      </c>
      <c r="E252" s="98">
        <v>44757</v>
      </c>
      <c r="F252" s="1" t="s">
        <v>206</v>
      </c>
      <c r="G252" s="1" t="s">
        <v>145</v>
      </c>
      <c r="H252" s="1" t="s">
        <v>479</v>
      </c>
      <c r="I252" s="1" t="s">
        <v>301</v>
      </c>
      <c r="J252" s="1">
        <v>3</v>
      </c>
      <c r="K252" s="1" t="s">
        <v>275</v>
      </c>
      <c r="L252" s="1" t="s">
        <v>309</v>
      </c>
      <c r="M252" s="1" t="s">
        <v>277</v>
      </c>
      <c r="N252" s="1" t="s">
        <v>278</v>
      </c>
      <c r="O252" s="1">
        <v>51.897938000000003</v>
      </c>
      <c r="P252" s="1">
        <v>9.2222849999999994</v>
      </c>
      <c r="Q252" s="1">
        <v>74</v>
      </c>
      <c r="R252" s="1" t="s">
        <v>310</v>
      </c>
      <c r="S252" s="1" t="s">
        <v>280</v>
      </c>
      <c r="T252" s="1" t="s">
        <v>281</v>
      </c>
      <c r="U252" s="1" t="s">
        <v>585</v>
      </c>
      <c r="V252" s="1">
        <v>3</v>
      </c>
    </row>
    <row r="253" spans="1:22" ht="14" hidden="1" x14ac:dyDescent="0.2">
      <c r="A253" s="1">
        <v>252</v>
      </c>
      <c r="B253" s="1">
        <v>249130664</v>
      </c>
      <c r="C253" s="20">
        <v>44740</v>
      </c>
      <c r="D253" s="97">
        <v>0.60972222222222228</v>
      </c>
      <c r="E253" s="98">
        <v>44757</v>
      </c>
      <c r="F253" s="1" t="s">
        <v>206</v>
      </c>
      <c r="G253" s="1" t="s">
        <v>145</v>
      </c>
      <c r="H253" s="1" t="s">
        <v>479</v>
      </c>
      <c r="I253" s="1" t="s">
        <v>301</v>
      </c>
      <c r="J253" s="1">
        <v>2</v>
      </c>
      <c r="K253" s="1" t="s">
        <v>352</v>
      </c>
      <c r="L253" s="1" t="s">
        <v>276</v>
      </c>
      <c r="M253" s="1" t="s">
        <v>277</v>
      </c>
      <c r="N253" s="1" t="s">
        <v>278</v>
      </c>
      <c r="O253" s="1">
        <v>51.896191000000002</v>
      </c>
      <c r="P253" s="1">
        <v>9.2216579999999997</v>
      </c>
      <c r="Q253" s="1">
        <v>4</v>
      </c>
      <c r="R253" s="1" t="s">
        <v>310</v>
      </c>
      <c r="S253" s="1" t="s">
        <v>280</v>
      </c>
      <c r="T253" s="1" t="s">
        <v>281</v>
      </c>
      <c r="U253" s="1" t="s">
        <v>586</v>
      </c>
      <c r="V253" s="1">
        <v>4</v>
      </c>
    </row>
    <row r="254" spans="1:22" ht="14" hidden="1" x14ac:dyDescent="0.2">
      <c r="A254" s="1">
        <v>253</v>
      </c>
      <c r="B254" s="1">
        <v>249669676</v>
      </c>
      <c r="C254" s="20">
        <v>44761</v>
      </c>
      <c r="D254" s="97">
        <v>0.49375000000000002</v>
      </c>
      <c r="E254" s="98">
        <v>44761</v>
      </c>
      <c r="F254" s="1" t="s">
        <v>225</v>
      </c>
      <c r="G254" s="1" t="s">
        <v>153</v>
      </c>
      <c r="H254" s="1" t="s">
        <v>308</v>
      </c>
      <c r="I254" s="1" t="s">
        <v>301</v>
      </c>
      <c r="J254" s="1">
        <v>20</v>
      </c>
      <c r="K254" s="1" t="s">
        <v>275</v>
      </c>
      <c r="L254" s="1" t="s">
        <v>276</v>
      </c>
      <c r="M254" s="1" t="s">
        <v>277</v>
      </c>
      <c r="N254" s="1" t="s">
        <v>278</v>
      </c>
      <c r="O254" s="1">
        <v>51.905472000000003</v>
      </c>
      <c r="P254" s="1">
        <v>9.1934900000000006</v>
      </c>
      <c r="Q254" s="1">
        <v>12</v>
      </c>
      <c r="R254" s="1" t="s">
        <v>279</v>
      </c>
      <c r="S254" s="1" t="s">
        <v>280</v>
      </c>
      <c r="T254" s="1" t="s">
        <v>281</v>
      </c>
      <c r="U254" s="1" t="s">
        <v>587</v>
      </c>
      <c r="V254" s="1">
        <v>8</v>
      </c>
    </row>
    <row r="255" spans="1:22" ht="14" hidden="1" x14ac:dyDescent="0.2">
      <c r="A255" s="1">
        <v>254</v>
      </c>
      <c r="B255" s="1">
        <v>249669677</v>
      </c>
      <c r="C255" s="20">
        <v>44761</v>
      </c>
      <c r="D255" s="97">
        <v>0.49375000000000002</v>
      </c>
      <c r="E255" s="98">
        <v>44761</v>
      </c>
      <c r="F255" s="1" t="s">
        <v>210</v>
      </c>
      <c r="G255" s="1" t="s">
        <v>148</v>
      </c>
      <c r="H255" s="1" t="s">
        <v>479</v>
      </c>
      <c r="I255" s="1" t="s">
        <v>301</v>
      </c>
      <c r="J255" s="1">
        <v>1</v>
      </c>
      <c r="K255" s="1" t="s">
        <v>352</v>
      </c>
      <c r="L255" s="1" t="s">
        <v>276</v>
      </c>
      <c r="M255" s="1" t="s">
        <v>277</v>
      </c>
      <c r="N255" s="1" t="s">
        <v>278</v>
      </c>
      <c r="O255" s="1">
        <v>51.905504999999998</v>
      </c>
      <c r="P255" s="1">
        <v>9.1934590000000007</v>
      </c>
      <c r="Q255" s="1">
        <v>9</v>
      </c>
      <c r="R255" s="1" t="s">
        <v>279</v>
      </c>
      <c r="S255" s="1" t="s">
        <v>280</v>
      </c>
      <c r="T255" s="1" t="s">
        <v>281</v>
      </c>
      <c r="U255" s="1" t="s">
        <v>588</v>
      </c>
      <c r="V255" s="1">
        <v>8</v>
      </c>
    </row>
    <row r="256" spans="1:22" ht="14" hidden="1" x14ac:dyDescent="0.2">
      <c r="A256" s="1">
        <v>255</v>
      </c>
      <c r="B256" s="1">
        <v>249669678</v>
      </c>
      <c r="C256" s="20">
        <v>44761</v>
      </c>
      <c r="D256" s="97">
        <v>0.49444444444444446</v>
      </c>
      <c r="E256" s="98">
        <v>44761</v>
      </c>
      <c r="F256" s="1" t="s">
        <v>216</v>
      </c>
      <c r="G256" s="1" t="s">
        <v>161</v>
      </c>
      <c r="H256" s="1" t="s">
        <v>349</v>
      </c>
      <c r="I256" s="1" t="s">
        <v>301</v>
      </c>
      <c r="J256" s="1">
        <v>4</v>
      </c>
      <c r="K256" s="1" t="s">
        <v>275</v>
      </c>
      <c r="L256" s="1" t="s">
        <v>276</v>
      </c>
      <c r="M256" s="1" t="s">
        <v>277</v>
      </c>
      <c r="N256" s="1" t="s">
        <v>278</v>
      </c>
      <c r="O256" s="1">
        <v>51.905551000000003</v>
      </c>
      <c r="P256" s="1">
        <v>9.1934319999999996</v>
      </c>
      <c r="Q256" s="1">
        <v>11</v>
      </c>
      <c r="R256" s="1" t="s">
        <v>279</v>
      </c>
      <c r="S256" s="1" t="s">
        <v>280</v>
      </c>
      <c r="T256" s="1" t="s">
        <v>281</v>
      </c>
      <c r="U256" s="1" t="s">
        <v>589</v>
      </c>
      <c r="V256" s="1">
        <v>8</v>
      </c>
    </row>
    <row r="257" spans="1:22" ht="14" hidden="1" x14ac:dyDescent="0.2">
      <c r="A257" s="1">
        <v>256</v>
      </c>
      <c r="B257" s="1">
        <v>249669679</v>
      </c>
      <c r="C257" s="20">
        <v>44761</v>
      </c>
      <c r="D257" s="97">
        <v>0.49444444444444446</v>
      </c>
      <c r="E257" s="98">
        <v>44761</v>
      </c>
      <c r="F257" s="1" t="s">
        <v>239</v>
      </c>
      <c r="G257" s="1" t="s">
        <v>163</v>
      </c>
      <c r="H257" s="1" t="s">
        <v>349</v>
      </c>
      <c r="I257" s="1" t="s">
        <v>301</v>
      </c>
      <c r="J257" s="1">
        <v>4</v>
      </c>
      <c r="K257" s="1" t="s">
        <v>275</v>
      </c>
      <c r="L257" s="1" t="s">
        <v>276</v>
      </c>
      <c r="M257" s="1" t="s">
        <v>277</v>
      </c>
      <c r="N257" s="1" t="s">
        <v>278</v>
      </c>
      <c r="O257" s="1">
        <v>51.905543000000002</v>
      </c>
      <c r="P257" s="1">
        <v>9.1934000000000005</v>
      </c>
      <c r="Q257" s="1">
        <v>7</v>
      </c>
      <c r="R257" s="1" t="s">
        <v>279</v>
      </c>
      <c r="S257" s="1" t="s">
        <v>280</v>
      </c>
      <c r="T257" s="1" t="s">
        <v>281</v>
      </c>
      <c r="U257" s="1" t="s">
        <v>590</v>
      </c>
      <c r="V257" s="1">
        <v>8</v>
      </c>
    </row>
    <row r="258" spans="1:22" ht="14" hidden="1" x14ac:dyDescent="0.2">
      <c r="A258" s="1">
        <v>257</v>
      </c>
      <c r="B258" s="1">
        <v>249669680</v>
      </c>
      <c r="C258" s="20">
        <v>44761</v>
      </c>
      <c r="D258" s="97">
        <v>0.49722222222222223</v>
      </c>
      <c r="E258" s="98">
        <v>44761</v>
      </c>
      <c r="F258" s="1" t="s">
        <v>216</v>
      </c>
      <c r="G258" s="1" t="s">
        <v>161</v>
      </c>
      <c r="H258" s="1" t="s">
        <v>349</v>
      </c>
      <c r="I258" s="1" t="s">
        <v>301</v>
      </c>
      <c r="J258" s="1">
        <v>2</v>
      </c>
      <c r="K258" s="1" t="s">
        <v>275</v>
      </c>
      <c r="L258" s="1" t="s">
        <v>287</v>
      </c>
      <c r="M258" s="1" t="s">
        <v>376</v>
      </c>
      <c r="N258" s="1" t="s">
        <v>278</v>
      </c>
      <c r="O258" s="1">
        <v>51.905461000000003</v>
      </c>
      <c r="P258" s="1">
        <v>9.1937239999999996</v>
      </c>
      <c r="Q258" s="1">
        <v>14</v>
      </c>
      <c r="R258" s="1" t="s">
        <v>279</v>
      </c>
      <c r="S258" s="1" t="s">
        <v>280</v>
      </c>
      <c r="T258" s="1" t="s">
        <v>281</v>
      </c>
      <c r="U258" s="1" t="s">
        <v>591</v>
      </c>
      <c r="V258" s="1">
        <v>8</v>
      </c>
    </row>
    <row r="259" spans="1:22" ht="14" hidden="1" x14ac:dyDescent="0.2">
      <c r="A259" s="1">
        <v>258</v>
      </c>
      <c r="B259" s="1">
        <v>249669681</v>
      </c>
      <c r="C259" s="20">
        <v>44761</v>
      </c>
      <c r="D259" s="97">
        <v>0.49722222222222223</v>
      </c>
      <c r="E259" s="98">
        <v>44761</v>
      </c>
      <c r="F259" s="1" t="s">
        <v>216</v>
      </c>
      <c r="G259" s="1" t="s">
        <v>161</v>
      </c>
      <c r="H259" s="1" t="s">
        <v>349</v>
      </c>
      <c r="I259" s="1" t="s">
        <v>301</v>
      </c>
      <c r="J259" s="1">
        <v>1</v>
      </c>
      <c r="K259" s="1" t="s">
        <v>434</v>
      </c>
      <c r="L259" s="1" t="s">
        <v>276</v>
      </c>
      <c r="M259" s="1" t="s">
        <v>386</v>
      </c>
      <c r="N259" s="1" t="s">
        <v>278</v>
      </c>
      <c r="O259" s="1">
        <v>51.905467999999999</v>
      </c>
      <c r="P259" s="1">
        <v>9.1937300000000004</v>
      </c>
      <c r="Q259" s="1">
        <v>9</v>
      </c>
      <c r="R259" s="1" t="s">
        <v>279</v>
      </c>
      <c r="S259" s="1" t="s">
        <v>280</v>
      </c>
      <c r="T259" s="1" t="s">
        <v>281</v>
      </c>
      <c r="U259" s="1" t="s">
        <v>592</v>
      </c>
      <c r="V259" s="1">
        <v>8</v>
      </c>
    </row>
    <row r="260" spans="1:22" ht="14" hidden="1" x14ac:dyDescent="0.2">
      <c r="A260" s="1">
        <v>259</v>
      </c>
      <c r="B260" s="1">
        <v>249669682</v>
      </c>
      <c r="C260" s="20">
        <v>44761</v>
      </c>
      <c r="D260" s="97">
        <v>0.49861111111111112</v>
      </c>
      <c r="E260" s="98">
        <v>44761</v>
      </c>
      <c r="F260" s="1" t="s">
        <v>226</v>
      </c>
      <c r="G260" s="1" t="s">
        <v>156</v>
      </c>
      <c r="H260" s="1" t="s">
        <v>593</v>
      </c>
      <c r="I260" s="1" t="s">
        <v>301</v>
      </c>
      <c r="J260" s="1">
        <v>1</v>
      </c>
      <c r="K260" s="1" t="s">
        <v>352</v>
      </c>
      <c r="L260" s="1" t="s">
        <v>287</v>
      </c>
      <c r="M260" s="1" t="s">
        <v>277</v>
      </c>
      <c r="N260" s="1" t="s">
        <v>278</v>
      </c>
      <c r="O260" s="1">
        <v>51.905465</v>
      </c>
      <c r="P260" s="1">
        <v>9.1936409999999995</v>
      </c>
      <c r="Q260" s="1">
        <v>4</v>
      </c>
      <c r="R260" s="1" t="s">
        <v>279</v>
      </c>
      <c r="S260" s="1" t="s">
        <v>280</v>
      </c>
      <c r="T260" s="1" t="s">
        <v>281</v>
      </c>
      <c r="U260" s="1" t="s">
        <v>594</v>
      </c>
      <c r="V260" s="1">
        <v>8</v>
      </c>
    </row>
    <row r="261" spans="1:22" ht="14" hidden="1" x14ac:dyDescent="0.2">
      <c r="A261" s="1">
        <v>260</v>
      </c>
      <c r="B261" s="1">
        <v>249669683</v>
      </c>
      <c r="C261" s="20">
        <v>44761</v>
      </c>
      <c r="D261" s="97">
        <v>0.50694444444444442</v>
      </c>
      <c r="E261" s="98">
        <v>44761</v>
      </c>
      <c r="F261" s="1" t="s">
        <v>228</v>
      </c>
      <c r="G261" s="1" t="s">
        <v>157</v>
      </c>
      <c r="H261" s="1" t="s">
        <v>593</v>
      </c>
      <c r="I261" s="1" t="s">
        <v>301</v>
      </c>
      <c r="J261" s="1">
        <v>3</v>
      </c>
      <c r="K261" s="1" t="s">
        <v>352</v>
      </c>
      <c r="L261" s="1" t="s">
        <v>309</v>
      </c>
      <c r="M261" s="1" t="s">
        <v>277</v>
      </c>
      <c r="N261" s="1" t="s">
        <v>278</v>
      </c>
      <c r="O261" s="1">
        <v>51.905355</v>
      </c>
      <c r="P261" s="1">
        <v>9.1933900000000008</v>
      </c>
      <c r="Q261" s="1">
        <v>5</v>
      </c>
      <c r="R261" s="1" t="s">
        <v>279</v>
      </c>
      <c r="S261" s="1" t="s">
        <v>280</v>
      </c>
      <c r="T261" s="1" t="s">
        <v>281</v>
      </c>
      <c r="U261" s="1" t="s">
        <v>595</v>
      </c>
      <c r="V261" s="1">
        <v>8</v>
      </c>
    </row>
    <row r="262" spans="1:22" ht="14" hidden="1" x14ac:dyDescent="0.2">
      <c r="A262" s="1">
        <v>261</v>
      </c>
      <c r="B262" s="1">
        <v>249669684</v>
      </c>
      <c r="C262" s="20">
        <v>44761</v>
      </c>
      <c r="D262" s="97">
        <v>0.51041666666666663</v>
      </c>
      <c r="E262" s="98">
        <v>44761</v>
      </c>
      <c r="F262" s="1" t="s">
        <v>206</v>
      </c>
      <c r="G262" s="1" t="s">
        <v>145</v>
      </c>
      <c r="H262" s="1" t="s">
        <v>479</v>
      </c>
      <c r="I262" s="1" t="s">
        <v>301</v>
      </c>
      <c r="J262" s="1">
        <v>1</v>
      </c>
      <c r="K262" s="1" t="s">
        <v>434</v>
      </c>
      <c r="L262" s="1" t="s">
        <v>287</v>
      </c>
      <c r="M262" s="1" t="s">
        <v>386</v>
      </c>
      <c r="N262" s="1" t="s">
        <v>278</v>
      </c>
      <c r="O262" s="1">
        <v>51.905338999999998</v>
      </c>
      <c r="P262" s="1">
        <v>9.193403</v>
      </c>
      <c r="Q262" s="1">
        <v>67</v>
      </c>
      <c r="R262" s="1" t="s">
        <v>310</v>
      </c>
      <c r="S262" s="1" t="s">
        <v>280</v>
      </c>
      <c r="T262" s="1" t="s">
        <v>281</v>
      </c>
      <c r="U262" s="1" t="s">
        <v>596</v>
      </c>
      <c r="V262" s="1">
        <v>8</v>
      </c>
    </row>
    <row r="263" spans="1:22" ht="14" hidden="1" x14ac:dyDescent="0.2">
      <c r="A263" s="1">
        <v>262</v>
      </c>
      <c r="B263" s="1">
        <v>249669685</v>
      </c>
      <c r="C263" s="20">
        <v>44761</v>
      </c>
      <c r="D263" s="97">
        <v>0.51111111111111107</v>
      </c>
      <c r="E263" s="98">
        <v>44761</v>
      </c>
      <c r="F263" s="1" t="s">
        <v>206</v>
      </c>
      <c r="G263" s="1" t="s">
        <v>145</v>
      </c>
      <c r="H263" s="1" t="s">
        <v>479</v>
      </c>
      <c r="I263" s="1" t="s">
        <v>301</v>
      </c>
      <c r="J263" s="1">
        <v>1</v>
      </c>
      <c r="K263" s="1" t="s">
        <v>434</v>
      </c>
      <c r="L263" s="1" t="s">
        <v>309</v>
      </c>
      <c r="M263" s="1" t="s">
        <v>277</v>
      </c>
      <c r="N263" s="1" t="s">
        <v>278</v>
      </c>
      <c r="O263" s="1">
        <v>51.905349000000001</v>
      </c>
      <c r="P263" s="1">
        <v>9.1933900000000008</v>
      </c>
      <c r="Q263" s="1">
        <v>11</v>
      </c>
      <c r="R263" s="1" t="s">
        <v>310</v>
      </c>
      <c r="S263" s="1" t="s">
        <v>280</v>
      </c>
      <c r="T263" s="1" t="s">
        <v>281</v>
      </c>
      <c r="U263" s="1" t="s">
        <v>597</v>
      </c>
      <c r="V263" s="1">
        <v>8</v>
      </c>
    </row>
    <row r="264" spans="1:22" ht="14" hidden="1" x14ac:dyDescent="0.2">
      <c r="A264" s="1">
        <v>263</v>
      </c>
      <c r="B264" s="1">
        <v>249669686</v>
      </c>
      <c r="C264" s="20">
        <v>44761</v>
      </c>
      <c r="D264" s="97">
        <v>0.51111111111111107</v>
      </c>
      <c r="E264" s="98">
        <v>44761</v>
      </c>
      <c r="F264" s="1" t="s">
        <v>192</v>
      </c>
      <c r="G264" s="1" t="s">
        <v>151</v>
      </c>
      <c r="H264" s="1" t="s">
        <v>308</v>
      </c>
      <c r="I264" s="1" t="s">
        <v>301</v>
      </c>
      <c r="J264" s="1">
        <v>50</v>
      </c>
      <c r="K264" s="1" t="s">
        <v>275</v>
      </c>
      <c r="L264" s="1" t="s">
        <v>276</v>
      </c>
      <c r="M264" s="1" t="s">
        <v>386</v>
      </c>
      <c r="N264" s="1" t="s">
        <v>278</v>
      </c>
      <c r="O264" s="1">
        <v>51.905338999999998</v>
      </c>
      <c r="P264" s="1">
        <v>9.1933430000000005</v>
      </c>
      <c r="Q264" s="1">
        <v>20</v>
      </c>
      <c r="R264" s="1" t="s">
        <v>310</v>
      </c>
      <c r="S264" s="1" t="s">
        <v>280</v>
      </c>
      <c r="T264" s="1" t="s">
        <v>281</v>
      </c>
      <c r="U264" s="1" t="s">
        <v>598</v>
      </c>
      <c r="V264" s="1">
        <v>8</v>
      </c>
    </row>
    <row r="265" spans="1:22" ht="14" hidden="1" x14ac:dyDescent="0.2">
      <c r="A265" s="1">
        <v>264</v>
      </c>
      <c r="B265" s="1">
        <v>249669687</v>
      </c>
      <c r="C265" s="20">
        <v>44761</v>
      </c>
      <c r="D265" s="97">
        <v>0.5131944444444444</v>
      </c>
      <c r="E265" s="98">
        <v>44761</v>
      </c>
      <c r="F265" s="1" t="s">
        <v>210</v>
      </c>
      <c r="G265" s="1" t="s">
        <v>148</v>
      </c>
      <c r="H265" s="1" t="s">
        <v>479</v>
      </c>
      <c r="I265" s="1" t="s">
        <v>301</v>
      </c>
      <c r="J265" s="1">
        <v>1</v>
      </c>
      <c r="K265" s="1" t="s">
        <v>434</v>
      </c>
      <c r="L265" s="1" t="s">
        <v>276</v>
      </c>
      <c r="M265" s="1" t="s">
        <v>386</v>
      </c>
      <c r="N265" s="1" t="s">
        <v>278</v>
      </c>
      <c r="O265" s="1">
        <v>51.905459</v>
      </c>
      <c r="P265" s="1">
        <v>9.1932259999999992</v>
      </c>
      <c r="Q265" s="1">
        <v>77</v>
      </c>
      <c r="R265" s="1" t="s">
        <v>279</v>
      </c>
      <c r="S265" s="1" t="s">
        <v>280</v>
      </c>
      <c r="T265" s="1" t="s">
        <v>281</v>
      </c>
      <c r="U265" s="1" t="s">
        <v>599</v>
      </c>
      <c r="V265" s="1">
        <v>8</v>
      </c>
    </row>
    <row r="266" spans="1:22" ht="14" hidden="1" x14ac:dyDescent="0.2">
      <c r="A266" s="1">
        <v>265</v>
      </c>
      <c r="B266" s="1">
        <v>249669688</v>
      </c>
      <c r="C266" s="20">
        <v>44761</v>
      </c>
      <c r="D266" s="97">
        <v>0.52847222222222223</v>
      </c>
      <c r="E266" s="98">
        <v>44761</v>
      </c>
      <c r="F266" s="1" t="s">
        <v>219</v>
      </c>
      <c r="G266" s="1" t="s">
        <v>167</v>
      </c>
      <c r="H266" s="1" t="s">
        <v>349</v>
      </c>
      <c r="I266" s="1" t="s">
        <v>301</v>
      </c>
      <c r="J266" s="1">
        <v>10</v>
      </c>
      <c r="K266" s="1" t="s">
        <v>275</v>
      </c>
      <c r="L266" s="1" t="s">
        <v>276</v>
      </c>
      <c r="M266" s="1" t="s">
        <v>277</v>
      </c>
      <c r="N266" s="1" t="s">
        <v>278</v>
      </c>
      <c r="O266" s="1">
        <v>51.898727999999998</v>
      </c>
      <c r="P266" s="1">
        <v>9.1936049999999998</v>
      </c>
      <c r="Q266" s="1">
        <v>40</v>
      </c>
      <c r="R266" s="1" t="s">
        <v>279</v>
      </c>
      <c r="S266" s="1" t="s">
        <v>280</v>
      </c>
      <c r="T266" s="1" t="s">
        <v>281</v>
      </c>
      <c r="U266" s="1" t="s">
        <v>600</v>
      </c>
      <c r="V266" s="1">
        <v>5</v>
      </c>
    </row>
    <row r="267" spans="1:22" ht="14" hidden="1" x14ac:dyDescent="0.2">
      <c r="A267" s="1">
        <v>266</v>
      </c>
      <c r="B267" s="1">
        <v>249669689</v>
      </c>
      <c r="C267" s="20">
        <v>44761</v>
      </c>
      <c r="D267" s="97">
        <v>0.52916666666666667</v>
      </c>
      <c r="E267" s="98">
        <v>44761</v>
      </c>
      <c r="F267" s="1" t="s">
        <v>235</v>
      </c>
      <c r="G267" s="1" t="s">
        <v>147</v>
      </c>
      <c r="H267" s="1" t="s">
        <v>479</v>
      </c>
      <c r="I267" s="1" t="s">
        <v>301</v>
      </c>
      <c r="J267" s="1">
        <v>3</v>
      </c>
      <c r="K267" s="1" t="s">
        <v>352</v>
      </c>
      <c r="L267" s="1" t="s">
        <v>276</v>
      </c>
      <c r="M267" s="1" t="s">
        <v>277</v>
      </c>
      <c r="N267" s="1" t="s">
        <v>278</v>
      </c>
      <c r="O267" s="1">
        <v>51.898719999999997</v>
      </c>
      <c r="P267" s="1">
        <v>9.1935900000000004</v>
      </c>
      <c r="Q267" s="1">
        <v>13</v>
      </c>
      <c r="R267" s="1" t="s">
        <v>279</v>
      </c>
      <c r="S267" s="1" t="s">
        <v>280</v>
      </c>
      <c r="T267" s="1" t="s">
        <v>281</v>
      </c>
      <c r="U267" s="1" t="s">
        <v>601</v>
      </c>
      <c r="V267" s="1">
        <v>5</v>
      </c>
    </row>
    <row r="268" spans="1:22" ht="14" hidden="1" x14ac:dyDescent="0.2">
      <c r="A268" s="1">
        <v>267</v>
      </c>
      <c r="B268" s="1">
        <v>249669689</v>
      </c>
      <c r="C268" s="20">
        <v>44761</v>
      </c>
      <c r="D268" s="97">
        <v>0.52916666666666667</v>
      </c>
      <c r="E268" s="98">
        <v>44761</v>
      </c>
      <c r="F268" s="1" t="s">
        <v>235</v>
      </c>
      <c r="G268" s="1" t="s">
        <v>147</v>
      </c>
      <c r="H268" s="1" t="s">
        <v>479</v>
      </c>
      <c r="I268" s="1" t="s">
        <v>301</v>
      </c>
      <c r="J268" s="1">
        <v>2</v>
      </c>
      <c r="K268" s="1" t="s">
        <v>434</v>
      </c>
      <c r="L268" s="1" t="s">
        <v>276</v>
      </c>
      <c r="M268" s="1" t="s">
        <v>386</v>
      </c>
      <c r="N268" s="1" t="s">
        <v>278</v>
      </c>
      <c r="O268" s="1">
        <v>51.898719999999997</v>
      </c>
      <c r="P268" s="1">
        <v>9.1935900000000004</v>
      </c>
      <c r="Q268" s="1">
        <v>13</v>
      </c>
      <c r="R268" s="1" t="s">
        <v>279</v>
      </c>
      <c r="S268" s="1" t="s">
        <v>280</v>
      </c>
      <c r="T268" s="1" t="s">
        <v>281</v>
      </c>
      <c r="U268" s="1" t="s">
        <v>601</v>
      </c>
      <c r="V268" s="1">
        <v>5</v>
      </c>
    </row>
    <row r="269" spans="1:22" ht="14" hidden="1" x14ac:dyDescent="0.2">
      <c r="A269" s="1">
        <v>268</v>
      </c>
      <c r="B269" s="1">
        <v>249669690</v>
      </c>
      <c r="C269" s="20">
        <v>44761</v>
      </c>
      <c r="D269" s="97">
        <v>0.52916666666666667</v>
      </c>
      <c r="E269" s="98">
        <v>44761</v>
      </c>
      <c r="F269" s="1" t="s">
        <v>210</v>
      </c>
      <c r="G269" s="1" t="s">
        <v>148</v>
      </c>
      <c r="H269" s="1" t="s">
        <v>479</v>
      </c>
      <c r="I269" s="1" t="s">
        <v>301</v>
      </c>
      <c r="J269" s="1">
        <v>1</v>
      </c>
      <c r="K269" s="1" t="s">
        <v>352</v>
      </c>
      <c r="L269" s="1" t="s">
        <v>276</v>
      </c>
      <c r="M269" s="1" t="s">
        <v>277</v>
      </c>
      <c r="N269" s="1" t="s">
        <v>278</v>
      </c>
      <c r="O269" s="1">
        <v>51.898719999999997</v>
      </c>
      <c r="P269" s="1">
        <v>9.1935870000000008</v>
      </c>
      <c r="Q269" s="1">
        <v>13</v>
      </c>
      <c r="R269" s="1" t="s">
        <v>279</v>
      </c>
      <c r="S269" s="1" t="s">
        <v>280</v>
      </c>
      <c r="T269" s="1" t="s">
        <v>281</v>
      </c>
      <c r="U269" s="1" t="s">
        <v>602</v>
      </c>
      <c r="V269" s="1">
        <v>5</v>
      </c>
    </row>
    <row r="270" spans="1:22" ht="14" hidden="1" x14ac:dyDescent="0.2">
      <c r="A270" s="1">
        <v>269</v>
      </c>
      <c r="B270" s="1">
        <v>249669691</v>
      </c>
      <c r="C270" s="20">
        <v>44761</v>
      </c>
      <c r="D270" s="97">
        <v>0.52916666666666667</v>
      </c>
      <c r="E270" s="98">
        <v>44761</v>
      </c>
      <c r="F270" s="1" t="s">
        <v>232</v>
      </c>
      <c r="G270" s="1" t="s">
        <v>144</v>
      </c>
      <c r="H270" s="1" t="s">
        <v>479</v>
      </c>
      <c r="I270" s="1" t="s">
        <v>301</v>
      </c>
      <c r="J270" s="1">
        <v>1</v>
      </c>
      <c r="K270" s="1" t="s">
        <v>352</v>
      </c>
      <c r="L270" s="1" t="s">
        <v>276</v>
      </c>
      <c r="M270" s="1" t="s">
        <v>277</v>
      </c>
      <c r="N270" s="1" t="s">
        <v>278</v>
      </c>
      <c r="O270" s="1">
        <v>51.898757000000003</v>
      </c>
      <c r="P270" s="1">
        <v>9.1935900000000004</v>
      </c>
      <c r="Q270" s="1">
        <v>11</v>
      </c>
      <c r="R270" s="1" t="s">
        <v>279</v>
      </c>
      <c r="S270" s="1" t="s">
        <v>280</v>
      </c>
      <c r="T270" s="1" t="s">
        <v>281</v>
      </c>
      <c r="U270" s="1" t="s">
        <v>603</v>
      </c>
      <c r="V270" s="1">
        <v>5</v>
      </c>
    </row>
    <row r="271" spans="1:22" ht="14" hidden="1" x14ac:dyDescent="0.2">
      <c r="A271" s="1">
        <v>270</v>
      </c>
      <c r="B271" s="1">
        <v>249669692</v>
      </c>
      <c r="C271" s="20">
        <v>44761</v>
      </c>
      <c r="D271" s="97">
        <v>0.52916666666666667</v>
      </c>
      <c r="E271" s="98">
        <v>44761</v>
      </c>
      <c r="F271" s="1" t="s">
        <v>204</v>
      </c>
      <c r="G271" s="1" t="s">
        <v>149</v>
      </c>
      <c r="H271" s="1" t="s">
        <v>593</v>
      </c>
      <c r="I271" s="1" t="s">
        <v>301</v>
      </c>
      <c r="J271" s="1">
        <v>10</v>
      </c>
      <c r="K271" s="1" t="s">
        <v>275</v>
      </c>
      <c r="L271" s="1" t="s">
        <v>276</v>
      </c>
      <c r="M271" s="1" t="s">
        <v>277</v>
      </c>
      <c r="N271" s="1" t="s">
        <v>278</v>
      </c>
      <c r="O271" s="1">
        <v>51.898750999999997</v>
      </c>
      <c r="P271" s="1">
        <v>9.1935909999999996</v>
      </c>
      <c r="Q271" s="1">
        <v>12</v>
      </c>
      <c r="R271" s="1" t="s">
        <v>310</v>
      </c>
      <c r="S271" s="1" t="s">
        <v>280</v>
      </c>
      <c r="T271" s="1" t="s">
        <v>281</v>
      </c>
      <c r="U271" s="1" t="s">
        <v>604</v>
      </c>
      <c r="V271" s="1">
        <v>5</v>
      </c>
    </row>
    <row r="272" spans="1:22" ht="14" hidden="1" x14ac:dyDescent="0.2">
      <c r="A272" s="1">
        <v>271</v>
      </c>
      <c r="B272" s="1">
        <v>249669693</v>
      </c>
      <c r="C272" s="20">
        <v>44761</v>
      </c>
      <c r="D272" s="97">
        <v>0.52916666666666667</v>
      </c>
      <c r="E272" s="98">
        <v>44761</v>
      </c>
      <c r="F272" s="1" t="s">
        <v>192</v>
      </c>
      <c r="G272" s="1" t="s">
        <v>151</v>
      </c>
      <c r="H272" s="1" t="s">
        <v>308</v>
      </c>
      <c r="I272" s="1" t="s">
        <v>301</v>
      </c>
      <c r="J272" s="1">
        <v>10</v>
      </c>
      <c r="K272" s="1" t="s">
        <v>275</v>
      </c>
      <c r="L272" s="1" t="s">
        <v>276</v>
      </c>
      <c r="M272" s="1" t="s">
        <v>277</v>
      </c>
      <c r="N272" s="1" t="s">
        <v>278</v>
      </c>
      <c r="O272" s="1">
        <v>51.898732000000003</v>
      </c>
      <c r="P272" s="1">
        <v>9.1936239999999998</v>
      </c>
      <c r="Q272" s="1">
        <v>17</v>
      </c>
      <c r="R272" s="1" t="s">
        <v>310</v>
      </c>
      <c r="S272" s="1" t="s">
        <v>280</v>
      </c>
      <c r="T272" s="1" t="s">
        <v>281</v>
      </c>
      <c r="U272" s="1" t="s">
        <v>605</v>
      </c>
      <c r="V272" s="1">
        <v>5</v>
      </c>
    </row>
    <row r="273" spans="1:22" ht="14" hidden="1" x14ac:dyDescent="0.2">
      <c r="A273" s="1">
        <v>272</v>
      </c>
      <c r="B273" s="1">
        <v>249669694</v>
      </c>
      <c r="C273" s="20">
        <v>44761</v>
      </c>
      <c r="D273" s="97">
        <v>0.53472222222222221</v>
      </c>
      <c r="E273" s="98">
        <v>44761</v>
      </c>
      <c r="F273" s="1" t="s">
        <v>205</v>
      </c>
      <c r="G273" s="1" t="s">
        <v>164</v>
      </c>
      <c r="H273" s="1" t="s">
        <v>308</v>
      </c>
      <c r="I273" s="1" t="s">
        <v>301</v>
      </c>
      <c r="J273" s="1">
        <v>1</v>
      </c>
      <c r="K273" s="1" t="s">
        <v>275</v>
      </c>
      <c r="L273" s="1" t="s">
        <v>276</v>
      </c>
      <c r="M273" s="1" t="s">
        <v>277</v>
      </c>
      <c r="N273" s="1" t="s">
        <v>278</v>
      </c>
      <c r="O273" s="1">
        <v>51.898761999999998</v>
      </c>
      <c r="P273" s="1">
        <v>9.1933670000000003</v>
      </c>
      <c r="Q273" s="1">
        <v>38</v>
      </c>
      <c r="R273" s="1" t="s">
        <v>310</v>
      </c>
      <c r="S273" s="1" t="s">
        <v>280</v>
      </c>
      <c r="T273" s="1" t="s">
        <v>281</v>
      </c>
      <c r="U273" s="1" t="s">
        <v>606</v>
      </c>
      <c r="V273" s="1">
        <v>5</v>
      </c>
    </row>
    <row r="274" spans="1:22" ht="14" hidden="1" x14ac:dyDescent="0.2">
      <c r="A274" s="1">
        <v>273</v>
      </c>
      <c r="B274" s="1">
        <v>249669695</v>
      </c>
      <c r="C274" s="20">
        <v>44761</v>
      </c>
      <c r="D274" s="97">
        <v>0.53472222222222221</v>
      </c>
      <c r="E274" s="98">
        <v>44761</v>
      </c>
      <c r="F274" s="1" t="s">
        <v>192</v>
      </c>
      <c r="G274" s="1" t="s">
        <v>151</v>
      </c>
      <c r="H274" s="1" t="s">
        <v>308</v>
      </c>
      <c r="I274" s="1" t="s">
        <v>301</v>
      </c>
      <c r="J274" s="1">
        <v>100</v>
      </c>
      <c r="K274" s="1" t="s">
        <v>275</v>
      </c>
      <c r="L274" s="1" t="s">
        <v>276</v>
      </c>
      <c r="M274" s="1" t="s">
        <v>277</v>
      </c>
      <c r="N274" s="1" t="s">
        <v>278</v>
      </c>
      <c r="O274" s="1">
        <v>51.898767999999997</v>
      </c>
      <c r="P274" s="1">
        <v>9.1935660000000006</v>
      </c>
      <c r="Q274" s="1">
        <v>14</v>
      </c>
      <c r="R274" s="1" t="s">
        <v>310</v>
      </c>
      <c r="S274" s="1" t="s">
        <v>280</v>
      </c>
      <c r="T274" s="1" t="s">
        <v>281</v>
      </c>
      <c r="U274" s="1" t="s">
        <v>607</v>
      </c>
      <c r="V274" s="1">
        <v>5</v>
      </c>
    </row>
    <row r="275" spans="1:22" ht="14" hidden="1" x14ac:dyDescent="0.2">
      <c r="A275" s="1">
        <v>274</v>
      </c>
      <c r="B275" s="1">
        <v>249669696</v>
      </c>
      <c r="C275" s="20">
        <v>44761</v>
      </c>
      <c r="D275" s="97">
        <v>0.5395833333333333</v>
      </c>
      <c r="E275" s="98">
        <v>44761</v>
      </c>
      <c r="F275" s="1" t="s">
        <v>206</v>
      </c>
      <c r="G275" s="1" t="s">
        <v>145</v>
      </c>
      <c r="H275" s="1" t="s">
        <v>479</v>
      </c>
      <c r="I275" s="1" t="s">
        <v>301</v>
      </c>
      <c r="J275" s="1">
        <v>1</v>
      </c>
      <c r="K275" s="1" t="s">
        <v>352</v>
      </c>
      <c r="L275" s="1" t="s">
        <v>276</v>
      </c>
      <c r="M275" s="1" t="s">
        <v>277</v>
      </c>
      <c r="N275" s="1" t="s">
        <v>278</v>
      </c>
      <c r="O275" s="1">
        <v>51.898660999999997</v>
      </c>
      <c r="P275" s="1">
        <v>9.1934299999999993</v>
      </c>
      <c r="Q275" s="1">
        <v>12</v>
      </c>
      <c r="R275" s="1" t="s">
        <v>310</v>
      </c>
      <c r="S275" s="1" t="s">
        <v>280</v>
      </c>
      <c r="T275" s="1" t="s">
        <v>281</v>
      </c>
      <c r="U275" s="1" t="s">
        <v>608</v>
      </c>
      <c r="V275" s="1">
        <v>5</v>
      </c>
    </row>
    <row r="276" spans="1:22" ht="14" hidden="1" x14ac:dyDescent="0.2">
      <c r="A276" s="1">
        <v>275</v>
      </c>
      <c r="B276" s="1">
        <v>249669696</v>
      </c>
      <c r="C276" s="20">
        <v>44761</v>
      </c>
      <c r="D276" s="97">
        <v>0.5395833333333333</v>
      </c>
      <c r="E276" s="98">
        <v>44761</v>
      </c>
      <c r="F276" s="1" t="s">
        <v>206</v>
      </c>
      <c r="G276" s="1" t="s">
        <v>145</v>
      </c>
      <c r="H276" s="1" t="s">
        <v>479</v>
      </c>
      <c r="I276" s="1" t="s">
        <v>301</v>
      </c>
      <c r="J276" s="1">
        <v>1</v>
      </c>
      <c r="K276" s="1" t="s">
        <v>434</v>
      </c>
      <c r="L276" s="1" t="s">
        <v>276</v>
      </c>
      <c r="M276" s="1" t="s">
        <v>386</v>
      </c>
      <c r="N276" s="1" t="s">
        <v>278</v>
      </c>
      <c r="O276" s="1">
        <v>51.898660999999997</v>
      </c>
      <c r="P276" s="1">
        <v>9.1934299999999993</v>
      </c>
      <c r="Q276" s="1">
        <v>12</v>
      </c>
      <c r="R276" s="1" t="s">
        <v>310</v>
      </c>
      <c r="S276" s="1" t="s">
        <v>280</v>
      </c>
      <c r="T276" s="1" t="s">
        <v>281</v>
      </c>
      <c r="U276" s="1" t="s">
        <v>608</v>
      </c>
      <c r="V276" s="1">
        <v>5</v>
      </c>
    </row>
    <row r="277" spans="1:22" ht="14" hidden="1" x14ac:dyDescent="0.2">
      <c r="A277" s="1">
        <v>276</v>
      </c>
      <c r="B277" s="1">
        <v>249669697</v>
      </c>
      <c r="C277" s="20">
        <v>44761</v>
      </c>
      <c r="D277" s="97">
        <v>0.54722222222222228</v>
      </c>
      <c r="E277" s="98">
        <v>44761</v>
      </c>
      <c r="F277" s="1" t="s">
        <v>201</v>
      </c>
      <c r="G277" s="1" t="s">
        <v>158</v>
      </c>
      <c r="H277" s="1" t="s">
        <v>593</v>
      </c>
      <c r="I277" s="1" t="s">
        <v>301</v>
      </c>
      <c r="J277" s="1">
        <v>1</v>
      </c>
      <c r="K277" s="1" t="s">
        <v>434</v>
      </c>
      <c r="L277" s="1" t="s">
        <v>276</v>
      </c>
      <c r="M277" s="1" t="s">
        <v>277</v>
      </c>
      <c r="N277" s="1" t="s">
        <v>278</v>
      </c>
      <c r="O277" s="1">
        <v>51.898645000000002</v>
      </c>
      <c r="P277" s="1">
        <v>9.1934649999999998</v>
      </c>
      <c r="Q277" s="1">
        <v>18</v>
      </c>
      <c r="R277" s="1" t="s">
        <v>279</v>
      </c>
      <c r="S277" s="1" t="s">
        <v>280</v>
      </c>
      <c r="T277" s="1" t="s">
        <v>281</v>
      </c>
      <c r="U277" s="1" t="s">
        <v>609</v>
      </c>
      <c r="V277" s="1">
        <v>5</v>
      </c>
    </row>
    <row r="278" spans="1:22" ht="14" hidden="1" x14ac:dyDescent="0.2">
      <c r="A278" s="1">
        <v>277</v>
      </c>
      <c r="B278" s="1">
        <v>249669698</v>
      </c>
      <c r="C278" s="20">
        <v>44761</v>
      </c>
      <c r="D278" s="97">
        <v>0.56388888888888888</v>
      </c>
      <c r="E278" s="98">
        <v>44761</v>
      </c>
      <c r="F278" s="1" t="s">
        <v>225</v>
      </c>
      <c r="G278" s="1" t="s">
        <v>153</v>
      </c>
      <c r="H278" s="1" t="s">
        <v>308</v>
      </c>
      <c r="I278" s="1" t="s">
        <v>301</v>
      </c>
      <c r="J278" s="1">
        <v>50</v>
      </c>
      <c r="K278" s="1" t="s">
        <v>275</v>
      </c>
      <c r="L278" s="1" t="s">
        <v>276</v>
      </c>
      <c r="M278" s="1" t="s">
        <v>386</v>
      </c>
      <c r="N278" s="1" t="s">
        <v>278</v>
      </c>
      <c r="O278" s="1">
        <v>51.899481000000002</v>
      </c>
      <c r="P278" s="1">
        <v>9.2016249999999999</v>
      </c>
      <c r="Q278" s="1">
        <v>16</v>
      </c>
      <c r="R278" s="1" t="s">
        <v>279</v>
      </c>
      <c r="S278" s="1" t="s">
        <v>280</v>
      </c>
      <c r="T278" s="1" t="s">
        <v>281</v>
      </c>
      <c r="U278" s="1" t="s">
        <v>610</v>
      </c>
      <c r="V278" s="1">
        <v>7</v>
      </c>
    </row>
    <row r="279" spans="1:22" ht="14" hidden="1" x14ac:dyDescent="0.2">
      <c r="A279" s="1">
        <v>278</v>
      </c>
      <c r="B279" s="1">
        <v>249669699</v>
      </c>
      <c r="C279" s="20">
        <v>44761</v>
      </c>
      <c r="D279" s="97">
        <v>0.56388888888888888</v>
      </c>
      <c r="E279" s="98">
        <v>44761</v>
      </c>
      <c r="F279" s="1" t="s">
        <v>239</v>
      </c>
      <c r="G279" s="1" t="s">
        <v>163</v>
      </c>
      <c r="H279" s="1" t="s">
        <v>349</v>
      </c>
      <c r="I279" s="1" t="s">
        <v>301</v>
      </c>
      <c r="J279" s="1">
        <v>3</v>
      </c>
      <c r="K279" s="1" t="s">
        <v>275</v>
      </c>
      <c r="L279" s="1" t="s">
        <v>276</v>
      </c>
      <c r="M279" s="1" t="s">
        <v>277</v>
      </c>
      <c r="N279" s="1" t="s">
        <v>278</v>
      </c>
      <c r="O279" s="1">
        <v>51.899554999999999</v>
      </c>
      <c r="P279" s="1">
        <v>9.2016109999999998</v>
      </c>
      <c r="Q279" s="1">
        <v>10</v>
      </c>
      <c r="R279" s="1" t="s">
        <v>279</v>
      </c>
      <c r="S279" s="1" t="s">
        <v>280</v>
      </c>
      <c r="T279" s="1" t="s">
        <v>281</v>
      </c>
      <c r="U279" s="1" t="s">
        <v>611</v>
      </c>
      <c r="V279" s="1">
        <v>7</v>
      </c>
    </row>
    <row r="280" spans="1:22" ht="14" hidden="1" x14ac:dyDescent="0.2">
      <c r="A280" s="1">
        <v>279</v>
      </c>
      <c r="B280" s="1">
        <v>249669700</v>
      </c>
      <c r="C280" s="20">
        <v>44761</v>
      </c>
      <c r="D280" s="97">
        <v>0.56388888888888888</v>
      </c>
      <c r="E280" s="98">
        <v>44761</v>
      </c>
      <c r="F280" s="1" t="s">
        <v>206</v>
      </c>
      <c r="G280" s="1" t="s">
        <v>145</v>
      </c>
      <c r="H280" s="1" t="s">
        <v>479</v>
      </c>
      <c r="I280" s="1" t="s">
        <v>301</v>
      </c>
      <c r="J280" s="1">
        <v>1</v>
      </c>
      <c r="K280" s="1" t="s">
        <v>352</v>
      </c>
      <c r="L280" s="1" t="s">
        <v>276</v>
      </c>
      <c r="M280" s="1" t="s">
        <v>277</v>
      </c>
      <c r="N280" s="1" t="s">
        <v>278</v>
      </c>
      <c r="O280" s="1">
        <v>51.899529999999999</v>
      </c>
      <c r="P280" s="1">
        <v>9.2016609999999996</v>
      </c>
      <c r="Q280" s="1">
        <v>12</v>
      </c>
      <c r="R280" s="1" t="s">
        <v>310</v>
      </c>
      <c r="S280" s="1" t="s">
        <v>280</v>
      </c>
      <c r="T280" s="1" t="s">
        <v>281</v>
      </c>
      <c r="U280" s="1" t="s">
        <v>612</v>
      </c>
      <c r="V280" s="1">
        <v>7</v>
      </c>
    </row>
    <row r="281" spans="1:22" ht="14" hidden="1" x14ac:dyDescent="0.2">
      <c r="A281" s="1">
        <v>280</v>
      </c>
      <c r="B281" s="1">
        <v>249669701</v>
      </c>
      <c r="C281" s="20">
        <v>44761</v>
      </c>
      <c r="D281" s="97">
        <v>0.56388888888888888</v>
      </c>
      <c r="E281" s="98">
        <v>44761</v>
      </c>
      <c r="F281" s="1" t="s">
        <v>210</v>
      </c>
      <c r="G281" s="1" t="s">
        <v>148</v>
      </c>
      <c r="H281" s="1" t="s">
        <v>479</v>
      </c>
      <c r="I281" s="1" t="s">
        <v>301</v>
      </c>
      <c r="J281" s="1">
        <v>1</v>
      </c>
      <c r="K281" s="1" t="s">
        <v>352</v>
      </c>
      <c r="L281" s="1" t="s">
        <v>276</v>
      </c>
      <c r="M281" s="1" t="s">
        <v>277</v>
      </c>
      <c r="N281" s="1" t="s">
        <v>278</v>
      </c>
      <c r="O281" s="1">
        <v>51.899554999999999</v>
      </c>
      <c r="P281" s="1">
        <v>9.2016550000000006</v>
      </c>
      <c r="Q281" s="1">
        <v>16</v>
      </c>
      <c r="R281" s="1" t="s">
        <v>279</v>
      </c>
      <c r="S281" s="1" t="s">
        <v>280</v>
      </c>
      <c r="T281" s="1" t="s">
        <v>281</v>
      </c>
      <c r="U281" s="1" t="s">
        <v>613</v>
      </c>
      <c r="V281" s="1">
        <v>7</v>
      </c>
    </row>
    <row r="282" spans="1:22" ht="14" hidden="1" x14ac:dyDescent="0.2">
      <c r="A282" s="1">
        <v>281</v>
      </c>
      <c r="B282" s="1">
        <v>249669702</v>
      </c>
      <c r="C282" s="20">
        <v>44761</v>
      </c>
      <c r="D282" s="97">
        <v>0.56458333333333333</v>
      </c>
      <c r="E282" s="98">
        <v>44761</v>
      </c>
      <c r="F282" s="1" t="s">
        <v>216</v>
      </c>
      <c r="G282" s="1" t="s">
        <v>161</v>
      </c>
      <c r="H282" s="1" t="s">
        <v>349</v>
      </c>
      <c r="I282" s="1" t="s">
        <v>301</v>
      </c>
      <c r="J282" s="1">
        <v>3</v>
      </c>
      <c r="K282" s="1" t="s">
        <v>352</v>
      </c>
      <c r="L282" s="1" t="s">
        <v>276</v>
      </c>
      <c r="M282" s="1" t="s">
        <v>277</v>
      </c>
      <c r="N282" s="1" t="s">
        <v>278</v>
      </c>
      <c r="O282" s="1">
        <v>51.899579000000003</v>
      </c>
      <c r="P282" s="1">
        <v>9.2016670000000005</v>
      </c>
      <c r="Q282" s="1">
        <v>7</v>
      </c>
      <c r="R282" s="1" t="s">
        <v>279</v>
      </c>
      <c r="S282" s="1" t="s">
        <v>280</v>
      </c>
      <c r="T282" s="1" t="s">
        <v>281</v>
      </c>
      <c r="U282" s="1" t="s">
        <v>614</v>
      </c>
      <c r="V282" s="1">
        <v>7</v>
      </c>
    </row>
    <row r="283" spans="1:22" ht="14" hidden="1" x14ac:dyDescent="0.2">
      <c r="A283" s="1">
        <v>282</v>
      </c>
      <c r="B283" s="1">
        <v>249669703</v>
      </c>
      <c r="C283" s="20">
        <v>44761</v>
      </c>
      <c r="D283" s="97">
        <v>0.56458333333333333</v>
      </c>
      <c r="E283" s="98">
        <v>44761</v>
      </c>
      <c r="F283" s="1" t="s">
        <v>192</v>
      </c>
      <c r="G283" s="1" t="s">
        <v>151</v>
      </c>
      <c r="H283" s="1" t="s">
        <v>308</v>
      </c>
      <c r="I283" s="1" t="s">
        <v>301</v>
      </c>
      <c r="J283" s="1">
        <v>50</v>
      </c>
      <c r="K283" s="1" t="s">
        <v>275</v>
      </c>
      <c r="L283" s="1" t="s">
        <v>276</v>
      </c>
      <c r="M283" s="1" t="s">
        <v>386</v>
      </c>
      <c r="N283" s="1" t="s">
        <v>278</v>
      </c>
      <c r="O283" s="1">
        <v>51.899549999999998</v>
      </c>
      <c r="P283" s="1">
        <v>9.2016570000000009</v>
      </c>
      <c r="Q283" s="1">
        <v>10</v>
      </c>
      <c r="R283" s="1" t="s">
        <v>310</v>
      </c>
      <c r="S283" s="1" t="s">
        <v>280</v>
      </c>
      <c r="T283" s="1" t="s">
        <v>281</v>
      </c>
      <c r="U283" s="1" t="s">
        <v>615</v>
      </c>
      <c r="V283" s="1">
        <v>7</v>
      </c>
    </row>
    <row r="284" spans="1:22" ht="14" hidden="1" x14ac:dyDescent="0.2">
      <c r="A284" s="1">
        <v>283</v>
      </c>
      <c r="B284" s="1">
        <v>249669704</v>
      </c>
      <c r="C284" s="20">
        <v>44761</v>
      </c>
      <c r="D284" s="97">
        <v>0.56458333333333333</v>
      </c>
      <c r="E284" s="98">
        <v>44761</v>
      </c>
      <c r="F284" s="1" t="s">
        <v>195</v>
      </c>
      <c r="G284" s="1" t="s">
        <v>155</v>
      </c>
      <c r="H284" s="1" t="s">
        <v>308</v>
      </c>
      <c r="I284" s="1" t="s">
        <v>301</v>
      </c>
      <c r="J284" s="1">
        <v>20</v>
      </c>
      <c r="K284" s="1" t="s">
        <v>275</v>
      </c>
      <c r="L284" s="1" t="s">
        <v>276</v>
      </c>
      <c r="M284" s="1" t="s">
        <v>277</v>
      </c>
      <c r="N284" s="1" t="s">
        <v>278</v>
      </c>
      <c r="O284" s="1">
        <v>51.899568000000002</v>
      </c>
      <c r="P284" s="1">
        <v>9.2016080000000002</v>
      </c>
      <c r="Q284" s="1">
        <v>8</v>
      </c>
      <c r="R284" s="1" t="s">
        <v>310</v>
      </c>
      <c r="S284" s="1" t="s">
        <v>280</v>
      </c>
      <c r="T284" s="1" t="s">
        <v>281</v>
      </c>
      <c r="U284" s="1" t="s">
        <v>616</v>
      </c>
      <c r="V284" s="1">
        <v>7</v>
      </c>
    </row>
    <row r="285" spans="1:22" ht="14" hidden="1" x14ac:dyDescent="0.2">
      <c r="A285" s="1">
        <v>284</v>
      </c>
      <c r="B285" s="1">
        <v>249669705</v>
      </c>
      <c r="C285" s="20">
        <v>44761</v>
      </c>
      <c r="D285" s="97">
        <v>0.57152777777777775</v>
      </c>
      <c r="E285" s="98">
        <v>44761</v>
      </c>
      <c r="F285" s="1" t="s">
        <v>207</v>
      </c>
      <c r="G285" s="1" t="s">
        <v>146</v>
      </c>
      <c r="H285" s="1" t="s">
        <v>479</v>
      </c>
      <c r="I285" s="1" t="s">
        <v>301</v>
      </c>
      <c r="J285" s="1">
        <v>1</v>
      </c>
      <c r="K285" s="1" t="s">
        <v>434</v>
      </c>
      <c r="L285" s="1" t="s">
        <v>276</v>
      </c>
      <c r="M285" s="1" t="s">
        <v>386</v>
      </c>
      <c r="N285" s="1" t="s">
        <v>278</v>
      </c>
      <c r="O285" s="1">
        <v>51.899515000000001</v>
      </c>
      <c r="P285" s="1">
        <v>9.2009469999999993</v>
      </c>
      <c r="Q285" s="1">
        <v>4</v>
      </c>
      <c r="R285" s="1" t="s">
        <v>279</v>
      </c>
      <c r="S285" s="1" t="s">
        <v>280</v>
      </c>
      <c r="T285" s="1" t="s">
        <v>281</v>
      </c>
      <c r="U285" s="1" t="s">
        <v>617</v>
      </c>
      <c r="V285" s="1">
        <v>7</v>
      </c>
    </row>
    <row r="286" spans="1:22" ht="14" hidden="1" x14ac:dyDescent="0.2">
      <c r="A286" s="1">
        <v>285</v>
      </c>
      <c r="B286" s="1">
        <v>249669705</v>
      </c>
      <c r="C286" s="20">
        <v>44761</v>
      </c>
      <c r="D286" s="97">
        <v>0.57152777777777775</v>
      </c>
      <c r="E286" s="98">
        <v>44761</v>
      </c>
      <c r="F286" s="1" t="s">
        <v>207</v>
      </c>
      <c r="G286" s="1" t="s">
        <v>146</v>
      </c>
      <c r="H286" s="1" t="s">
        <v>479</v>
      </c>
      <c r="I286" s="1" t="s">
        <v>301</v>
      </c>
      <c r="J286" s="1">
        <v>2</v>
      </c>
      <c r="K286" s="1" t="s">
        <v>352</v>
      </c>
      <c r="L286" s="1" t="s">
        <v>287</v>
      </c>
      <c r="M286" s="1" t="s">
        <v>277</v>
      </c>
      <c r="N286" s="1" t="s">
        <v>278</v>
      </c>
      <c r="O286" s="1">
        <v>51.899515000000001</v>
      </c>
      <c r="P286" s="1">
        <v>9.2009469999999993</v>
      </c>
      <c r="Q286" s="1">
        <v>4</v>
      </c>
      <c r="R286" s="1" t="s">
        <v>279</v>
      </c>
      <c r="S286" s="1" t="s">
        <v>280</v>
      </c>
      <c r="T286" s="1" t="s">
        <v>281</v>
      </c>
      <c r="U286" s="1" t="s">
        <v>617</v>
      </c>
      <c r="V286" s="1">
        <v>7</v>
      </c>
    </row>
    <row r="287" spans="1:22" ht="14" hidden="1" x14ac:dyDescent="0.2">
      <c r="A287" s="1">
        <v>286</v>
      </c>
      <c r="B287" s="1">
        <v>249669706</v>
      </c>
      <c r="C287" s="20">
        <v>44761</v>
      </c>
      <c r="D287" s="97">
        <v>0.57916666666666672</v>
      </c>
      <c r="E287" s="98">
        <v>44761</v>
      </c>
      <c r="F287" s="1" t="s">
        <v>206</v>
      </c>
      <c r="G287" s="1" t="s">
        <v>145</v>
      </c>
      <c r="H287" s="1" t="s">
        <v>479</v>
      </c>
      <c r="I287" s="1" t="s">
        <v>301</v>
      </c>
      <c r="J287" s="1">
        <v>1</v>
      </c>
      <c r="K287" s="1" t="s">
        <v>352</v>
      </c>
      <c r="L287" s="1" t="s">
        <v>276</v>
      </c>
      <c r="M287" s="1" t="s">
        <v>277</v>
      </c>
      <c r="N287" s="1" t="s">
        <v>278</v>
      </c>
      <c r="O287" s="1">
        <v>51.899365000000003</v>
      </c>
      <c r="P287" s="1">
        <v>9.201174</v>
      </c>
      <c r="Q287" s="1">
        <v>38</v>
      </c>
      <c r="R287" s="1" t="s">
        <v>310</v>
      </c>
      <c r="S287" s="1" t="s">
        <v>280</v>
      </c>
      <c r="T287" s="1" t="s">
        <v>281</v>
      </c>
      <c r="U287" s="1" t="s">
        <v>618</v>
      </c>
      <c r="V287" s="1">
        <v>7</v>
      </c>
    </row>
    <row r="288" spans="1:22" ht="14" hidden="1" x14ac:dyDescent="0.2">
      <c r="A288" s="1">
        <v>287</v>
      </c>
      <c r="B288" s="1">
        <v>249669707</v>
      </c>
      <c r="C288" s="20">
        <v>44761</v>
      </c>
      <c r="D288" s="97">
        <v>0.5805555555555556</v>
      </c>
      <c r="E288" s="98">
        <v>44761</v>
      </c>
      <c r="F288" s="1" t="s">
        <v>195</v>
      </c>
      <c r="G288" s="1" t="s">
        <v>155</v>
      </c>
      <c r="H288" s="1" t="s">
        <v>308</v>
      </c>
      <c r="I288" s="1" t="s">
        <v>301</v>
      </c>
      <c r="J288" s="1">
        <v>8</v>
      </c>
      <c r="K288" s="1" t="s">
        <v>352</v>
      </c>
      <c r="L288" s="1" t="s">
        <v>276</v>
      </c>
      <c r="M288" s="1" t="s">
        <v>277</v>
      </c>
      <c r="N288" s="1" t="s">
        <v>278</v>
      </c>
      <c r="O288" s="1">
        <v>51.899363999999998</v>
      </c>
      <c r="P288" s="1">
        <v>9.2013700000000007</v>
      </c>
      <c r="Q288" s="1">
        <v>9</v>
      </c>
      <c r="R288" s="1" t="s">
        <v>310</v>
      </c>
      <c r="S288" s="1" t="s">
        <v>280</v>
      </c>
      <c r="T288" s="1" t="s">
        <v>281</v>
      </c>
      <c r="U288" s="1" t="s">
        <v>619</v>
      </c>
      <c r="V288" s="1">
        <v>7</v>
      </c>
    </row>
    <row r="289" spans="1:22" ht="14" hidden="1" x14ac:dyDescent="0.2">
      <c r="A289" s="1">
        <v>288</v>
      </c>
      <c r="B289" s="1">
        <v>249669708</v>
      </c>
      <c r="C289" s="20">
        <v>44761</v>
      </c>
      <c r="D289" s="97">
        <v>0.6020833333333333</v>
      </c>
      <c r="E289" s="98">
        <v>44761</v>
      </c>
      <c r="F289" s="1" t="s">
        <v>210</v>
      </c>
      <c r="G289" s="1" t="s">
        <v>148</v>
      </c>
      <c r="H289" s="1" t="s">
        <v>479</v>
      </c>
      <c r="I289" s="1" t="s">
        <v>301</v>
      </c>
      <c r="J289" s="1">
        <v>1</v>
      </c>
      <c r="K289" s="1" t="s">
        <v>352</v>
      </c>
      <c r="L289" s="1" t="s">
        <v>287</v>
      </c>
      <c r="M289" s="1" t="s">
        <v>277</v>
      </c>
      <c r="N289" s="1" t="s">
        <v>278</v>
      </c>
      <c r="O289" s="1">
        <v>51.899096999999998</v>
      </c>
      <c r="P289" s="1">
        <v>9.2117529999999999</v>
      </c>
      <c r="Q289" s="1">
        <v>40</v>
      </c>
      <c r="R289" s="1" t="s">
        <v>279</v>
      </c>
      <c r="S289" s="1" t="s">
        <v>280</v>
      </c>
      <c r="T289" s="1" t="s">
        <v>281</v>
      </c>
      <c r="U289" s="1" t="s">
        <v>620</v>
      </c>
      <c r="V289" s="1">
        <v>6</v>
      </c>
    </row>
    <row r="290" spans="1:22" ht="14" hidden="1" x14ac:dyDescent="0.2">
      <c r="A290" s="1">
        <v>289</v>
      </c>
      <c r="B290" s="1">
        <v>249669709</v>
      </c>
      <c r="C290" s="20">
        <v>44761</v>
      </c>
      <c r="D290" s="97">
        <v>0.60277777777777775</v>
      </c>
      <c r="E290" s="98">
        <v>44761</v>
      </c>
      <c r="F290" s="1" t="s">
        <v>192</v>
      </c>
      <c r="G290" s="1" t="s">
        <v>151</v>
      </c>
      <c r="H290" s="1" t="s">
        <v>308</v>
      </c>
      <c r="I290" s="1" t="s">
        <v>301</v>
      </c>
      <c r="J290" s="1">
        <v>20</v>
      </c>
      <c r="K290" s="1" t="s">
        <v>275</v>
      </c>
      <c r="L290" s="1" t="s">
        <v>276</v>
      </c>
      <c r="M290" s="1" t="s">
        <v>386</v>
      </c>
      <c r="N290" s="1" t="s">
        <v>278</v>
      </c>
      <c r="O290" s="1">
        <v>51.899123000000003</v>
      </c>
      <c r="P290" s="1">
        <v>9.2117100000000001</v>
      </c>
      <c r="Q290" s="1">
        <v>8</v>
      </c>
      <c r="R290" s="1" t="s">
        <v>310</v>
      </c>
      <c r="S290" s="1" t="s">
        <v>280</v>
      </c>
      <c r="T290" s="1" t="s">
        <v>281</v>
      </c>
      <c r="U290" s="1" t="s">
        <v>621</v>
      </c>
      <c r="V290" s="1">
        <v>6</v>
      </c>
    </row>
    <row r="291" spans="1:22" ht="14" hidden="1" x14ac:dyDescent="0.2">
      <c r="A291" s="1">
        <v>290</v>
      </c>
      <c r="B291" s="1">
        <v>249669710</v>
      </c>
      <c r="C291" s="20">
        <v>44761</v>
      </c>
      <c r="D291" s="97">
        <v>0.60277777777777775</v>
      </c>
      <c r="E291" s="98">
        <v>44761</v>
      </c>
      <c r="F291" s="1" t="s">
        <v>195</v>
      </c>
      <c r="G291" s="1" t="s">
        <v>155</v>
      </c>
      <c r="H291" s="1" t="s">
        <v>308</v>
      </c>
      <c r="I291" s="1" t="s">
        <v>301</v>
      </c>
      <c r="J291" s="1">
        <v>10</v>
      </c>
      <c r="K291" s="1" t="s">
        <v>275</v>
      </c>
      <c r="L291" s="1" t="s">
        <v>276</v>
      </c>
      <c r="M291" s="1" t="s">
        <v>277</v>
      </c>
      <c r="N291" s="1" t="s">
        <v>278</v>
      </c>
      <c r="O291" s="1">
        <v>51.899152999999998</v>
      </c>
      <c r="P291" s="1">
        <v>9.2116810000000005</v>
      </c>
      <c r="Q291" s="1">
        <v>12</v>
      </c>
      <c r="R291" s="1" t="s">
        <v>310</v>
      </c>
      <c r="S291" s="1" t="s">
        <v>280</v>
      </c>
      <c r="T291" s="1" t="s">
        <v>281</v>
      </c>
      <c r="U291" s="1" t="s">
        <v>622</v>
      </c>
      <c r="V291" s="1">
        <v>6</v>
      </c>
    </row>
    <row r="292" spans="1:22" ht="14" hidden="1" x14ac:dyDescent="0.2">
      <c r="A292" s="1">
        <v>291</v>
      </c>
      <c r="B292" s="1">
        <v>249669711</v>
      </c>
      <c r="C292" s="20">
        <v>44761</v>
      </c>
      <c r="D292" s="97">
        <v>0.61041666666666672</v>
      </c>
      <c r="E292" s="98">
        <v>44761</v>
      </c>
      <c r="F292" s="1" t="s">
        <v>207</v>
      </c>
      <c r="G292" s="1" t="s">
        <v>146</v>
      </c>
      <c r="H292" s="1" t="s">
        <v>479</v>
      </c>
      <c r="I292" s="1" t="s">
        <v>301</v>
      </c>
      <c r="J292" s="1">
        <v>2</v>
      </c>
      <c r="K292" s="1" t="s">
        <v>352</v>
      </c>
      <c r="L292" s="1" t="s">
        <v>276</v>
      </c>
      <c r="M292" s="1" t="s">
        <v>277</v>
      </c>
      <c r="N292" s="1" t="s">
        <v>278</v>
      </c>
      <c r="O292" s="1">
        <v>51.898978</v>
      </c>
      <c r="P292" s="1">
        <v>9.2114720000000005</v>
      </c>
      <c r="Q292" s="1">
        <v>9</v>
      </c>
      <c r="R292" s="1" t="s">
        <v>279</v>
      </c>
      <c r="S292" s="1" t="s">
        <v>280</v>
      </c>
      <c r="T292" s="1" t="s">
        <v>281</v>
      </c>
      <c r="U292" s="1" t="s">
        <v>623</v>
      </c>
      <c r="V292" s="1">
        <v>6</v>
      </c>
    </row>
    <row r="293" spans="1:22" ht="14" hidden="1" x14ac:dyDescent="0.2">
      <c r="A293" s="1">
        <v>292</v>
      </c>
      <c r="B293" s="1">
        <v>249669712</v>
      </c>
      <c r="C293" s="20">
        <v>44761</v>
      </c>
      <c r="D293" s="97">
        <v>0.61111111111111116</v>
      </c>
      <c r="E293" s="98">
        <v>44761</v>
      </c>
      <c r="F293" s="1" t="s">
        <v>225</v>
      </c>
      <c r="G293" s="1" t="s">
        <v>153</v>
      </c>
      <c r="H293" s="1" t="s">
        <v>308</v>
      </c>
      <c r="I293" s="1" t="s">
        <v>301</v>
      </c>
      <c r="J293" s="1">
        <v>25</v>
      </c>
      <c r="K293" s="1" t="s">
        <v>275</v>
      </c>
      <c r="L293" s="1" t="s">
        <v>276</v>
      </c>
      <c r="M293" s="1" t="s">
        <v>277</v>
      </c>
      <c r="N293" s="1" t="s">
        <v>278</v>
      </c>
      <c r="O293" s="1">
        <v>51.899002000000003</v>
      </c>
      <c r="P293" s="1">
        <v>9.2116769999999999</v>
      </c>
      <c r="Q293" s="1">
        <v>14</v>
      </c>
      <c r="R293" s="1" t="s">
        <v>279</v>
      </c>
      <c r="S293" s="1" t="s">
        <v>280</v>
      </c>
      <c r="T293" s="1" t="s">
        <v>281</v>
      </c>
      <c r="U293" s="1" t="s">
        <v>624</v>
      </c>
      <c r="V293" s="1">
        <v>6</v>
      </c>
    </row>
    <row r="294" spans="1:22" ht="14" hidden="1" x14ac:dyDescent="0.2">
      <c r="A294" s="1">
        <v>293</v>
      </c>
      <c r="B294" s="1">
        <v>249669713</v>
      </c>
      <c r="C294" s="20">
        <v>44761</v>
      </c>
      <c r="D294" s="97">
        <v>0.61805555555555558</v>
      </c>
      <c r="E294" s="98">
        <v>44761</v>
      </c>
      <c r="F294" s="1" t="s">
        <v>210</v>
      </c>
      <c r="G294" s="1" t="s">
        <v>148</v>
      </c>
      <c r="H294" s="1" t="s">
        <v>479</v>
      </c>
      <c r="I294" s="1" t="s">
        <v>301</v>
      </c>
      <c r="J294" s="1">
        <v>1</v>
      </c>
      <c r="K294" s="1" t="s">
        <v>352</v>
      </c>
      <c r="L294" s="1" t="s">
        <v>276</v>
      </c>
      <c r="M294" s="1" t="s">
        <v>277</v>
      </c>
      <c r="N294" s="1" t="s">
        <v>278</v>
      </c>
      <c r="O294" s="1">
        <v>51.898786000000001</v>
      </c>
      <c r="P294" s="1">
        <v>9.2209579999999995</v>
      </c>
      <c r="Q294" s="1">
        <v>4</v>
      </c>
      <c r="R294" s="1" t="s">
        <v>279</v>
      </c>
      <c r="S294" s="1" t="s">
        <v>280</v>
      </c>
      <c r="T294" s="1" t="s">
        <v>281</v>
      </c>
      <c r="U294" s="1" t="s">
        <v>625</v>
      </c>
      <c r="V294" s="1">
        <v>2</v>
      </c>
    </row>
    <row r="295" spans="1:22" ht="14" hidden="1" x14ac:dyDescent="0.2">
      <c r="A295" s="1">
        <v>294</v>
      </c>
      <c r="B295" s="1">
        <v>249669714</v>
      </c>
      <c r="C295" s="20">
        <v>44761</v>
      </c>
      <c r="D295" s="97">
        <v>0.62291666666666667</v>
      </c>
      <c r="E295" s="98">
        <v>44761</v>
      </c>
      <c r="F295" s="1" t="s">
        <v>212</v>
      </c>
      <c r="G295" s="1" t="s">
        <v>159</v>
      </c>
      <c r="H295" s="1" t="s">
        <v>349</v>
      </c>
      <c r="I295" s="1" t="s">
        <v>301</v>
      </c>
      <c r="J295" s="1">
        <v>9</v>
      </c>
      <c r="K295" s="1" t="s">
        <v>275</v>
      </c>
      <c r="L295" s="1" t="s">
        <v>276</v>
      </c>
      <c r="M295" s="1" t="s">
        <v>277</v>
      </c>
      <c r="N295" s="1" t="s">
        <v>278</v>
      </c>
      <c r="O295" s="1">
        <v>51.898822000000003</v>
      </c>
      <c r="P295" s="1">
        <v>9.2210009999999993</v>
      </c>
      <c r="Q295" s="1">
        <v>4</v>
      </c>
      <c r="R295" s="1" t="s">
        <v>279</v>
      </c>
      <c r="S295" s="1" t="s">
        <v>280</v>
      </c>
      <c r="T295" s="1" t="s">
        <v>281</v>
      </c>
      <c r="U295" s="1" t="s">
        <v>626</v>
      </c>
      <c r="V295" s="1">
        <v>2</v>
      </c>
    </row>
    <row r="296" spans="1:22" ht="14" hidden="1" x14ac:dyDescent="0.2">
      <c r="A296" s="1">
        <v>295</v>
      </c>
      <c r="B296" s="1">
        <v>249669715</v>
      </c>
      <c r="C296" s="20">
        <v>44761</v>
      </c>
      <c r="D296" s="97">
        <v>0.62847222222222221</v>
      </c>
      <c r="E296" s="98">
        <v>44761</v>
      </c>
      <c r="F296" s="1" t="s">
        <v>207</v>
      </c>
      <c r="G296" s="1" t="s">
        <v>146</v>
      </c>
      <c r="H296" s="1" t="s">
        <v>479</v>
      </c>
      <c r="I296" s="1" t="s">
        <v>301</v>
      </c>
      <c r="J296" s="1">
        <v>1</v>
      </c>
      <c r="K296" s="1" t="s">
        <v>434</v>
      </c>
      <c r="L296" s="1" t="s">
        <v>276</v>
      </c>
      <c r="M296" s="1" t="s">
        <v>277</v>
      </c>
      <c r="N296" s="1" t="s">
        <v>278</v>
      </c>
      <c r="O296" s="1">
        <v>51.898929000000003</v>
      </c>
      <c r="P296" s="1">
        <v>9.2209140000000005</v>
      </c>
      <c r="Q296" s="1">
        <v>13</v>
      </c>
      <c r="R296" s="1" t="s">
        <v>279</v>
      </c>
      <c r="S296" s="1" t="s">
        <v>280</v>
      </c>
      <c r="T296" s="1" t="s">
        <v>281</v>
      </c>
      <c r="U296" s="1" t="s">
        <v>627</v>
      </c>
      <c r="V296" s="1">
        <v>2</v>
      </c>
    </row>
    <row r="297" spans="1:22" ht="14" hidden="1" x14ac:dyDescent="0.2">
      <c r="A297" s="1">
        <v>296</v>
      </c>
      <c r="B297" s="1">
        <v>249669715</v>
      </c>
      <c r="C297" s="20">
        <v>44761</v>
      </c>
      <c r="D297" s="97">
        <v>0.62847222222222221</v>
      </c>
      <c r="E297" s="98">
        <v>44761</v>
      </c>
      <c r="F297" s="1" t="s">
        <v>207</v>
      </c>
      <c r="G297" s="1" t="s">
        <v>146</v>
      </c>
      <c r="H297" s="1" t="s">
        <v>479</v>
      </c>
      <c r="I297" s="1" t="s">
        <v>301</v>
      </c>
      <c r="J297" s="1">
        <v>1</v>
      </c>
      <c r="K297" s="1" t="s">
        <v>434</v>
      </c>
      <c r="L297" s="1" t="s">
        <v>276</v>
      </c>
      <c r="M297" s="1" t="s">
        <v>386</v>
      </c>
      <c r="N297" s="1" t="s">
        <v>278</v>
      </c>
      <c r="O297" s="1">
        <v>51.898929000000003</v>
      </c>
      <c r="P297" s="1">
        <v>9.2209140000000005</v>
      </c>
      <c r="Q297" s="1">
        <v>13</v>
      </c>
      <c r="R297" s="1" t="s">
        <v>279</v>
      </c>
      <c r="S297" s="1" t="s">
        <v>280</v>
      </c>
      <c r="T297" s="1" t="s">
        <v>281</v>
      </c>
      <c r="U297" s="1" t="s">
        <v>627</v>
      </c>
      <c r="V297" s="1">
        <v>2</v>
      </c>
    </row>
    <row r="298" spans="1:22" ht="14" hidden="1" x14ac:dyDescent="0.2">
      <c r="A298" s="1">
        <v>297</v>
      </c>
      <c r="B298" s="1">
        <v>249669716</v>
      </c>
      <c r="C298" s="20">
        <v>44761</v>
      </c>
      <c r="D298" s="97">
        <v>0.62916666666666665</v>
      </c>
      <c r="E298" s="98">
        <v>44761</v>
      </c>
      <c r="F298" s="1" t="s">
        <v>225</v>
      </c>
      <c r="G298" s="1" t="s">
        <v>153</v>
      </c>
      <c r="H298" s="1" t="s">
        <v>308</v>
      </c>
      <c r="I298" s="1" t="s">
        <v>301</v>
      </c>
      <c r="J298" s="1">
        <v>20</v>
      </c>
      <c r="K298" s="1" t="s">
        <v>275</v>
      </c>
      <c r="L298" s="1" t="s">
        <v>276</v>
      </c>
      <c r="M298" s="1" t="s">
        <v>386</v>
      </c>
      <c r="N298" s="1" t="s">
        <v>278</v>
      </c>
      <c r="O298" s="1">
        <v>51.89893</v>
      </c>
      <c r="P298" s="1">
        <v>9.2214259999999992</v>
      </c>
      <c r="Q298" s="1">
        <v>66</v>
      </c>
      <c r="R298" s="1" t="s">
        <v>279</v>
      </c>
      <c r="S298" s="1" t="s">
        <v>280</v>
      </c>
      <c r="T298" s="1" t="s">
        <v>281</v>
      </c>
      <c r="U298" s="1" t="s">
        <v>628</v>
      </c>
      <c r="V298" s="1">
        <v>2</v>
      </c>
    </row>
    <row r="299" spans="1:22" ht="14" hidden="1" x14ac:dyDescent="0.2">
      <c r="A299" s="1">
        <v>298</v>
      </c>
      <c r="B299" s="1">
        <v>249669717</v>
      </c>
      <c r="C299" s="20">
        <v>44761</v>
      </c>
      <c r="D299" s="97">
        <v>0.62986111111111109</v>
      </c>
      <c r="E299" s="98">
        <v>44761</v>
      </c>
      <c r="F299" s="1" t="s">
        <v>192</v>
      </c>
      <c r="G299" s="1" t="s">
        <v>151</v>
      </c>
      <c r="H299" s="1" t="s">
        <v>308</v>
      </c>
      <c r="I299" s="1" t="s">
        <v>301</v>
      </c>
      <c r="J299" s="1">
        <v>20</v>
      </c>
      <c r="K299" s="1" t="s">
        <v>275</v>
      </c>
      <c r="L299" s="1" t="s">
        <v>276</v>
      </c>
      <c r="M299" s="1" t="s">
        <v>277</v>
      </c>
      <c r="N299" s="1" t="s">
        <v>278</v>
      </c>
      <c r="O299" s="1">
        <v>51.898842000000002</v>
      </c>
      <c r="P299" s="1">
        <v>9.2209620000000001</v>
      </c>
      <c r="Q299" s="1">
        <v>12</v>
      </c>
      <c r="R299" s="1" t="s">
        <v>310</v>
      </c>
      <c r="S299" s="1" t="s">
        <v>280</v>
      </c>
      <c r="T299" s="1" t="s">
        <v>281</v>
      </c>
      <c r="U299" s="1" t="s">
        <v>629</v>
      </c>
      <c r="V299" s="1">
        <v>2</v>
      </c>
    </row>
    <row r="300" spans="1:22" ht="14" hidden="1" x14ac:dyDescent="0.2">
      <c r="A300" s="1">
        <v>299</v>
      </c>
      <c r="B300" s="1">
        <v>249669719</v>
      </c>
      <c r="C300" s="20">
        <v>44761</v>
      </c>
      <c r="D300" s="97">
        <v>0.63055555555555554</v>
      </c>
      <c r="E300" s="98">
        <v>44761</v>
      </c>
      <c r="F300" s="1" t="s">
        <v>204</v>
      </c>
      <c r="G300" s="1" t="s">
        <v>149</v>
      </c>
      <c r="H300" s="1" t="s">
        <v>593</v>
      </c>
      <c r="I300" s="1" t="s">
        <v>301</v>
      </c>
      <c r="J300" s="1">
        <v>3</v>
      </c>
      <c r="K300" s="1" t="s">
        <v>352</v>
      </c>
      <c r="L300" s="1" t="s">
        <v>309</v>
      </c>
      <c r="M300" s="1" t="s">
        <v>277</v>
      </c>
      <c r="N300" s="1" t="s">
        <v>278</v>
      </c>
      <c r="O300" s="1">
        <v>51.898812999999997</v>
      </c>
      <c r="P300" s="1">
        <v>9.2211890000000007</v>
      </c>
      <c r="Q300" s="1">
        <v>34</v>
      </c>
      <c r="R300" s="1" t="s">
        <v>310</v>
      </c>
      <c r="S300" s="1" t="s">
        <v>280</v>
      </c>
      <c r="T300" s="1" t="s">
        <v>281</v>
      </c>
      <c r="U300" s="1" t="s">
        <v>630</v>
      </c>
      <c r="V300" s="1">
        <v>2</v>
      </c>
    </row>
    <row r="301" spans="1:22" ht="14" hidden="1" x14ac:dyDescent="0.2">
      <c r="A301" s="1">
        <v>300</v>
      </c>
      <c r="B301" s="1">
        <v>249669721</v>
      </c>
      <c r="C301" s="20">
        <v>44761</v>
      </c>
      <c r="D301" s="97">
        <v>0.64930555555555558</v>
      </c>
      <c r="E301" s="98">
        <v>44761</v>
      </c>
      <c r="F301" s="1" t="s">
        <v>207</v>
      </c>
      <c r="G301" s="1" t="s">
        <v>146</v>
      </c>
      <c r="H301" s="1" t="s">
        <v>479</v>
      </c>
      <c r="I301" s="1" t="s">
        <v>301</v>
      </c>
      <c r="J301" s="1">
        <v>1</v>
      </c>
      <c r="K301" s="1" t="s">
        <v>352</v>
      </c>
      <c r="L301" s="1" t="s">
        <v>276</v>
      </c>
      <c r="M301" s="1" t="s">
        <v>277</v>
      </c>
      <c r="N301" s="1" t="s">
        <v>278</v>
      </c>
      <c r="O301" s="1">
        <v>51.897789000000003</v>
      </c>
      <c r="P301" s="1">
        <v>9.2225529999999996</v>
      </c>
      <c r="Q301" s="1">
        <v>18</v>
      </c>
      <c r="R301" s="1" t="s">
        <v>279</v>
      </c>
      <c r="S301" s="1" t="s">
        <v>280</v>
      </c>
      <c r="T301" s="1" t="s">
        <v>281</v>
      </c>
      <c r="U301" s="1" t="s">
        <v>631</v>
      </c>
      <c r="V301" s="1">
        <v>3</v>
      </c>
    </row>
    <row r="302" spans="1:22" ht="14" hidden="1" x14ac:dyDescent="0.2">
      <c r="A302" s="1">
        <v>301</v>
      </c>
      <c r="B302" s="1">
        <v>249669722</v>
      </c>
      <c r="C302" s="20">
        <v>44761</v>
      </c>
      <c r="D302" s="97">
        <v>0.65</v>
      </c>
      <c r="E302" s="98">
        <v>44761</v>
      </c>
      <c r="F302" s="1" t="s">
        <v>192</v>
      </c>
      <c r="G302" s="1" t="s">
        <v>151</v>
      </c>
      <c r="H302" s="1" t="s">
        <v>308</v>
      </c>
      <c r="I302" s="1" t="s">
        <v>301</v>
      </c>
      <c r="J302" s="1">
        <v>50</v>
      </c>
      <c r="K302" s="1" t="s">
        <v>352</v>
      </c>
      <c r="L302" s="1" t="s">
        <v>276</v>
      </c>
      <c r="M302" s="1" t="s">
        <v>277</v>
      </c>
      <c r="N302" s="1" t="s">
        <v>278</v>
      </c>
      <c r="O302" s="1">
        <v>51.897939999999998</v>
      </c>
      <c r="P302" s="1">
        <v>9.2224079999999997</v>
      </c>
      <c r="Q302" s="1">
        <v>33</v>
      </c>
      <c r="R302" s="1" t="s">
        <v>310</v>
      </c>
      <c r="S302" s="1" t="s">
        <v>280</v>
      </c>
      <c r="T302" s="1" t="s">
        <v>281</v>
      </c>
      <c r="U302" s="1" t="s">
        <v>632</v>
      </c>
      <c r="V302" s="1">
        <v>3</v>
      </c>
    </row>
    <row r="303" spans="1:22" ht="14" hidden="1" x14ac:dyDescent="0.2">
      <c r="A303" s="1">
        <v>302</v>
      </c>
      <c r="B303" s="1">
        <v>249858855</v>
      </c>
      <c r="C303" s="20">
        <v>44761</v>
      </c>
      <c r="D303" s="97">
        <v>0.62291666666666667</v>
      </c>
      <c r="E303" s="98">
        <v>44763</v>
      </c>
      <c r="F303" s="1" t="s">
        <v>201</v>
      </c>
      <c r="G303" s="1" t="s">
        <v>158</v>
      </c>
      <c r="H303" s="1" t="s">
        <v>593</v>
      </c>
      <c r="I303" s="1" t="s">
        <v>301</v>
      </c>
      <c r="J303" s="1">
        <v>1</v>
      </c>
      <c r="K303" s="1" t="s">
        <v>434</v>
      </c>
      <c r="L303" s="1" t="s">
        <v>276</v>
      </c>
      <c r="M303" s="1" t="s">
        <v>277</v>
      </c>
      <c r="N303" s="1" t="s">
        <v>278</v>
      </c>
      <c r="O303" s="1">
        <v>51.898822000000003</v>
      </c>
      <c r="P303" s="1">
        <v>9.2210009999999993</v>
      </c>
      <c r="Q303" s="1">
        <v>25</v>
      </c>
      <c r="R303" s="1" t="s">
        <v>279</v>
      </c>
      <c r="S303" s="1" t="s">
        <v>280</v>
      </c>
      <c r="T303" s="1" t="s">
        <v>281</v>
      </c>
      <c r="U303" s="1" t="s">
        <v>633</v>
      </c>
      <c r="V303" s="1">
        <v>2</v>
      </c>
    </row>
    <row r="304" spans="1:22" ht="14" hidden="1" x14ac:dyDescent="0.2">
      <c r="A304" s="1">
        <v>303</v>
      </c>
      <c r="B304" s="1">
        <v>251929119</v>
      </c>
      <c r="C304" s="20">
        <v>44781</v>
      </c>
      <c r="D304" s="97">
        <v>0.51249999999999996</v>
      </c>
      <c r="E304" s="98">
        <v>44783</v>
      </c>
      <c r="F304" s="1" t="s">
        <v>239</v>
      </c>
      <c r="G304" s="1" t="s">
        <v>163</v>
      </c>
      <c r="H304" s="1" t="s">
        <v>349</v>
      </c>
      <c r="I304" s="1" t="s">
        <v>301</v>
      </c>
      <c r="J304" s="1">
        <v>2</v>
      </c>
      <c r="K304" s="1" t="s">
        <v>352</v>
      </c>
      <c r="L304" s="1" t="s">
        <v>276</v>
      </c>
      <c r="M304" s="1" t="s">
        <v>370</v>
      </c>
      <c r="N304" s="1" t="s">
        <v>278</v>
      </c>
      <c r="O304" s="1">
        <v>51.905597</v>
      </c>
      <c r="P304" s="1">
        <v>9.193638</v>
      </c>
      <c r="Q304" s="1">
        <v>9</v>
      </c>
      <c r="R304" s="1" t="s">
        <v>310</v>
      </c>
      <c r="S304" s="1" t="s">
        <v>280</v>
      </c>
      <c r="T304" s="1" t="s">
        <v>281</v>
      </c>
      <c r="U304" s="1" t="s">
        <v>634</v>
      </c>
      <c r="V304" s="1">
        <v>8</v>
      </c>
    </row>
    <row r="305" spans="1:22" ht="14" hidden="1" x14ac:dyDescent="0.2">
      <c r="A305" s="1">
        <v>304</v>
      </c>
      <c r="B305" s="1">
        <v>251929120</v>
      </c>
      <c r="C305" s="20">
        <v>44781</v>
      </c>
      <c r="D305" s="97">
        <v>0.51249999999999996</v>
      </c>
      <c r="E305" s="98">
        <v>44783</v>
      </c>
      <c r="F305" s="1" t="s">
        <v>206</v>
      </c>
      <c r="G305" s="1" t="s">
        <v>145</v>
      </c>
      <c r="H305" s="1" t="s">
        <v>479</v>
      </c>
      <c r="I305" s="1" t="s">
        <v>301</v>
      </c>
      <c r="J305" s="1">
        <v>2</v>
      </c>
      <c r="K305" s="1" t="s">
        <v>352</v>
      </c>
      <c r="L305" s="1" t="s">
        <v>276</v>
      </c>
      <c r="M305" s="1" t="s">
        <v>376</v>
      </c>
      <c r="N305" s="1" t="s">
        <v>278</v>
      </c>
      <c r="O305" s="1">
        <v>51.905585000000002</v>
      </c>
      <c r="P305" s="1">
        <v>9.1936359999999997</v>
      </c>
      <c r="Q305" s="1">
        <v>8</v>
      </c>
      <c r="R305" s="1" t="s">
        <v>310</v>
      </c>
      <c r="S305" s="1" t="s">
        <v>280</v>
      </c>
      <c r="T305" s="1" t="s">
        <v>281</v>
      </c>
      <c r="U305" s="1" t="s">
        <v>635</v>
      </c>
      <c r="V305" s="1">
        <v>8</v>
      </c>
    </row>
    <row r="306" spans="1:22" ht="14" hidden="1" x14ac:dyDescent="0.2">
      <c r="A306" s="1">
        <v>305</v>
      </c>
      <c r="B306" s="1">
        <v>251929120</v>
      </c>
      <c r="C306" s="20">
        <v>44781</v>
      </c>
      <c r="D306" s="97">
        <v>0.51249999999999996</v>
      </c>
      <c r="E306" s="98">
        <v>44783</v>
      </c>
      <c r="F306" s="1" t="s">
        <v>206</v>
      </c>
      <c r="G306" s="1" t="s">
        <v>145</v>
      </c>
      <c r="H306" s="1" t="s">
        <v>479</v>
      </c>
      <c r="I306" s="1" t="s">
        <v>301</v>
      </c>
      <c r="J306" s="1">
        <v>1</v>
      </c>
      <c r="K306" s="1" t="s">
        <v>434</v>
      </c>
      <c r="L306" s="1" t="s">
        <v>276</v>
      </c>
      <c r="M306" s="1" t="s">
        <v>386</v>
      </c>
      <c r="N306" s="1" t="s">
        <v>278</v>
      </c>
      <c r="O306" s="1">
        <v>51.905585000000002</v>
      </c>
      <c r="P306" s="1">
        <v>9.1936359999999997</v>
      </c>
      <c r="Q306" s="1">
        <v>8</v>
      </c>
      <c r="R306" s="1" t="s">
        <v>310</v>
      </c>
      <c r="S306" s="1" t="s">
        <v>280</v>
      </c>
      <c r="T306" s="1" t="s">
        <v>281</v>
      </c>
      <c r="U306" s="1" t="s">
        <v>635</v>
      </c>
      <c r="V306" s="1">
        <v>8</v>
      </c>
    </row>
    <row r="307" spans="1:22" ht="14" hidden="1" x14ac:dyDescent="0.2">
      <c r="A307" s="1">
        <v>306</v>
      </c>
      <c r="B307" s="1">
        <v>251929121</v>
      </c>
      <c r="C307" s="20">
        <v>44781</v>
      </c>
      <c r="D307" s="97">
        <v>0.5131944444444444</v>
      </c>
      <c r="E307" s="98">
        <v>44783</v>
      </c>
      <c r="F307" s="1" t="s">
        <v>225</v>
      </c>
      <c r="G307" s="1" t="s">
        <v>153</v>
      </c>
      <c r="H307" s="1" t="s">
        <v>308</v>
      </c>
      <c r="I307" s="1" t="s">
        <v>301</v>
      </c>
      <c r="J307" s="1">
        <v>20</v>
      </c>
      <c r="K307" s="1" t="s">
        <v>275</v>
      </c>
      <c r="L307" s="1" t="s">
        <v>276</v>
      </c>
      <c r="M307" s="1" t="s">
        <v>277</v>
      </c>
      <c r="N307" s="1" t="s">
        <v>278</v>
      </c>
      <c r="O307" s="1">
        <v>51.905571000000002</v>
      </c>
      <c r="P307" s="1">
        <v>9.1936660000000003</v>
      </c>
      <c r="Q307" s="1">
        <v>9</v>
      </c>
      <c r="R307" s="1" t="s">
        <v>279</v>
      </c>
      <c r="S307" s="1" t="s">
        <v>280</v>
      </c>
      <c r="T307" s="1" t="s">
        <v>281</v>
      </c>
      <c r="U307" s="1" t="s">
        <v>636</v>
      </c>
      <c r="V307" s="1">
        <v>8</v>
      </c>
    </row>
    <row r="308" spans="1:22" ht="14" hidden="1" x14ac:dyDescent="0.2">
      <c r="A308" s="1">
        <v>307</v>
      </c>
      <c r="B308" s="1">
        <v>251929122</v>
      </c>
      <c r="C308" s="20">
        <v>44781</v>
      </c>
      <c r="D308" s="97">
        <v>0.5131944444444444</v>
      </c>
      <c r="E308" s="98">
        <v>44783</v>
      </c>
      <c r="F308" s="1" t="s">
        <v>192</v>
      </c>
      <c r="G308" s="1" t="s">
        <v>151</v>
      </c>
      <c r="H308" s="1" t="s">
        <v>308</v>
      </c>
      <c r="I308" s="1" t="s">
        <v>301</v>
      </c>
      <c r="J308" s="1">
        <v>10</v>
      </c>
      <c r="K308" s="1" t="s">
        <v>275</v>
      </c>
      <c r="L308" s="1" t="s">
        <v>276</v>
      </c>
      <c r="M308" s="1" t="s">
        <v>277</v>
      </c>
      <c r="N308" s="1" t="s">
        <v>278</v>
      </c>
      <c r="O308" s="1">
        <v>51.905620999999996</v>
      </c>
      <c r="P308" s="1">
        <v>9.1936370000000007</v>
      </c>
      <c r="Q308" s="1">
        <v>23</v>
      </c>
      <c r="R308" s="1" t="s">
        <v>310</v>
      </c>
      <c r="S308" s="1" t="s">
        <v>280</v>
      </c>
      <c r="T308" s="1" t="s">
        <v>281</v>
      </c>
      <c r="U308" s="1" t="s">
        <v>637</v>
      </c>
      <c r="V308" s="1">
        <v>8</v>
      </c>
    </row>
    <row r="309" spans="1:22" ht="14" hidden="1" x14ac:dyDescent="0.2">
      <c r="A309" s="1">
        <v>308</v>
      </c>
      <c r="B309" s="1">
        <v>251929123</v>
      </c>
      <c r="C309" s="20">
        <v>44781</v>
      </c>
      <c r="D309" s="97">
        <v>0.5131944444444444</v>
      </c>
      <c r="E309" s="98">
        <v>44783</v>
      </c>
      <c r="F309" s="1" t="s">
        <v>195</v>
      </c>
      <c r="G309" s="1" t="s">
        <v>155</v>
      </c>
      <c r="H309" s="1" t="s">
        <v>308</v>
      </c>
      <c r="I309" s="1" t="s">
        <v>301</v>
      </c>
      <c r="J309" s="1">
        <v>1</v>
      </c>
      <c r="K309" s="1" t="s">
        <v>352</v>
      </c>
      <c r="L309" s="1" t="s">
        <v>276</v>
      </c>
      <c r="M309" s="1" t="s">
        <v>277</v>
      </c>
      <c r="N309" s="1" t="s">
        <v>278</v>
      </c>
      <c r="O309" s="1">
        <v>51.905591999999999</v>
      </c>
      <c r="P309" s="1">
        <v>9.1935629999999993</v>
      </c>
      <c r="Q309" s="1">
        <v>14</v>
      </c>
      <c r="R309" s="1" t="s">
        <v>310</v>
      </c>
      <c r="S309" s="1" t="s">
        <v>280</v>
      </c>
      <c r="T309" s="1" t="s">
        <v>281</v>
      </c>
      <c r="U309" s="1" t="s">
        <v>638</v>
      </c>
      <c r="V309" s="1">
        <v>8</v>
      </c>
    </row>
    <row r="310" spans="1:22" ht="14" hidden="1" x14ac:dyDescent="0.2">
      <c r="A310" s="1">
        <v>309</v>
      </c>
      <c r="B310" s="1">
        <v>251929124</v>
      </c>
      <c r="C310" s="20">
        <v>44781</v>
      </c>
      <c r="D310" s="97">
        <v>0.51527777777777772</v>
      </c>
      <c r="E310" s="98">
        <v>44783</v>
      </c>
      <c r="F310" s="1" t="s">
        <v>235</v>
      </c>
      <c r="G310" s="1" t="s">
        <v>147</v>
      </c>
      <c r="H310" s="1" t="s">
        <v>479</v>
      </c>
      <c r="I310" s="1" t="s">
        <v>301</v>
      </c>
      <c r="J310" s="1">
        <v>1</v>
      </c>
      <c r="K310" s="1" t="s">
        <v>275</v>
      </c>
      <c r="L310" s="1" t="s">
        <v>276</v>
      </c>
      <c r="M310" s="1" t="s">
        <v>277</v>
      </c>
      <c r="N310" s="1" t="s">
        <v>278</v>
      </c>
      <c r="O310" s="1">
        <v>51.905679999999997</v>
      </c>
      <c r="P310" s="1">
        <v>9.1931440000000002</v>
      </c>
      <c r="Q310" s="1">
        <v>55</v>
      </c>
      <c r="R310" s="1" t="s">
        <v>279</v>
      </c>
      <c r="S310" s="1" t="s">
        <v>280</v>
      </c>
      <c r="T310" s="1" t="s">
        <v>281</v>
      </c>
      <c r="U310" s="1" t="s">
        <v>639</v>
      </c>
      <c r="V310" s="1">
        <v>8</v>
      </c>
    </row>
    <row r="311" spans="1:22" ht="14" hidden="1" x14ac:dyDescent="0.2">
      <c r="A311" s="1">
        <v>310</v>
      </c>
      <c r="B311" s="1">
        <v>251929125</v>
      </c>
      <c r="C311" s="20">
        <v>44781</v>
      </c>
      <c r="D311" s="97">
        <v>0.55000000000000004</v>
      </c>
      <c r="E311" s="98">
        <v>44783</v>
      </c>
      <c r="F311" s="1" t="s">
        <v>207</v>
      </c>
      <c r="G311" s="1" t="s">
        <v>146</v>
      </c>
      <c r="H311" s="1" t="s">
        <v>479</v>
      </c>
      <c r="I311" s="1" t="s">
        <v>301</v>
      </c>
      <c r="J311" s="1">
        <v>4</v>
      </c>
      <c r="K311" s="1" t="s">
        <v>352</v>
      </c>
      <c r="L311" s="1" t="s">
        <v>276</v>
      </c>
      <c r="M311" s="1" t="s">
        <v>277</v>
      </c>
      <c r="N311" s="1" t="s">
        <v>278</v>
      </c>
      <c r="O311" s="1">
        <v>51.898578999999998</v>
      </c>
      <c r="P311" s="1">
        <v>9.1934979999999999</v>
      </c>
      <c r="Q311" s="1">
        <v>13</v>
      </c>
      <c r="R311" s="1" t="s">
        <v>279</v>
      </c>
      <c r="S311" s="1" t="s">
        <v>280</v>
      </c>
      <c r="T311" s="1" t="s">
        <v>281</v>
      </c>
      <c r="U311" s="1" t="s">
        <v>640</v>
      </c>
      <c r="V311" s="1">
        <v>5</v>
      </c>
    </row>
    <row r="312" spans="1:22" ht="14" hidden="1" x14ac:dyDescent="0.2">
      <c r="A312" s="1">
        <v>311</v>
      </c>
      <c r="B312" s="1">
        <v>251929125</v>
      </c>
      <c r="C312" s="20">
        <v>44781</v>
      </c>
      <c r="D312" s="97">
        <v>0.55000000000000004</v>
      </c>
      <c r="E312" s="98">
        <v>44783</v>
      </c>
      <c r="F312" s="1" t="s">
        <v>207</v>
      </c>
      <c r="G312" s="1" t="s">
        <v>146</v>
      </c>
      <c r="H312" s="1" t="s">
        <v>479</v>
      </c>
      <c r="I312" s="1" t="s">
        <v>301</v>
      </c>
      <c r="J312" s="1">
        <v>2</v>
      </c>
      <c r="K312" s="1" t="s">
        <v>434</v>
      </c>
      <c r="L312" s="1" t="s">
        <v>276</v>
      </c>
      <c r="M312" s="1" t="s">
        <v>277</v>
      </c>
      <c r="N312" s="1" t="s">
        <v>278</v>
      </c>
      <c r="O312" s="1">
        <v>51.898578999999998</v>
      </c>
      <c r="P312" s="1">
        <v>9.1934979999999999</v>
      </c>
      <c r="Q312" s="1">
        <v>13</v>
      </c>
      <c r="R312" s="1" t="s">
        <v>279</v>
      </c>
      <c r="S312" s="1" t="s">
        <v>280</v>
      </c>
      <c r="T312" s="1" t="s">
        <v>281</v>
      </c>
      <c r="U312" s="1" t="s">
        <v>640</v>
      </c>
      <c r="V312" s="1">
        <v>5</v>
      </c>
    </row>
    <row r="313" spans="1:22" ht="14" hidden="1" x14ac:dyDescent="0.2">
      <c r="A313" s="1">
        <v>312</v>
      </c>
      <c r="B313" s="1">
        <v>251929126</v>
      </c>
      <c r="C313" s="20">
        <v>44781</v>
      </c>
      <c r="D313" s="97">
        <v>0.55069444444444449</v>
      </c>
      <c r="E313" s="98">
        <v>44783</v>
      </c>
      <c r="F313" s="1" t="s">
        <v>235</v>
      </c>
      <c r="G313" s="1" t="s">
        <v>147</v>
      </c>
      <c r="H313" s="1" t="s">
        <v>479</v>
      </c>
      <c r="I313" s="1" t="s">
        <v>301</v>
      </c>
      <c r="J313" s="1">
        <v>2</v>
      </c>
      <c r="K313" s="1" t="s">
        <v>352</v>
      </c>
      <c r="L313" s="1" t="s">
        <v>276</v>
      </c>
      <c r="M313" s="1" t="s">
        <v>277</v>
      </c>
      <c r="N313" s="1" t="s">
        <v>278</v>
      </c>
      <c r="O313" s="1">
        <v>51.898600999999999</v>
      </c>
      <c r="P313" s="1">
        <v>9.1934699999999996</v>
      </c>
      <c r="Q313" s="1">
        <v>16</v>
      </c>
      <c r="R313" s="1" t="s">
        <v>279</v>
      </c>
      <c r="S313" s="1" t="s">
        <v>280</v>
      </c>
      <c r="T313" s="1" t="s">
        <v>281</v>
      </c>
      <c r="U313" s="1" t="s">
        <v>641</v>
      </c>
      <c r="V313" s="1">
        <v>5</v>
      </c>
    </row>
    <row r="314" spans="1:22" ht="14" hidden="1" x14ac:dyDescent="0.2">
      <c r="A314" s="1">
        <v>313</v>
      </c>
      <c r="B314" s="1">
        <v>251929127</v>
      </c>
      <c r="C314" s="20">
        <v>44781</v>
      </c>
      <c r="D314" s="97">
        <v>0.55069444444444449</v>
      </c>
      <c r="E314" s="98">
        <v>44783</v>
      </c>
      <c r="F314" s="1" t="s">
        <v>225</v>
      </c>
      <c r="G314" s="1" t="s">
        <v>153</v>
      </c>
      <c r="H314" s="1" t="s">
        <v>308</v>
      </c>
      <c r="I314" s="1" t="s">
        <v>301</v>
      </c>
      <c r="J314" s="1">
        <v>10</v>
      </c>
      <c r="K314" s="1" t="s">
        <v>275</v>
      </c>
      <c r="L314" s="1" t="s">
        <v>276</v>
      </c>
      <c r="M314" s="1" t="s">
        <v>277</v>
      </c>
      <c r="N314" s="1" t="s">
        <v>278</v>
      </c>
      <c r="O314" s="1">
        <v>51.898603000000001</v>
      </c>
      <c r="P314" s="1">
        <v>9.1934339999999999</v>
      </c>
      <c r="Q314" s="1">
        <v>13</v>
      </c>
      <c r="R314" s="1" t="s">
        <v>279</v>
      </c>
      <c r="S314" s="1" t="s">
        <v>280</v>
      </c>
      <c r="T314" s="1" t="s">
        <v>281</v>
      </c>
      <c r="U314" s="1" t="s">
        <v>642</v>
      </c>
      <c r="V314" s="1">
        <v>5</v>
      </c>
    </row>
    <row r="315" spans="1:22" ht="14" hidden="1" x14ac:dyDescent="0.2">
      <c r="A315" s="1">
        <v>314</v>
      </c>
      <c r="B315" s="1">
        <v>251929128</v>
      </c>
      <c r="C315" s="20">
        <v>44781</v>
      </c>
      <c r="D315" s="97">
        <v>0.55069444444444449</v>
      </c>
      <c r="E315" s="98">
        <v>44783</v>
      </c>
      <c r="F315" s="1" t="s">
        <v>192</v>
      </c>
      <c r="G315" s="1" t="s">
        <v>151</v>
      </c>
      <c r="H315" s="1" t="s">
        <v>308</v>
      </c>
      <c r="I315" s="1" t="s">
        <v>301</v>
      </c>
      <c r="J315" s="1">
        <v>10</v>
      </c>
      <c r="K315" s="1" t="s">
        <v>275</v>
      </c>
      <c r="L315" s="1" t="s">
        <v>276</v>
      </c>
      <c r="M315" s="1" t="s">
        <v>277</v>
      </c>
      <c r="N315" s="1" t="s">
        <v>278</v>
      </c>
      <c r="O315" s="1">
        <v>51.898674</v>
      </c>
      <c r="P315" s="1">
        <v>9.1934339999999999</v>
      </c>
      <c r="Q315" s="1">
        <v>9</v>
      </c>
      <c r="R315" s="1" t="s">
        <v>310</v>
      </c>
      <c r="S315" s="1" t="s">
        <v>280</v>
      </c>
      <c r="T315" s="1" t="s">
        <v>281</v>
      </c>
      <c r="U315" s="1" t="s">
        <v>643</v>
      </c>
      <c r="V315" s="1">
        <v>5</v>
      </c>
    </row>
    <row r="316" spans="1:22" ht="14" hidden="1" x14ac:dyDescent="0.2">
      <c r="A316" s="1">
        <v>315</v>
      </c>
      <c r="B316" s="1">
        <v>251929129</v>
      </c>
      <c r="C316" s="20">
        <v>44781</v>
      </c>
      <c r="D316" s="97">
        <v>0.55069444444444449</v>
      </c>
      <c r="E316" s="98">
        <v>44783</v>
      </c>
      <c r="F316" s="1" t="s">
        <v>219</v>
      </c>
      <c r="G316" s="1" t="s">
        <v>167</v>
      </c>
      <c r="H316" s="1" t="s">
        <v>349</v>
      </c>
      <c r="I316" s="1" t="s">
        <v>301</v>
      </c>
      <c r="J316" s="1">
        <v>2</v>
      </c>
      <c r="K316" s="1" t="s">
        <v>275</v>
      </c>
      <c r="L316" s="1" t="s">
        <v>276</v>
      </c>
      <c r="M316" s="1" t="s">
        <v>277</v>
      </c>
      <c r="N316" s="1" t="s">
        <v>278</v>
      </c>
      <c r="O316" s="1">
        <v>51.898668000000001</v>
      </c>
      <c r="P316" s="1">
        <v>9.1934459999999998</v>
      </c>
      <c r="Q316" s="1">
        <v>11</v>
      </c>
      <c r="R316" s="1" t="s">
        <v>279</v>
      </c>
      <c r="S316" s="1" t="s">
        <v>280</v>
      </c>
      <c r="T316" s="1" t="s">
        <v>281</v>
      </c>
      <c r="U316" s="1" t="s">
        <v>644</v>
      </c>
      <c r="V316" s="1">
        <v>5</v>
      </c>
    </row>
    <row r="317" spans="1:22" ht="14" hidden="1" x14ac:dyDescent="0.2">
      <c r="A317" s="1">
        <v>316</v>
      </c>
      <c r="B317" s="1">
        <v>251929130</v>
      </c>
      <c r="C317" s="20">
        <v>44781</v>
      </c>
      <c r="D317" s="97">
        <v>0.55486111111111114</v>
      </c>
      <c r="E317" s="98">
        <v>44783</v>
      </c>
      <c r="F317" s="1" t="s">
        <v>201</v>
      </c>
      <c r="G317" s="1" t="s">
        <v>158</v>
      </c>
      <c r="H317" s="1" t="s">
        <v>593</v>
      </c>
      <c r="I317" s="1" t="s">
        <v>301</v>
      </c>
      <c r="J317" s="1">
        <v>6</v>
      </c>
      <c r="K317" s="1" t="s">
        <v>275</v>
      </c>
      <c r="L317" s="1" t="s">
        <v>276</v>
      </c>
      <c r="M317" s="1" t="s">
        <v>376</v>
      </c>
      <c r="N317" s="1" t="s">
        <v>278</v>
      </c>
      <c r="O317" s="1">
        <v>51.898549000000003</v>
      </c>
      <c r="P317" s="1">
        <v>9.1935289999999998</v>
      </c>
      <c r="Q317" s="1">
        <v>30</v>
      </c>
      <c r="R317" s="1" t="s">
        <v>279</v>
      </c>
      <c r="S317" s="1" t="s">
        <v>280</v>
      </c>
      <c r="T317" s="1" t="s">
        <v>281</v>
      </c>
      <c r="U317" s="1" t="s">
        <v>645</v>
      </c>
      <c r="V317" s="1">
        <v>5</v>
      </c>
    </row>
    <row r="318" spans="1:22" ht="14" hidden="1" x14ac:dyDescent="0.2">
      <c r="A318" s="1">
        <v>317</v>
      </c>
      <c r="B318" s="1">
        <v>251929131</v>
      </c>
      <c r="C318" s="20">
        <v>44781</v>
      </c>
      <c r="D318" s="97">
        <v>0.57430555555555551</v>
      </c>
      <c r="E318" s="98">
        <v>44783</v>
      </c>
      <c r="F318" s="1" t="s">
        <v>225</v>
      </c>
      <c r="G318" s="1" t="s">
        <v>153</v>
      </c>
      <c r="H318" s="1" t="s">
        <v>308</v>
      </c>
      <c r="I318" s="1" t="s">
        <v>301</v>
      </c>
      <c r="J318" s="1">
        <v>100</v>
      </c>
      <c r="K318" s="1" t="s">
        <v>275</v>
      </c>
      <c r="L318" s="1" t="s">
        <v>287</v>
      </c>
      <c r="M318" s="1" t="s">
        <v>376</v>
      </c>
      <c r="N318" s="1" t="s">
        <v>278</v>
      </c>
      <c r="O318" s="1">
        <v>51.899621000000003</v>
      </c>
      <c r="P318" s="1">
        <v>9.2020490000000006</v>
      </c>
      <c r="Q318" s="1">
        <v>39</v>
      </c>
      <c r="R318" s="1" t="s">
        <v>279</v>
      </c>
      <c r="S318" s="1" t="s">
        <v>280</v>
      </c>
      <c r="T318" s="1" t="s">
        <v>281</v>
      </c>
      <c r="U318" s="1" t="s">
        <v>646</v>
      </c>
      <c r="V318" s="1">
        <v>7</v>
      </c>
    </row>
    <row r="319" spans="1:22" ht="14" hidden="1" x14ac:dyDescent="0.2">
      <c r="A319" s="1">
        <v>318</v>
      </c>
      <c r="B319" s="1">
        <v>251929131</v>
      </c>
      <c r="C319" s="20">
        <v>44781</v>
      </c>
      <c r="D319" s="97">
        <v>0.57430555555555551</v>
      </c>
      <c r="E319" s="98">
        <v>44783</v>
      </c>
      <c r="F319" s="1" t="s">
        <v>225</v>
      </c>
      <c r="G319" s="1" t="s">
        <v>153</v>
      </c>
      <c r="H319" s="1" t="s">
        <v>308</v>
      </c>
      <c r="I319" s="1" t="s">
        <v>301</v>
      </c>
      <c r="J319" s="1">
        <v>10</v>
      </c>
      <c r="K319" s="1" t="s">
        <v>275</v>
      </c>
      <c r="L319" s="1" t="s">
        <v>309</v>
      </c>
      <c r="M319" s="1" t="s">
        <v>277</v>
      </c>
      <c r="N319" s="1" t="s">
        <v>278</v>
      </c>
      <c r="O319" s="1">
        <v>51.899621000000003</v>
      </c>
      <c r="P319" s="1">
        <v>9.2020490000000006</v>
      </c>
      <c r="Q319" s="1">
        <v>39</v>
      </c>
      <c r="R319" s="1" t="s">
        <v>279</v>
      </c>
      <c r="S319" s="1" t="s">
        <v>280</v>
      </c>
      <c r="T319" s="1" t="s">
        <v>281</v>
      </c>
      <c r="U319" s="1" t="s">
        <v>646</v>
      </c>
      <c r="V319" s="1">
        <v>7</v>
      </c>
    </row>
    <row r="320" spans="1:22" ht="14" hidden="1" x14ac:dyDescent="0.2">
      <c r="A320" s="1">
        <v>319</v>
      </c>
      <c r="B320" s="1">
        <v>251929132</v>
      </c>
      <c r="C320" s="20">
        <v>44781</v>
      </c>
      <c r="D320" s="97">
        <v>0.57430555555555551</v>
      </c>
      <c r="E320" s="98">
        <v>44783</v>
      </c>
      <c r="F320" s="1" t="s">
        <v>206</v>
      </c>
      <c r="G320" s="1" t="s">
        <v>145</v>
      </c>
      <c r="H320" s="1" t="s">
        <v>479</v>
      </c>
      <c r="I320" s="1" t="s">
        <v>301</v>
      </c>
      <c r="J320" s="1">
        <v>4</v>
      </c>
      <c r="K320" s="1" t="s">
        <v>352</v>
      </c>
      <c r="L320" s="1" t="s">
        <v>276</v>
      </c>
      <c r="M320" s="1" t="s">
        <v>277</v>
      </c>
      <c r="N320" s="1" t="s">
        <v>278</v>
      </c>
      <c r="O320" s="1">
        <v>51.899751000000002</v>
      </c>
      <c r="P320" s="1">
        <v>9.2019009999999994</v>
      </c>
      <c r="Q320" s="1">
        <v>22</v>
      </c>
      <c r="R320" s="1" t="s">
        <v>310</v>
      </c>
      <c r="S320" s="1" t="s">
        <v>280</v>
      </c>
      <c r="T320" s="1" t="s">
        <v>281</v>
      </c>
      <c r="U320" s="1" t="s">
        <v>647</v>
      </c>
      <c r="V320" s="1">
        <v>7</v>
      </c>
    </row>
    <row r="321" spans="1:22" ht="14" hidden="1" x14ac:dyDescent="0.2">
      <c r="A321" s="1">
        <v>320</v>
      </c>
      <c r="B321" s="1">
        <v>251929132</v>
      </c>
      <c r="C321" s="20">
        <v>44781</v>
      </c>
      <c r="D321" s="97">
        <v>0.57430555555555551</v>
      </c>
      <c r="E321" s="98">
        <v>44783</v>
      </c>
      <c r="F321" s="1" t="s">
        <v>206</v>
      </c>
      <c r="G321" s="1" t="s">
        <v>145</v>
      </c>
      <c r="H321" s="1" t="s">
        <v>479</v>
      </c>
      <c r="I321" s="1" t="s">
        <v>301</v>
      </c>
      <c r="J321" s="1">
        <v>1</v>
      </c>
      <c r="K321" s="1" t="s">
        <v>434</v>
      </c>
      <c r="L321" s="1" t="s">
        <v>276</v>
      </c>
      <c r="M321" s="1" t="s">
        <v>386</v>
      </c>
      <c r="N321" s="1" t="s">
        <v>278</v>
      </c>
      <c r="O321" s="1">
        <v>51.899751000000002</v>
      </c>
      <c r="P321" s="1">
        <v>9.2019009999999994</v>
      </c>
      <c r="Q321" s="1">
        <v>22</v>
      </c>
      <c r="R321" s="1" t="s">
        <v>310</v>
      </c>
      <c r="S321" s="1" t="s">
        <v>280</v>
      </c>
      <c r="T321" s="1" t="s">
        <v>281</v>
      </c>
      <c r="U321" s="1" t="s">
        <v>647</v>
      </c>
      <c r="V321" s="1">
        <v>7</v>
      </c>
    </row>
    <row r="322" spans="1:22" ht="14" hidden="1" x14ac:dyDescent="0.2">
      <c r="A322" s="1">
        <v>321</v>
      </c>
      <c r="B322" s="1">
        <v>251929133</v>
      </c>
      <c r="C322" s="20">
        <v>44781</v>
      </c>
      <c r="D322" s="97">
        <v>0.57499999999999996</v>
      </c>
      <c r="E322" s="98">
        <v>44783</v>
      </c>
      <c r="F322" s="1" t="s">
        <v>239</v>
      </c>
      <c r="G322" s="1" t="s">
        <v>163</v>
      </c>
      <c r="H322" s="1" t="s">
        <v>349</v>
      </c>
      <c r="I322" s="1" t="s">
        <v>301</v>
      </c>
      <c r="J322" s="1">
        <v>1</v>
      </c>
      <c r="K322" s="1" t="s">
        <v>275</v>
      </c>
      <c r="L322" s="1" t="s">
        <v>276</v>
      </c>
      <c r="M322" s="1" t="s">
        <v>277</v>
      </c>
      <c r="N322" s="1" t="s">
        <v>278</v>
      </c>
      <c r="O322" s="1">
        <v>51.899835000000003</v>
      </c>
      <c r="P322" s="1">
        <v>9.2019769999999994</v>
      </c>
      <c r="Q322" s="1">
        <v>35</v>
      </c>
      <c r="R322" s="1" t="s">
        <v>310</v>
      </c>
      <c r="S322" s="1" t="s">
        <v>280</v>
      </c>
      <c r="T322" s="1" t="s">
        <v>281</v>
      </c>
      <c r="U322" s="1" t="s">
        <v>648</v>
      </c>
      <c r="V322" s="1">
        <v>7</v>
      </c>
    </row>
    <row r="323" spans="1:22" ht="14" hidden="1" x14ac:dyDescent="0.2">
      <c r="A323" s="1">
        <v>322</v>
      </c>
      <c r="B323" s="1">
        <v>251929134</v>
      </c>
      <c r="C323" s="20">
        <v>44781</v>
      </c>
      <c r="D323" s="97">
        <v>0.57499999999999996</v>
      </c>
      <c r="E323" s="98">
        <v>44783</v>
      </c>
      <c r="F323" s="1" t="s">
        <v>192</v>
      </c>
      <c r="G323" s="1" t="s">
        <v>151</v>
      </c>
      <c r="H323" s="1" t="s">
        <v>308</v>
      </c>
      <c r="I323" s="1" t="s">
        <v>301</v>
      </c>
      <c r="J323" s="1">
        <v>20</v>
      </c>
      <c r="K323" s="1" t="s">
        <v>275</v>
      </c>
      <c r="L323" s="1" t="s">
        <v>276</v>
      </c>
      <c r="M323" s="1" t="s">
        <v>277</v>
      </c>
      <c r="N323" s="1" t="s">
        <v>278</v>
      </c>
      <c r="O323" s="1">
        <v>51.899835000000003</v>
      </c>
      <c r="P323" s="1">
        <v>9.2019769999999994</v>
      </c>
      <c r="Q323" s="1">
        <v>35</v>
      </c>
      <c r="R323" s="1" t="s">
        <v>310</v>
      </c>
      <c r="S323" s="1" t="s">
        <v>280</v>
      </c>
      <c r="T323" s="1" t="s">
        <v>281</v>
      </c>
      <c r="U323" s="1" t="s">
        <v>649</v>
      </c>
      <c r="V323" s="1">
        <v>7</v>
      </c>
    </row>
    <row r="324" spans="1:22" ht="14" hidden="1" x14ac:dyDescent="0.2">
      <c r="A324" s="1">
        <v>323</v>
      </c>
      <c r="B324" s="1">
        <v>251929135</v>
      </c>
      <c r="C324" s="20">
        <v>44781</v>
      </c>
      <c r="D324" s="97">
        <v>0.57499999999999996</v>
      </c>
      <c r="E324" s="98">
        <v>44783</v>
      </c>
      <c r="F324" s="1" t="s">
        <v>210</v>
      </c>
      <c r="G324" s="1" t="s">
        <v>148</v>
      </c>
      <c r="H324" s="1" t="s">
        <v>479</v>
      </c>
      <c r="I324" s="1" t="s">
        <v>301</v>
      </c>
      <c r="J324" s="1">
        <v>1</v>
      </c>
      <c r="K324" s="1" t="s">
        <v>352</v>
      </c>
      <c r="L324" s="1" t="s">
        <v>276</v>
      </c>
      <c r="M324" s="1" t="s">
        <v>277</v>
      </c>
      <c r="N324" s="1" t="s">
        <v>278</v>
      </c>
      <c r="O324" s="1">
        <v>51.899607000000003</v>
      </c>
      <c r="P324" s="1">
        <v>9.2019690000000001</v>
      </c>
      <c r="Q324" s="1">
        <v>57</v>
      </c>
      <c r="R324" s="1" t="s">
        <v>279</v>
      </c>
      <c r="S324" s="1" t="s">
        <v>280</v>
      </c>
      <c r="T324" s="1" t="s">
        <v>281</v>
      </c>
      <c r="U324" s="1" t="s">
        <v>650</v>
      </c>
      <c r="V324" s="1">
        <v>7</v>
      </c>
    </row>
    <row r="325" spans="1:22" ht="14" hidden="1" x14ac:dyDescent="0.2">
      <c r="A325" s="1">
        <v>324</v>
      </c>
      <c r="B325" s="1">
        <v>251929136</v>
      </c>
      <c r="C325" s="20">
        <v>44781</v>
      </c>
      <c r="D325" s="97">
        <v>0.59444444444444444</v>
      </c>
      <c r="E325" s="98">
        <v>44783</v>
      </c>
      <c r="F325" s="1" t="s">
        <v>207</v>
      </c>
      <c r="G325" s="1" t="s">
        <v>146</v>
      </c>
      <c r="H325" s="1" t="s">
        <v>479</v>
      </c>
      <c r="I325" s="1" t="s">
        <v>301</v>
      </c>
      <c r="J325" s="1">
        <v>1</v>
      </c>
      <c r="K325" s="1" t="s">
        <v>352</v>
      </c>
      <c r="L325" s="1" t="s">
        <v>276</v>
      </c>
      <c r="M325" s="1" t="s">
        <v>277</v>
      </c>
      <c r="N325" s="1" t="s">
        <v>278</v>
      </c>
      <c r="O325" s="1">
        <v>51.899037999999997</v>
      </c>
      <c r="P325" s="1">
        <v>9.2114390000000004</v>
      </c>
      <c r="Q325" s="1">
        <v>4</v>
      </c>
      <c r="R325" s="1" t="s">
        <v>279</v>
      </c>
      <c r="S325" s="1" t="s">
        <v>280</v>
      </c>
      <c r="T325" s="1" t="s">
        <v>281</v>
      </c>
      <c r="U325" s="1" t="s">
        <v>651</v>
      </c>
      <c r="V325" s="1">
        <v>6</v>
      </c>
    </row>
    <row r="326" spans="1:22" ht="14" hidden="1" x14ac:dyDescent="0.2">
      <c r="A326" s="1">
        <v>325</v>
      </c>
      <c r="B326" s="1">
        <v>251929137</v>
      </c>
      <c r="C326" s="20">
        <v>44781</v>
      </c>
      <c r="D326" s="97">
        <v>0.59444444444444444</v>
      </c>
      <c r="E326" s="98">
        <v>44783</v>
      </c>
      <c r="F326" s="1" t="s">
        <v>206</v>
      </c>
      <c r="G326" s="1" t="s">
        <v>145</v>
      </c>
      <c r="H326" s="1" t="s">
        <v>479</v>
      </c>
      <c r="I326" s="1" t="s">
        <v>301</v>
      </c>
      <c r="J326" s="1">
        <v>1</v>
      </c>
      <c r="K326" s="1" t="s">
        <v>352</v>
      </c>
      <c r="L326" s="1" t="s">
        <v>276</v>
      </c>
      <c r="M326" s="1" t="s">
        <v>277</v>
      </c>
      <c r="N326" s="1" t="s">
        <v>278</v>
      </c>
      <c r="O326" s="1">
        <v>51.899044000000004</v>
      </c>
      <c r="P326" s="1">
        <v>9.2114209999999996</v>
      </c>
      <c r="Q326" s="1">
        <v>4</v>
      </c>
      <c r="R326" s="1" t="s">
        <v>310</v>
      </c>
      <c r="S326" s="1" t="s">
        <v>280</v>
      </c>
      <c r="T326" s="1" t="s">
        <v>281</v>
      </c>
      <c r="U326" s="1" t="s">
        <v>652</v>
      </c>
      <c r="V326" s="1">
        <v>6</v>
      </c>
    </row>
    <row r="327" spans="1:22" ht="14" hidden="1" x14ac:dyDescent="0.2">
      <c r="A327" s="1">
        <v>326</v>
      </c>
      <c r="B327" s="1">
        <v>251929138</v>
      </c>
      <c r="C327" s="20">
        <v>44781</v>
      </c>
      <c r="D327" s="97">
        <v>0.59444444444444444</v>
      </c>
      <c r="E327" s="98">
        <v>44783</v>
      </c>
      <c r="F327" s="1" t="s">
        <v>225</v>
      </c>
      <c r="G327" s="1" t="s">
        <v>153</v>
      </c>
      <c r="H327" s="1" t="s">
        <v>308</v>
      </c>
      <c r="I327" s="1" t="s">
        <v>301</v>
      </c>
      <c r="J327" s="1">
        <v>50</v>
      </c>
      <c r="K327" s="1" t="s">
        <v>275</v>
      </c>
      <c r="L327" s="1" t="s">
        <v>276</v>
      </c>
      <c r="M327" s="1" t="s">
        <v>376</v>
      </c>
      <c r="N327" s="1" t="s">
        <v>278</v>
      </c>
      <c r="O327" s="1">
        <v>51.899047000000003</v>
      </c>
      <c r="P327" s="1">
        <v>9.2114049999999992</v>
      </c>
      <c r="Q327" s="1">
        <v>4</v>
      </c>
      <c r="R327" s="1" t="s">
        <v>279</v>
      </c>
      <c r="S327" s="1" t="s">
        <v>280</v>
      </c>
      <c r="T327" s="1" t="s">
        <v>281</v>
      </c>
      <c r="U327" s="1" t="s">
        <v>653</v>
      </c>
      <c r="V327" s="1">
        <v>6</v>
      </c>
    </row>
    <row r="328" spans="1:22" ht="14" hidden="1" x14ac:dyDescent="0.2">
      <c r="A328" s="1">
        <v>327</v>
      </c>
      <c r="B328" s="1">
        <v>251929139</v>
      </c>
      <c r="C328" s="20">
        <v>44781</v>
      </c>
      <c r="D328" s="97">
        <v>0.59861111111111109</v>
      </c>
      <c r="E328" s="98">
        <v>44783</v>
      </c>
      <c r="F328" s="1" t="s">
        <v>195</v>
      </c>
      <c r="G328" s="1" t="s">
        <v>155</v>
      </c>
      <c r="H328" s="1" t="s">
        <v>308</v>
      </c>
      <c r="I328" s="1" t="s">
        <v>301</v>
      </c>
      <c r="J328" s="1">
        <v>3</v>
      </c>
      <c r="K328" s="1" t="s">
        <v>275</v>
      </c>
      <c r="L328" s="1" t="s">
        <v>276</v>
      </c>
      <c r="M328" s="1" t="s">
        <v>277</v>
      </c>
      <c r="N328" s="1" t="s">
        <v>278</v>
      </c>
      <c r="O328" s="1">
        <v>51.899228999999998</v>
      </c>
      <c r="P328" s="1">
        <v>9.2116480000000003</v>
      </c>
      <c r="Q328" s="1">
        <v>27</v>
      </c>
      <c r="R328" s="1" t="s">
        <v>310</v>
      </c>
      <c r="S328" s="1" t="s">
        <v>280</v>
      </c>
      <c r="T328" s="1" t="s">
        <v>281</v>
      </c>
      <c r="U328" s="1" t="s">
        <v>654</v>
      </c>
      <c r="V328" s="1">
        <v>6</v>
      </c>
    </row>
    <row r="329" spans="1:22" ht="14" hidden="1" x14ac:dyDescent="0.2">
      <c r="A329" s="1">
        <v>328</v>
      </c>
      <c r="B329" s="1">
        <v>251929140</v>
      </c>
      <c r="C329" s="20">
        <v>44781</v>
      </c>
      <c r="D329" s="97">
        <v>0.61736111111111114</v>
      </c>
      <c r="E329" s="98">
        <v>44783</v>
      </c>
      <c r="F329" s="1" t="s">
        <v>206</v>
      </c>
      <c r="G329" s="1" t="s">
        <v>145</v>
      </c>
      <c r="H329" s="1" t="s">
        <v>479</v>
      </c>
      <c r="I329" s="1" t="s">
        <v>301</v>
      </c>
      <c r="J329" s="1">
        <v>3</v>
      </c>
      <c r="K329" s="1" t="s">
        <v>352</v>
      </c>
      <c r="L329" s="1" t="s">
        <v>276</v>
      </c>
      <c r="M329" s="1" t="s">
        <v>277</v>
      </c>
      <c r="N329" s="1" t="s">
        <v>278</v>
      </c>
      <c r="O329" s="1">
        <v>51.898826999999997</v>
      </c>
      <c r="P329" s="1">
        <v>9.2209249999999994</v>
      </c>
      <c r="Q329" s="1">
        <v>4</v>
      </c>
      <c r="R329" s="1" t="s">
        <v>310</v>
      </c>
      <c r="S329" s="1" t="s">
        <v>280</v>
      </c>
      <c r="T329" s="1" t="s">
        <v>281</v>
      </c>
      <c r="U329" s="1" t="s">
        <v>655</v>
      </c>
      <c r="V329" s="1">
        <v>2</v>
      </c>
    </row>
    <row r="330" spans="1:22" ht="14" hidden="1" x14ac:dyDescent="0.2">
      <c r="A330" s="1">
        <v>329</v>
      </c>
      <c r="B330" s="1">
        <v>251929140</v>
      </c>
      <c r="C330" s="20">
        <v>44781</v>
      </c>
      <c r="D330" s="97">
        <v>0.61736111111111114</v>
      </c>
      <c r="E330" s="98">
        <v>44783</v>
      </c>
      <c r="F330" s="1" t="s">
        <v>206</v>
      </c>
      <c r="G330" s="1" t="s">
        <v>145</v>
      </c>
      <c r="H330" s="1" t="s">
        <v>479</v>
      </c>
      <c r="I330" s="1" t="s">
        <v>301</v>
      </c>
      <c r="J330" s="1">
        <v>1</v>
      </c>
      <c r="K330" s="1" t="s">
        <v>434</v>
      </c>
      <c r="L330" s="1" t="s">
        <v>276</v>
      </c>
      <c r="M330" s="1" t="s">
        <v>386</v>
      </c>
      <c r="N330" s="1" t="s">
        <v>278</v>
      </c>
      <c r="O330" s="1">
        <v>51.898826999999997</v>
      </c>
      <c r="P330" s="1">
        <v>9.2209249999999994</v>
      </c>
      <c r="Q330" s="1">
        <v>4</v>
      </c>
      <c r="R330" s="1" t="s">
        <v>310</v>
      </c>
      <c r="S330" s="1" t="s">
        <v>280</v>
      </c>
      <c r="T330" s="1" t="s">
        <v>281</v>
      </c>
      <c r="U330" s="1" t="s">
        <v>655</v>
      </c>
      <c r="V330" s="1">
        <v>2</v>
      </c>
    </row>
    <row r="331" spans="1:22" ht="14" hidden="1" x14ac:dyDescent="0.2">
      <c r="A331" s="1">
        <v>330</v>
      </c>
      <c r="B331" s="1">
        <v>251929141</v>
      </c>
      <c r="C331" s="20">
        <v>44781</v>
      </c>
      <c r="D331" s="97">
        <v>0.61736111111111114</v>
      </c>
      <c r="E331" s="98">
        <v>44783</v>
      </c>
      <c r="F331" s="1" t="s">
        <v>207</v>
      </c>
      <c r="G331" s="1" t="s">
        <v>146</v>
      </c>
      <c r="H331" s="1" t="s">
        <v>479</v>
      </c>
      <c r="I331" s="1" t="s">
        <v>301</v>
      </c>
      <c r="J331" s="1">
        <v>2</v>
      </c>
      <c r="K331" s="1" t="s">
        <v>352</v>
      </c>
      <c r="L331" s="1" t="s">
        <v>276</v>
      </c>
      <c r="M331" s="1" t="s">
        <v>277</v>
      </c>
      <c r="N331" s="1" t="s">
        <v>278</v>
      </c>
      <c r="O331" s="1">
        <v>51.898822000000003</v>
      </c>
      <c r="P331" s="1">
        <v>9.2209269999999997</v>
      </c>
      <c r="Q331" s="1">
        <v>4</v>
      </c>
      <c r="R331" s="1" t="s">
        <v>279</v>
      </c>
      <c r="S331" s="1" t="s">
        <v>280</v>
      </c>
      <c r="T331" s="1" t="s">
        <v>281</v>
      </c>
      <c r="U331" s="1" t="s">
        <v>656</v>
      </c>
      <c r="V331" s="1">
        <v>2</v>
      </c>
    </row>
    <row r="332" spans="1:22" ht="14" hidden="1" x14ac:dyDescent="0.2">
      <c r="A332" s="1">
        <v>331</v>
      </c>
      <c r="B332" s="1">
        <v>251929142</v>
      </c>
      <c r="C332" s="20">
        <v>44781</v>
      </c>
      <c r="D332" s="97">
        <v>0.61736111111111114</v>
      </c>
      <c r="E332" s="98">
        <v>44783</v>
      </c>
      <c r="F332" s="1" t="s">
        <v>225</v>
      </c>
      <c r="G332" s="1" t="s">
        <v>153</v>
      </c>
      <c r="H332" s="1" t="s">
        <v>308</v>
      </c>
      <c r="I332" s="1" t="s">
        <v>301</v>
      </c>
      <c r="J332" s="1">
        <v>20</v>
      </c>
      <c r="K332" s="1" t="s">
        <v>275</v>
      </c>
      <c r="L332" s="1" t="s">
        <v>276</v>
      </c>
      <c r="M332" s="1" t="s">
        <v>376</v>
      </c>
      <c r="N332" s="1" t="s">
        <v>278</v>
      </c>
      <c r="O332" s="1">
        <v>51.898823999999998</v>
      </c>
      <c r="P332" s="1">
        <v>9.2209210000000006</v>
      </c>
      <c r="Q332" s="1">
        <v>4</v>
      </c>
      <c r="R332" s="1" t="s">
        <v>279</v>
      </c>
      <c r="S332" s="1" t="s">
        <v>280</v>
      </c>
      <c r="T332" s="1" t="s">
        <v>281</v>
      </c>
      <c r="U332" s="1" t="s">
        <v>657</v>
      </c>
      <c r="V332" s="1">
        <v>2</v>
      </c>
    </row>
    <row r="333" spans="1:22" ht="14" hidden="1" x14ac:dyDescent="0.2">
      <c r="A333" s="1">
        <v>332</v>
      </c>
      <c r="B333" s="1">
        <v>251929143</v>
      </c>
      <c r="C333" s="20">
        <v>44781</v>
      </c>
      <c r="D333" s="97">
        <v>0.62013888888888891</v>
      </c>
      <c r="E333" s="98">
        <v>44783</v>
      </c>
      <c r="F333" s="1" t="s">
        <v>219</v>
      </c>
      <c r="G333" s="1" t="s">
        <v>167</v>
      </c>
      <c r="H333" s="1" t="s">
        <v>349</v>
      </c>
      <c r="I333" s="1" t="s">
        <v>301</v>
      </c>
      <c r="J333" s="1">
        <v>1</v>
      </c>
      <c r="K333" s="1" t="s">
        <v>275</v>
      </c>
      <c r="L333" s="1" t="s">
        <v>276</v>
      </c>
      <c r="M333" s="1" t="s">
        <v>277</v>
      </c>
      <c r="N333" s="1" t="s">
        <v>278</v>
      </c>
      <c r="O333" s="1">
        <v>51.898952999999999</v>
      </c>
      <c r="P333" s="1">
        <v>9.2209459999999996</v>
      </c>
      <c r="Q333" s="1">
        <v>31</v>
      </c>
      <c r="R333" s="1" t="s">
        <v>279</v>
      </c>
      <c r="S333" s="1" t="s">
        <v>280</v>
      </c>
      <c r="T333" s="1" t="s">
        <v>281</v>
      </c>
      <c r="U333" s="1" t="s">
        <v>658</v>
      </c>
      <c r="V333" s="1">
        <v>2</v>
      </c>
    </row>
    <row r="334" spans="1:22" ht="14" hidden="1" x14ac:dyDescent="0.2">
      <c r="A334" s="1">
        <v>333</v>
      </c>
      <c r="B334" s="1">
        <v>251929144</v>
      </c>
      <c r="C334" s="20">
        <v>44781</v>
      </c>
      <c r="D334" s="97">
        <v>0.62083333333333335</v>
      </c>
      <c r="E334" s="98">
        <v>44783</v>
      </c>
      <c r="F334" s="1" t="s">
        <v>235</v>
      </c>
      <c r="G334" s="1" t="s">
        <v>147</v>
      </c>
      <c r="H334" s="1" t="s">
        <v>479</v>
      </c>
      <c r="I334" s="1" t="s">
        <v>301</v>
      </c>
      <c r="J334" s="1">
        <v>2</v>
      </c>
      <c r="K334" s="1" t="s">
        <v>352</v>
      </c>
      <c r="L334" s="1" t="s">
        <v>276</v>
      </c>
      <c r="M334" s="1" t="s">
        <v>277</v>
      </c>
      <c r="N334" s="1" t="s">
        <v>278</v>
      </c>
      <c r="O334" s="1">
        <v>51.898943000000003</v>
      </c>
      <c r="P334" s="1">
        <v>9.2210190000000001</v>
      </c>
      <c r="Q334" s="1">
        <v>11</v>
      </c>
      <c r="R334" s="1" t="s">
        <v>279</v>
      </c>
      <c r="S334" s="1" t="s">
        <v>280</v>
      </c>
      <c r="T334" s="1" t="s">
        <v>281</v>
      </c>
      <c r="U334" s="1" t="s">
        <v>659</v>
      </c>
      <c r="V334" s="1">
        <v>2</v>
      </c>
    </row>
    <row r="335" spans="1:22" ht="14" hidden="1" x14ac:dyDescent="0.2">
      <c r="A335" s="1">
        <v>334</v>
      </c>
      <c r="B335" s="1">
        <v>251929145</v>
      </c>
      <c r="C335" s="20">
        <v>44781</v>
      </c>
      <c r="D335" s="97">
        <v>0.63611111111111107</v>
      </c>
      <c r="E335" s="98">
        <v>44783</v>
      </c>
      <c r="F335" s="1" t="s">
        <v>219</v>
      </c>
      <c r="G335" s="1" t="s">
        <v>167</v>
      </c>
      <c r="H335" s="1" t="s">
        <v>349</v>
      </c>
      <c r="I335" s="1" t="s">
        <v>301</v>
      </c>
      <c r="J335" s="1">
        <v>1</v>
      </c>
      <c r="K335" s="1" t="s">
        <v>275</v>
      </c>
      <c r="L335" s="1" t="s">
        <v>276</v>
      </c>
      <c r="M335" s="1" t="s">
        <v>277</v>
      </c>
      <c r="N335" s="1" t="s">
        <v>278</v>
      </c>
      <c r="O335" s="1">
        <v>51.899330999999997</v>
      </c>
      <c r="P335" s="1">
        <v>9.2214810000000007</v>
      </c>
      <c r="Q335" s="1">
        <v>13</v>
      </c>
      <c r="R335" s="1" t="s">
        <v>279</v>
      </c>
      <c r="S335" s="1" t="s">
        <v>280</v>
      </c>
      <c r="T335" s="1" t="s">
        <v>281</v>
      </c>
      <c r="U335" s="1" t="s">
        <v>660</v>
      </c>
      <c r="V335" s="1">
        <v>1</v>
      </c>
    </row>
    <row r="336" spans="1:22" ht="14" hidden="1" x14ac:dyDescent="0.2">
      <c r="A336" s="1">
        <v>335</v>
      </c>
      <c r="B336" s="1">
        <v>251929146</v>
      </c>
      <c r="C336" s="20">
        <v>44781</v>
      </c>
      <c r="D336" s="97">
        <v>0.64375000000000004</v>
      </c>
      <c r="E336" s="98">
        <v>44783</v>
      </c>
      <c r="F336" s="1" t="s">
        <v>225</v>
      </c>
      <c r="G336" s="1" t="s">
        <v>153</v>
      </c>
      <c r="H336" s="1" t="s">
        <v>308</v>
      </c>
      <c r="I336" s="1" t="s">
        <v>301</v>
      </c>
      <c r="J336" s="1">
        <v>10</v>
      </c>
      <c r="K336" s="1" t="s">
        <v>275</v>
      </c>
      <c r="L336" s="1" t="s">
        <v>276</v>
      </c>
      <c r="M336" s="1" t="s">
        <v>277</v>
      </c>
      <c r="N336" s="1" t="s">
        <v>278</v>
      </c>
      <c r="O336" s="1">
        <v>51.897871000000002</v>
      </c>
      <c r="P336" s="1">
        <v>9.2224749999999993</v>
      </c>
      <c r="Q336" s="1">
        <v>53</v>
      </c>
      <c r="R336" s="1" t="s">
        <v>279</v>
      </c>
      <c r="S336" s="1" t="s">
        <v>280</v>
      </c>
      <c r="T336" s="1" t="s">
        <v>281</v>
      </c>
      <c r="U336" s="1" t="s">
        <v>661</v>
      </c>
      <c r="V336" s="1">
        <v>3</v>
      </c>
    </row>
    <row r="337" spans="1:22" ht="14" hidden="1" x14ac:dyDescent="0.2">
      <c r="A337" s="1">
        <v>336</v>
      </c>
      <c r="B337" s="1">
        <v>251929147</v>
      </c>
      <c r="C337" s="20">
        <v>44781</v>
      </c>
      <c r="D337" s="97">
        <v>0.64375000000000004</v>
      </c>
      <c r="E337" s="98">
        <v>44783</v>
      </c>
      <c r="F337" s="1" t="s">
        <v>207</v>
      </c>
      <c r="G337" s="1" t="s">
        <v>146</v>
      </c>
      <c r="H337" s="1" t="s">
        <v>479</v>
      </c>
      <c r="I337" s="1" t="s">
        <v>301</v>
      </c>
      <c r="J337" s="1">
        <v>2</v>
      </c>
      <c r="K337" s="1" t="s">
        <v>352</v>
      </c>
      <c r="L337" s="1" t="s">
        <v>276</v>
      </c>
      <c r="M337" s="1" t="s">
        <v>277</v>
      </c>
      <c r="N337" s="1" t="s">
        <v>278</v>
      </c>
      <c r="O337" s="1">
        <v>51.897897999999998</v>
      </c>
      <c r="P337" s="1">
        <v>9.2225070000000002</v>
      </c>
      <c r="Q337" s="1">
        <v>14</v>
      </c>
      <c r="R337" s="1" t="s">
        <v>279</v>
      </c>
      <c r="S337" s="1" t="s">
        <v>280</v>
      </c>
      <c r="T337" s="1" t="s">
        <v>281</v>
      </c>
      <c r="U337" s="1" t="s">
        <v>662</v>
      </c>
      <c r="V337" s="1">
        <v>3</v>
      </c>
    </row>
    <row r="338" spans="1:22" ht="14" hidden="1" x14ac:dyDescent="0.2">
      <c r="A338" s="1">
        <v>337</v>
      </c>
      <c r="B338" s="1">
        <v>251929148</v>
      </c>
      <c r="C338" s="20">
        <v>44781</v>
      </c>
      <c r="D338" s="97">
        <v>0.64375000000000004</v>
      </c>
      <c r="E338" s="98">
        <v>44783</v>
      </c>
      <c r="F338" s="1" t="s">
        <v>235</v>
      </c>
      <c r="G338" s="1" t="s">
        <v>147</v>
      </c>
      <c r="H338" s="1" t="s">
        <v>479</v>
      </c>
      <c r="I338" s="1" t="s">
        <v>301</v>
      </c>
      <c r="J338" s="1">
        <v>1</v>
      </c>
      <c r="K338" s="1" t="s">
        <v>275</v>
      </c>
      <c r="L338" s="1" t="s">
        <v>276</v>
      </c>
      <c r="M338" s="1" t="s">
        <v>277</v>
      </c>
      <c r="N338" s="1" t="s">
        <v>278</v>
      </c>
      <c r="O338" s="1">
        <v>51.897697000000001</v>
      </c>
      <c r="P338" s="1">
        <v>9.2225110000000008</v>
      </c>
      <c r="Q338" s="1">
        <v>38</v>
      </c>
      <c r="R338" s="1" t="s">
        <v>279</v>
      </c>
      <c r="S338" s="1" t="s">
        <v>280</v>
      </c>
      <c r="T338" s="1" t="s">
        <v>281</v>
      </c>
      <c r="U338" s="1" t="s">
        <v>663</v>
      </c>
      <c r="V338" s="1">
        <v>3</v>
      </c>
    </row>
    <row r="339" spans="1:22" ht="14" hidden="1" x14ac:dyDescent="0.2">
      <c r="A339" s="1">
        <v>338</v>
      </c>
      <c r="B339" s="1">
        <v>251929149</v>
      </c>
      <c r="C339" s="20">
        <v>44781</v>
      </c>
      <c r="D339" s="97">
        <v>0.64375000000000004</v>
      </c>
      <c r="E339" s="98">
        <v>44783</v>
      </c>
      <c r="F339" s="1" t="s">
        <v>192</v>
      </c>
      <c r="G339" s="1" t="s">
        <v>151</v>
      </c>
      <c r="H339" s="1" t="s">
        <v>308</v>
      </c>
      <c r="I339" s="1" t="s">
        <v>301</v>
      </c>
      <c r="J339" s="1">
        <v>10</v>
      </c>
      <c r="K339" s="1" t="s">
        <v>275</v>
      </c>
      <c r="L339" s="1" t="s">
        <v>276</v>
      </c>
      <c r="M339" s="1" t="s">
        <v>386</v>
      </c>
      <c r="N339" s="1" t="s">
        <v>278</v>
      </c>
      <c r="O339" s="1">
        <v>51.897697000000001</v>
      </c>
      <c r="P339" s="1">
        <v>9.2225110000000008</v>
      </c>
      <c r="Q339" s="1">
        <v>38</v>
      </c>
      <c r="R339" s="1" t="s">
        <v>310</v>
      </c>
      <c r="S339" s="1" t="s">
        <v>280</v>
      </c>
      <c r="T339" s="1" t="s">
        <v>281</v>
      </c>
      <c r="U339" s="1" t="s">
        <v>664</v>
      </c>
      <c r="V339" s="1">
        <v>3</v>
      </c>
    </row>
    <row r="340" spans="1:22" ht="14" hidden="1" x14ac:dyDescent="0.2">
      <c r="A340" s="1">
        <v>339</v>
      </c>
      <c r="B340" s="1">
        <v>251929150</v>
      </c>
      <c r="C340" s="20">
        <v>44781</v>
      </c>
      <c r="D340" s="97">
        <v>0.64375000000000004</v>
      </c>
      <c r="E340" s="98">
        <v>44783</v>
      </c>
      <c r="F340" s="1" t="s">
        <v>206</v>
      </c>
      <c r="G340" s="1" t="s">
        <v>145</v>
      </c>
      <c r="H340" s="1" t="s">
        <v>479</v>
      </c>
      <c r="I340" s="1" t="s">
        <v>301</v>
      </c>
      <c r="J340" s="1">
        <v>1</v>
      </c>
      <c r="K340" s="1" t="s">
        <v>275</v>
      </c>
      <c r="L340" s="1" t="s">
        <v>276</v>
      </c>
      <c r="M340" s="1" t="s">
        <v>277</v>
      </c>
      <c r="N340" s="1" t="s">
        <v>278</v>
      </c>
      <c r="O340" s="1">
        <v>51.897778000000002</v>
      </c>
      <c r="P340" s="1">
        <v>9.2223620000000004</v>
      </c>
      <c r="Q340" s="1">
        <v>20</v>
      </c>
      <c r="R340" s="1" t="s">
        <v>310</v>
      </c>
      <c r="S340" s="1" t="s">
        <v>280</v>
      </c>
      <c r="T340" s="1" t="s">
        <v>281</v>
      </c>
      <c r="U340" s="1" t="s">
        <v>665</v>
      </c>
      <c r="V340" s="1">
        <v>3</v>
      </c>
    </row>
    <row r="341" spans="1:22" ht="14" hidden="1" x14ac:dyDescent="0.2">
      <c r="A341" s="1">
        <v>340</v>
      </c>
      <c r="B341" s="1">
        <v>251929151</v>
      </c>
      <c r="C341" s="20">
        <v>44781</v>
      </c>
      <c r="D341" s="97">
        <v>0.65069444444444446</v>
      </c>
      <c r="E341" s="98">
        <v>44783</v>
      </c>
      <c r="F341" s="1" t="s">
        <v>206</v>
      </c>
      <c r="G341" s="1" t="s">
        <v>145</v>
      </c>
      <c r="H341" s="1" t="s">
        <v>479</v>
      </c>
      <c r="I341" s="1" t="s">
        <v>301</v>
      </c>
      <c r="J341" s="1">
        <v>3</v>
      </c>
      <c r="K341" s="1" t="s">
        <v>352</v>
      </c>
      <c r="L341" s="1" t="s">
        <v>276</v>
      </c>
      <c r="M341" s="1" t="s">
        <v>277</v>
      </c>
      <c r="N341" s="1" t="s">
        <v>278</v>
      </c>
      <c r="O341" s="1">
        <v>51.896199000000003</v>
      </c>
      <c r="P341" s="1">
        <v>9.2216020000000007</v>
      </c>
      <c r="Q341" s="1">
        <v>25</v>
      </c>
      <c r="R341" s="1" t="s">
        <v>310</v>
      </c>
      <c r="S341" s="1" t="s">
        <v>280</v>
      </c>
      <c r="T341" s="1" t="s">
        <v>281</v>
      </c>
      <c r="U341" s="1" t="s">
        <v>666</v>
      </c>
      <c r="V341" s="1">
        <v>4</v>
      </c>
    </row>
    <row r="342" spans="1:22" ht="14" hidden="1" x14ac:dyDescent="0.2">
      <c r="A342" s="1">
        <v>341</v>
      </c>
      <c r="B342" s="1">
        <v>251929152</v>
      </c>
      <c r="C342" s="20">
        <v>44781</v>
      </c>
      <c r="D342" s="97">
        <v>0.65069444444444446</v>
      </c>
      <c r="E342" s="98">
        <v>44783</v>
      </c>
      <c r="F342" s="1" t="s">
        <v>206</v>
      </c>
      <c r="G342" s="1" t="s">
        <v>145</v>
      </c>
      <c r="H342" s="1" t="s">
        <v>479</v>
      </c>
      <c r="I342" s="1" t="s">
        <v>301</v>
      </c>
      <c r="J342" s="1">
        <v>1</v>
      </c>
      <c r="K342" s="1" t="s">
        <v>434</v>
      </c>
      <c r="L342" s="1" t="s">
        <v>287</v>
      </c>
      <c r="M342" s="1" t="s">
        <v>386</v>
      </c>
      <c r="N342" s="1" t="s">
        <v>278</v>
      </c>
      <c r="O342" s="1">
        <v>51.896225999999999</v>
      </c>
      <c r="P342" s="1">
        <v>9.2216640000000005</v>
      </c>
      <c r="Q342" s="1">
        <v>16</v>
      </c>
      <c r="R342" s="1" t="s">
        <v>310</v>
      </c>
      <c r="S342" s="1" t="s">
        <v>280</v>
      </c>
      <c r="T342" s="1" t="s">
        <v>281</v>
      </c>
      <c r="U342" s="1" t="s">
        <v>667</v>
      </c>
      <c r="V342" s="1">
        <v>4</v>
      </c>
    </row>
    <row r="343" spans="1:22" ht="14" hidden="1" x14ac:dyDescent="0.2">
      <c r="A343" s="1">
        <v>342</v>
      </c>
      <c r="B343" s="1">
        <v>251929153</v>
      </c>
      <c r="C343" s="20">
        <v>44781</v>
      </c>
      <c r="D343" s="97">
        <v>0.65069444444444446</v>
      </c>
      <c r="E343" s="98">
        <v>44783</v>
      </c>
      <c r="F343" s="1" t="s">
        <v>219</v>
      </c>
      <c r="G343" s="1" t="s">
        <v>167</v>
      </c>
      <c r="H343" s="1" t="s">
        <v>349</v>
      </c>
      <c r="I343" s="1" t="s">
        <v>301</v>
      </c>
      <c r="J343" s="1">
        <v>2</v>
      </c>
      <c r="K343" s="1" t="s">
        <v>275</v>
      </c>
      <c r="L343" s="1" t="s">
        <v>276</v>
      </c>
      <c r="M343" s="1" t="s">
        <v>277</v>
      </c>
      <c r="N343" s="1" t="s">
        <v>278</v>
      </c>
      <c r="O343" s="1">
        <v>51.896231999999998</v>
      </c>
      <c r="P343" s="1">
        <v>9.2216550000000002</v>
      </c>
      <c r="Q343" s="1">
        <v>25</v>
      </c>
      <c r="R343" s="1" t="s">
        <v>279</v>
      </c>
      <c r="S343" s="1" t="s">
        <v>280</v>
      </c>
      <c r="T343" s="1" t="s">
        <v>281</v>
      </c>
      <c r="U343" s="1" t="s">
        <v>668</v>
      </c>
      <c r="V343" s="1">
        <v>4</v>
      </c>
    </row>
    <row r="344" spans="1:22" ht="14" hidden="1" x14ac:dyDescent="0.2">
      <c r="A344" s="1">
        <v>343</v>
      </c>
      <c r="B344" s="1">
        <v>251929154</v>
      </c>
      <c r="C344" s="20">
        <v>44781</v>
      </c>
      <c r="D344" s="97">
        <v>0.65069444444444446</v>
      </c>
      <c r="E344" s="98">
        <v>44783</v>
      </c>
      <c r="F344" s="1" t="s">
        <v>225</v>
      </c>
      <c r="G344" s="1" t="s">
        <v>153</v>
      </c>
      <c r="H344" s="1" t="s">
        <v>308</v>
      </c>
      <c r="I344" s="1" t="s">
        <v>301</v>
      </c>
      <c r="J344" s="1">
        <v>50</v>
      </c>
      <c r="K344" s="1" t="s">
        <v>275</v>
      </c>
      <c r="L344" s="1" t="s">
        <v>276</v>
      </c>
      <c r="M344" s="1" t="s">
        <v>277</v>
      </c>
      <c r="N344" s="1" t="s">
        <v>278</v>
      </c>
      <c r="O344" s="1">
        <v>51.896231999999998</v>
      </c>
      <c r="P344" s="1">
        <v>9.2216550000000002</v>
      </c>
      <c r="Q344" s="1">
        <v>25</v>
      </c>
      <c r="R344" s="1" t="s">
        <v>279</v>
      </c>
      <c r="S344" s="1" t="s">
        <v>280</v>
      </c>
      <c r="T344" s="1" t="s">
        <v>281</v>
      </c>
      <c r="U344" s="1" t="s">
        <v>669</v>
      </c>
      <c r="V344" s="1">
        <v>4</v>
      </c>
    </row>
    <row r="345" spans="1:22" ht="14" hidden="1" x14ac:dyDescent="0.2">
      <c r="A345" s="1">
        <v>344</v>
      </c>
      <c r="B345" s="1">
        <v>251929155</v>
      </c>
      <c r="C345" s="20">
        <v>44781</v>
      </c>
      <c r="D345" s="97">
        <v>0.65138888888888891</v>
      </c>
      <c r="E345" s="98">
        <v>44783</v>
      </c>
      <c r="F345" s="1" t="s">
        <v>192</v>
      </c>
      <c r="G345" s="1" t="s">
        <v>151</v>
      </c>
      <c r="H345" s="1" t="s">
        <v>308</v>
      </c>
      <c r="I345" s="1" t="s">
        <v>301</v>
      </c>
      <c r="J345" s="1">
        <v>1</v>
      </c>
      <c r="K345" s="1" t="s">
        <v>275</v>
      </c>
      <c r="L345" s="1" t="s">
        <v>276</v>
      </c>
      <c r="M345" s="1" t="s">
        <v>277</v>
      </c>
      <c r="N345" s="1" t="s">
        <v>278</v>
      </c>
      <c r="O345" s="1">
        <v>51.896242000000001</v>
      </c>
      <c r="P345" s="1">
        <v>9.2217199999999995</v>
      </c>
      <c r="Q345" s="1">
        <v>30</v>
      </c>
      <c r="R345" s="1" t="s">
        <v>310</v>
      </c>
      <c r="S345" s="1" t="s">
        <v>280</v>
      </c>
      <c r="T345" s="1" t="s">
        <v>281</v>
      </c>
      <c r="U345" s="1" t="s">
        <v>670</v>
      </c>
      <c r="V345" s="1">
        <v>4</v>
      </c>
    </row>
    <row r="346" spans="1:22" ht="14" x14ac:dyDescent="0.2">
      <c r="A346" s="1">
        <v>345</v>
      </c>
      <c r="B346" s="1">
        <v>253239334</v>
      </c>
      <c r="C346" s="20">
        <v>44798</v>
      </c>
      <c r="D346" s="97">
        <v>0.46180555555555558</v>
      </c>
      <c r="E346" s="98">
        <v>44798</v>
      </c>
      <c r="F346" s="1" t="s">
        <v>671</v>
      </c>
      <c r="G346" s="1" t="s">
        <v>672</v>
      </c>
      <c r="H346" s="1" t="s">
        <v>673</v>
      </c>
      <c r="I346" s="1" t="s">
        <v>293</v>
      </c>
      <c r="J346" s="1">
        <v>1</v>
      </c>
      <c r="K346" s="1" t="s">
        <v>275</v>
      </c>
      <c r="L346" s="1" t="s">
        <v>276</v>
      </c>
      <c r="M346" s="1" t="s">
        <v>277</v>
      </c>
      <c r="N346" s="1" t="s">
        <v>278</v>
      </c>
      <c r="O346" s="1">
        <v>51.905568000000002</v>
      </c>
      <c r="P346" s="1">
        <v>9.1935529999999996</v>
      </c>
      <c r="Q346" s="1">
        <v>14</v>
      </c>
      <c r="R346" s="1" t="s">
        <v>279</v>
      </c>
      <c r="S346" s="1" t="s">
        <v>281</v>
      </c>
      <c r="T346" s="1" t="s">
        <v>280</v>
      </c>
      <c r="U346" s="1" t="s">
        <v>674</v>
      </c>
      <c r="V346" s="1">
        <v>8</v>
      </c>
    </row>
    <row r="347" spans="1:22" ht="14" x14ac:dyDescent="0.2">
      <c r="A347" s="1">
        <v>346</v>
      </c>
      <c r="B347" s="1">
        <v>253239396</v>
      </c>
      <c r="C347" s="20">
        <v>44798</v>
      </c>
      <c r="D347" s="97">
        <v>0.46319444444444446</v>
      </c>
      <c r="E347" s="98">
        <v>44798</v>
      </c>
      <c r="F347" s="1" t="s">
        <v>671</v>
      </c>
      <c r="G347" s="1" t="s">
        <v>672</v>
      </c>
      <c r="H347" s="1" t="s">
        <v>673</v>
      </c>
      <c r="I347" s="1" t="s">
        <v>293</v>
      </c>
      <c r="J347" s="1">
        <v>1</v>
      </c>
      <c r="K347" s="1" t="s">
        <v>275</v>
      </c>
      <c r="L347" s="1" t="s">
        <v>276</v>
      </c>
      <c r="M347" s="1" t="s">
        <v>277</v>
      </c>
      <c r="N347" s="1" t="s">
        <v>278</v>
      </c>
      <c r="O347" s="1">
        <v>51.905540999999999</v>
      </c>
      <c r="P347" s="1">
        <v>9.1935020000000005</v>
      </c>
      <c r="Q347" s="1">
        <v>12</v>
      </c>
      <c r="R347" s="1" t="s">
        <v>279</v>
      </c>
      <c r="S347" s="1" t="s">
        <v>281</v>
      </c>
      <c r="T347" s="1" t="s">
        <v>280</v>
      </c>
      <c r="U347" s="1" t="s">
        <v>675</v>
      </c>
      <c r="V347" s="1">
        <v>8</v>
      </c>
    </row>
    <row r="348" spans="1:22" ht="14" x14ac:dyDescent="0.2">
      <c r="A348" s="1">
        <v>347</v>
      </c>
      <c r="B348" s="1">
        <v>253239496</v>
      </c>
      <c r="C348" s="20">
        <v>44798</v>
      </c>
      <c r="D348" s="97">
        <v>0.46458333333333335</v>
      </c>
      <c r="E348" s="98">
        <v>44798</v>
      </c>
      <c r="F348" s="1" t="s">
        <v>676</v>
      </c>
      <c r="G348" s="1" t="s">
        <v>677</v>
      </c>
      <c r="H348" s="1" t="s">
        <v>678</v>
      </c>
      <c r="I348" s="1" t="s">
        <v>293</v>
      </c>
      <c r="J348" s="1">
        <v>1</v>
      </c>
      <c r="K348" s="1" t="s">
        <v>275</v>
      </c>
      <c r="L348" s="1" t="s">
        <v>276</v>
      </c>
      <c r="M348" s="1" t="s">
        <v>277</v>
      </c>
      <c r="N348" s="1" t="s">
        <v>278</v>
      </c>
      <c r="O348" s="1">
        <v>51.905544999999996</v>
      </c>
      <c r="P348" s="1">
        <v>9.1936859999999996</v>
      </c>
      <c r="Q348" s="1">
        <v>8</v>
      </c>
      <c r="R348" s="1" t="s">
        <v>279</v>
      </c>
      <c r="S348" s="1" t="s">
        <v>281</v>
      </c>
      <c r="T348" s="1" t="s">
        <v>280</v>
      </c>
      <c r="U348" s="1" t="s">
        <v>679</v>
      </c>
      <c r="V348" s="1">
        <v>8</v>
      </c>
    </row>
    <row r="349" spans="1:22" ht="14" x14ac:dyDescent="0.2">
      <c r="A349" s="1">
        <v>348</v>
      </c>
      <c r="B349" s="1">
        <v>253239629</v>
      </c>
      <c r="C349" s="20">
        <v>44798</v>
      </c>
      <c r="D349" s="97">
        <v>0.46666666666666667</v>
      </c>
      <c r="E349" s="98">
        <v>44798</v>
      </c>
      <c r="F349" s="1" t="s">
        <v>680</v>
      </c>
      <c r="G349" s="1" t="s">
        <v>681</v>
      </c>
      <c r="H349" s="1" t="s">
        <v>673</v>
      </c>
      <c r="I349" s="1" t="s">
        <v>293</v>
      </c>
      <c r="J349" s="1">
        <v>1</v>
      </c>
      <c r="K349" s="1" t="s">
        <v>275</v>
      </c>
      <c r="L349" s="1" t="s">
        <v>276</v>
      </c>
      <c r="M349" s="1" t="s">
        <v>277</v>
      </c>
      <c r="N349" s="1" t="s">
        <v>278</v>
      </c>
      <c r="O349" s="1">
        <v>51.905462</v>
      </c>
      <c r="P349" s="1">
        <v>9.193759</v>
      </c>
      <c r="Q349" s="1">
        <v>7</v>
      </c>
      <c r="R349" s="1" t="s">
        <v>279</v>
      </c>
      <c r="S349" s="1" t="s">
        <v>281</v>
      </c>
      <c r="T349" s="1" t="s">
        <v>280</v>
      </c>
      <c r="U349" s="1" t="s">
        <v>682</v>
      </c>
      <c r="V349" s="1">
        <v>8</v>
      </c>
    </row>
    <row r="350" spans="1:22" ht="14" x14ac:dyDescent="0.2">
      <c r="A350" s="1">
        <v>349</v>
      </c>
      <c r="B350" s="1">
        <v>253239697</v>
      </c>
      <c r="C350" s="20">
        <v>44798</v>
      </c>
      <c r="D350" s="97">
        <v>0.46736111111111112</v>
      </c>
      <c r="E350" s="98">
        <v>44798</v>
      </c>
      <c r="F350" s="1" t="s">
        <v>676</v>
      </c>
      <c r="G350" s="1" t="s">
        <v>677</v>
      </c>
      <c r="H350" s="1" t="s">
        <v>678</v>
      </c>
      <c r="I350" s="1" t="s">
        <v>293</v>
      </c>
      <c r="J350" s="1">
        <v>1</v>
      </c>
      <c r="K350" s="1" t="s">
        <v>275</v>
      </c>
      <c r="L350" s="1" t="s">
        <v>276</v>
      </c>
      <c r="M350" s="1" t="s">
        <v>277</v>
      </c>
      <c r="N350" s="1" t="s">
        <v>278</v>
      </c>
      <c r="O350" s="1">
        <v>51.905447000000002</v>
      </c>
      <c r="P350" s="1">
        <v>9.1937139999999999</v>
      </c>
      <c r="Q350" s="1">
        <v>5</v>
      </c>
      <c r="R350" s="1" t="s">
        <v>279</v>
      </c>
      <c r="S350" s="1" t="s">
        <v>280</v>
      </c>
      <c r="T350" s="1" t="s">
        <v>280</v>
      </c>
      <c r="U350" s="1" t="s">
        <v>683</v>
      </c>
      <c r="V350" s="1">
        <v>8</v>
      </c>
    </row>
    <row r="351" spans="1:22" ht="14" x14ac:dyDescent="0.2">
      <c r="A351" s="1">
        <v>350</v>
      </c>
      <c r="B351" s="1">
        <v>253240165</v>
      </c>
      <c r="C351" s="20">
        <v>44798</v>
      </c>
      <c r="D351" s="97">
        <v>0.46944444444444444</v>
      </c>
      <c r="E351" s="98">
        <v>44798</v>
      </c>
      <c r="F351" s="1" t="s">
        <v>684</v>
      </c>
      <c r="G351" s="1" t="s">
        <v>684</v>
      </c>
      <c r="H351" s="1" t="s">
        <v>685</v>
      </c>
      <c r="I351" s="1" t="s">
        <v>686</v>
      </c>
      <c r="J351" s="1">
        <v>1</v>
      </c>
      <c r="K351" s="1" t="s">
        <v>275</v>
      </c>
      <c r="L351" s="1" t="s">
        <v>276</v>
      </c>
      <c r="M351" s="1" t="s">
        <v>277</v>
      </c>
      <c r="N351" s="1" t="s">
        <v>278</v>
      </c>
      <c r="O351" s="1">
        <v>51.905313999999997</v>
      </c>
      <c r="P351" s="1">
        <v>9.1934979999999999</v>
      </c>
      <c r="Q351" s="1">
        <v>7</v>
      </c>
      <c r="R351" s="1" t="s">
        <v>279</v>
      </c>
      <c r="S351" s="1" t="s">
        <v>281</v>
      </c>
      <c r="T351" s="1" t="s">
        <v>280</v>
      </c>
      <c r="U351" s="1" t="s">
        <v>687</v>
      </c>
      <c r="V351" s="1">
        <v>8</v>
      </c>
    </row>
    <row r="352" spans="1:22" ht="14" x14ac:dyDescent="0.2">
      <c r="A352" s="1">
        <v>351</v>
      </c>
      <c r="B352" s="1">
        <v>253244788</v>
      </c>
      <c r="C352" s="20">
        <v>44798</v>
      </c>
      <c r="D352" s="97">
        <v>0.50208333333333333</v>
      </c>
      <c r="E352" s="98">
        <v>44798</v>
      </c>
      <c r="F352" s="1" t="s">
        <v>676</v>
      </c>
      <c r="G352" s="1" t="s">
        <v>677</v>
      </c>
      <c r="H352" s="1" t="s">
        <v>678</v>
      </c>
      <c r="I352" s="1" t="s">
        <v>293</v>
      </c>
      <c r="J352" s="1">
        <v>1</v>
      </c>
      <c r="K352" s="1" t="s">
        <v>275</v>
      </c>
      <c r="L352" s="1" t="s">
        <v>276</v>
      </c>
      <c r="M352" s="1" t="s">
        <v>277</v>
      </c>
      <c r="N352" s="1" t="s">
        <v>278</v>
      </c>
      <c r="O352" s="1">
        <v>51.898713999999998</v>
      </c>
      <c r="P352" s="1">
        <v>9.1935789999999997</v>
      </c>
      <c r="Q352" s="1">
        <v>5</v>
      </c>
      <c r="R352" s="1" t="s">
        <v>279</v>
      </c>
      <c r="S352" s="1" t="s">
        <v>280</v>
      </c>
      <c r="T352" s="1" t="s">
        <v>280</v>
      </c>
      <c r="U352" s="1" t="s">
        <v>688</v>
      </c>
      <c r="V352" s="1">
        <v>5</v>
      </c>
    </row>
    <row r="353" spans="1:22" ht="14" x14ac:dyDescent="0.2">
      <c r="A353" s="1">
        <v>352</v>
      </c>
      <c r="B353" s="1">
        <v>253244894</v>
      </c>
      <c r="C353" s="20">
        <v>44798</v>
      </c>
      <c r="D353" s="97">
        <v>0.50416666666666665</v>
      </c>
      <c r="E353" s="98">
        <v>44798</v>
      </c>
      <c r="F353" s="1" t="s">
        <v>689</v>
      </c>
      <c r="G353" s="1" t="s">
        <v>689</v>
      </c>
      <c r="H353" s="1" t="s">
        <v>690</v>
      </c>
      <c r="I353" s="1" t="s">
        <v>686</v>
      </c>
      <c r="J353" s="1">
        <v>1</v>
      </c>
      <c r="K353" s="1" t="s">
        <v>275</v>
      </c>
      <c r="L353" s="1" t="s">
        <v>276</v>
      </c>
      <c r="M353" s="1" t="s">
        <v>277</v>
      </c>
      <c r="N353" s="1" t="s">
        <v>278</v>
      </c>
      <c r="O353" s="1">
        <v>51.898696999999999</v>
      </c>
      <c r="P353" s="1">
        <v>9.1934989999999992</v>
      </c>
      <c r="Q353" s="1">
        <v>6</v>
      </c>
      <c r="R353" s="1" t="s">
        <v>279</v>
      </c>
      <c r="S353" s="1" t="s">
        <v>280</v>
      </c>
      <c r="T353" s="1" t="s">
        <v>280</v>
      </c>
      <c r="U353" s="1" t="s">
        <v>691</v>
      </c>
      <c r="V353" s="1">
        <v>5</v>
      </c>
    </row>
    <row r="354" spans="1:22" ht="14" x14ac:dyDescent="0.2">
      <c r="A354" s="1">
        <v>353</v>
      </c>
      <c r="B354" s="1">
        <v>253244956</v>
      </c>
      <c r="C354" s="20">
        <v>44798</v>
      </c>
      <c r="D354" s="97">
        <v>0.50486111111111109</v>
      </c>
      <c r="E354" s="98">
        <v>44798</v>
      </c>
      <c r="F354" s="1" t="s">
        <v>692</v>
      </c>
      <c r="G354" s="1" t="s">
        <v>693</v>
      </c>
      <c r="H354" s="1" t="s">
        <v>678</v>
      </c>
      <c r="I354" s="1" t="s">
        <v>293</v>
      </c>
      <c r="J354" s="1">
        <v>1</v>
      </c>
      <c r="K354" s="1" t="s">
        <v>275</v>
      </c>
      <c r="L354" s="1" t="s">
        <v>276</v>
      </c>
      <c r="M354" s="1" t="s">
        <v>277</v>
      </c>
      <c r="N354" s="1" t="s">
        <v>278</v>
      </c>
      <c r="O354" s="1">
        <v>51.898741999999999</v>
      </c>
      <c r="P354" s="1">
        <v>9.193581</v>
      </c>
      <c r="Q354" s="1">
        <v>5</v>
      </c>
      <c r="R354" s="1" t="s">
        <v>279</v>
      </c>
      <c r="S354" s="1" t="s">
        <v>280</v>
      </c>
      <c r="T354" s="1" t="s">
        <v>280</v>
      </c>
      <c r="U354" s="1" t="s">
        <v>694</v>
      </c>
      <c r="V354" s="1">
        <v>5</v>
      </c>
    </row>
    <row r="355" spans="1:22" ht="14" x14ac:dyDescent="0.2">
      <c r="A355" s="1">
        <v>354</v>
      </c>
      <c r="B355" s="1">
        <v>253245198</v>
      </c>
      <c r="C355" s="20">
        <v>44798</v>
      </c>
      <c r="D355" s="97">
        <v>0.5083333333333333</v>
      </c>
      <c r="E355" s="98">
        <v>44798</v>
      </c>
      <c r="F355" s="1" t="s">
        <v>695</v>
      </c>
      <c r="G355" s="1" t="s">
        <v>696</v>
      </c>
      <c r="H355" s="1" t="s">
        <v>697</v>
      </c>
      <c r="I355" s="1" t="s">
        <v>293</v>
      </c>
      <c r="J355" s="1">
        <v>1</v>
      </c>
      <c r="K355" s="1" t="s">
        <v>275</v>
      </c>
      <c r="L355" s="1" t="s">
        <v>276</v>
      </c>
      <c r="M355" s="1" t="s">
        <v>277</v>
      </c>
      <c r="N355" s="1" t="s">
        <v>278</v>
      </c>
      <c r="O355" s="1">
        <v>51.898660999999997</v>
      </c>
      <c r="P355" s="1">
        <v>9.1934690000000003</v>
      </c>
      <c r="Q355" s="1">
        <v>5</v>
      </c>
      <c r="R355" s="1" t="s">
        <v>279</v>
      </c>
      <c r="S355" s="1" t="s">
        <v>281</v>
      </c>
      <c r="T355" s="1" t="s">
        <v>280</v>
      </c>
      <c r="U355" s="1" t="s">
        <v>698</v>
      </c>
      <c r="V355" s="1">
        <v>5</v>
      </c>
    </row>
    <row r="356" spans="1:22" ht="14" x14ac:dyDescent="0.2">
      <c r="A356" s="1">
        <v>355</v>
      </c>
      <c r="B356" s="1">
        <v>253249030</v>
      </c>
      <c r="C356" s="20">
        <v>44798</v>
      </c>
      <c r="D356" s="97">
        <v>0.53611111111111109</v>
      </c>
      <c r="E356" s="98">
        <v>44798</v>
      </c>
      <c r="F356" s="1" t="s">
        <v>132</v>
      </c>
      <c r="G356" s="1" t="s">
        <v>699</v>
      </c>
      <c r="H356" s="1" t="s">
        <v>700</v>
      </c>
      <c r="I356" s="1" t="s">
        <v>293</v>
      </c>
      <c r="J356" s="1">
        <v>1</v>
      </c>
      <c r="K356" s="1" t="s">
        <v>275</v>
      </c>
      <c r="L356" s="1" t="s">
        <v>276</v>
      </c>
      <c r="M356" s="1" t="s">
        <v>277</v>
      </c>
      <c r="N356" s="1" t="s">
        <v>278</v>
      </c>
      <c r="O356" s="1">
        <v>51.899501999999998</v>
      </c>
      <c r="P356" s="1">
        <v>9.2017620000000004</v>
      </c>
      <c r="Q356" s="1">
        <v>13</v>
      </c>
      <c r="R356" s="1" t="s">
        <v>279</v>
      </c>
      <c r="S356" s="1" t="s">
        <v>280</v>
      </c>
      <c r="T356" s="1" t="s">
        <v>280</v>
      </c>
      <c r="U356" s="1" t="s">
        <v>701</v>
      </c>
      <c r="V356" s="1">
        <v>7</v>
      </c>
    </row>
    <row r="357" spans="1:22" ht="14" x14ac:dyDescent="0.2">
      <c r="A357" s="1">
        <v>356</v>
      </c>
      <c r="B357" s="1">
        <v>253249229</v>
      </c>
      <c r="C357" s="20">
        <v>44798</v>
      </c>
      <c r="D357" s="97">
        <v>0.53888888888888886</v>
      </c>
      <c r="E357" s="98">
        <v>44798</v>
      </c>
      <c r="F357" s="1" t="s">
        <v>676</v>
      </c>
      <c r="G357" s="1" t="s">
        <v>677</v>
      </c>
      <c r="H357" s="1" t="s">
        <v>678</v>
      </c>
      <c r="I357" s="1" t="s">
        <v>293</v>
      </c>
      <c r="J357" s="1">
        <v>1</v>
      </c>
      <c r="K357" s="1" t="s">
        <v>275</v>
      </c>
      <c r="L357" s="1" t="s">
        <v>276</v>
      </c>
      <c r="M357" s="1" t="s">
        <v>277</v>
      </c>
      <c r="N357" s="1" t="s">
        <v>278</v>
      </c>
      <c r="O357" s="1">
        <v>51.899523000000002</v>
      </c>
      <c r="P357" s="1">
        <v>9.2016989999999996</v>
      </c>
      <c r="Q357" s="1">
        <v>10</v>
      </c>
      <c r="R357" s="1" t="s">
        <v>279</v>
      </c>
      <c r="S357" s="1" t="s">
        <v>280</v>
      </c>
      <c r="T357" s="1" t="s">
        <v>280</v>
      </c>
      <c r="U357" s="1" t="s">
        <v>702</v>
      </c>
      <c r="V357" s="1">
        <v>7</v>
      </c>
    </row>
    <row r="358" spans="1:22" ht="14" x14ac:dyDescent="0.2">
      <c r="A358" s="1">
        <v>357</v>
      </c>
      <c r="B358" s="1">
        <v>253249301</v>
      </c>
      <c r="C358" s="20">
        <v>44798</v>
      </c>
      <c r="D358" s="97">
        <v>0.54027777777777775</v>
      </c>
      <c r="E358" s="98">
        <v>44798</v>
      </c>
      <c r="F358" s="1" t="s">
        <v>703</v>
      </c>
      <c r="G358" s="1" t="s">
        <v>703</v>
      </c>
      <c r="H358" s="1" t="s">
        <v>704</v>
      </c>
      <c r="I358" s="1" t="s">
        <v>293</v>
      </c>
      <c r="J358" s="1">
        <v>1</v>
      </c>
      <c r="K358" s="1" t="s">
        <v>275</v>
      </c>
      <c r="L358" s="1" t="s">
        <v>276</v>
      </c>
      <c r="M358" s="1" t="s">
        <v>277</v>
      </c>
      <c r="N358" s="1" t="s">
        <v>278</v>
      </c>
      <c r="O358" s="1">
        <v>51.899529999999999</v>
      </c>
      <c r="P358" s="1">
        <v>9.2015689999999992</v>
      </c>
      <c r="Q358" s="1">
        <v>12</v>
      </c>
      <c r="R358" s="1" t="s">
        <v>279</v>
      </c>
      <c r="S358" s="1" t="s">
        <v>280</v>
      </c>
      <c r="T358" s="1" t="s">
        <v>280</v>
      </c>
      <c r="U358" s="1" t="s">
        <v>705</v>
      </c>
      <c r="V358" s="1">
        <v>7</v>
      </c>
    </row>
    <row r="359" spans="1:22" ht="14" x14ac:dyDescent="0.2">
      <c r="A359" s="1">
        <v>358</v>
      </c>
      <c r="B359" s="1">
        <v>253249578</v>
      </c>
      <c r="C359" s="20">
        <v>44798</v>
      </c>
      <c r="D359" s="97">
        <v>0.54097222222222219</v>
      </c>
      <c r="E359" s="98">
        <v>44798</v>
      </c>
      <c r="F359" s="1" t="s">
        <v>706</v>
      </c>
      <c r="G359" s="1" t="s">
        <v>707</v>
      </c>
      <c r="H359" s="1" t="s">
        <v>704</v>
      </c>
      <c r="I359" s="1" t="s">
        <v>293</v>
      </c>
      <c r="J359" s="1">
        <v>1</v>
      </c>
      <c r="K359" s="1" t="s">
        <v>275</v>
      </c>
      <c r="L359" s="1" t="s">
        <v>276</v>
      </c>
      <c r="M359" s="1" t="s">
        <v>277</v>
      </c>
      <c r="N359" s="1" t="s">
        <v>278</v>
      </c>
      <c r="O359" s="1">
        <v>51.899616000000002</v>
      </c>
      <c r="P359" s="1">
        <v>9.2015410000000006</v>
      </c>
      <c r="Q359" s="1">
        <v>5</v>
      </c>
      <c r="R359" s="1" t="s">
        <v>279</v>
      </c>
      <c r="S359" s="1" t="s">
        <v>281</v>
      </c>
      <c r="T359" s="1" t="s">
        <v>280</v>
      </c>
      <c r="U359" s="1" t="s">
        <v>708</v>
      </c>
      <c r="V359" s="1">
        <v>7</v>
      </c>
    </row>
    <row r="360" spans="1:22" ht="14" x14ac:dyDescent="0.2">
      <c r="A360" s="1">
        <v>359</v>
      </c>
      <c r="B360" s="1">
        <v>253249780</v>
      </c>
      <c r="C360" s="20">
        <v>44798</v>
      </c>
      <c r="D360" s="97">
        <v>0.54166666666666663</v>
      </c>
      <c r="E360" s="98">
        <v>44798</v>
      </c>
      <c r="F360" s="1" t="s">
        <v>709</v>
      </c>
      <c r="G360" s="1" t="s">
        <v>710</v>
      </c>
      <c r="H360" s="1" t="s">
        <v>673</v>
      </c>
      <c r="I360" s="1" t="s">
        <v>293</v>
      </c>
      <c r="J360" s="1">
        <v>1</v>
      </c>
      <c r="K360" s="1" t="s">
        <v>275</v>
      </c>
      <c r="L360" s="1" t="s">
        <v>276</v>
      </c>
      <c r="M360" s="1" t="s">
        <v>277</v>
      </c>
      <c r="N360" s="1" t="s">
        <v>278</v>
      </c>
      <c r="O360" s="1">
        <v>51.899586999999997</v>
      </c>
      <c r="P360" s="1">
        <v>9.2015170000000008</v>
      </c>
      <c r="Q360" s="1">
        <v>5</v>
      </c>
      <c r="R360" s="1" t="s">
        <v>288</v>
      </c>
      <c r="S360" s="1" t="s">
        <v>280</v>
      </c>
      <c r="T360" s="1" t="s">
        <v>280</v>
      </c>
      <c r="U360" s="1" t="s">
        <v>711</v>
      </c>
      <c r="V360" s="1">
        <v>7</v>
      </c>
    </row>
    <row r="361" spans="1:22" ht="14" x14ac:dyDescent="0.2">
      <c r="A361" s="1">
        <v>360</v>
      </c>
      <c r="B361" s="1">
        <v>253249877</v>
      </c>
      <c r="C361" s="20">
        <v>44798</v>
      </c>
      <c r="D361" s="97">
        <v>0.5444444444444444</v>
      </c>
      <c r="E361" s="98">
        <v>44798</v>
      </c>
      <c r="F361" s="1" t="s">
        <v>126</v>
      </c>
      <c r="G361" s="1" t="s">
        <v>712</v>
      </c>
      <c r="H361" s="1" t="s">
        <v>713</v>
      </c>
      <c r="I361" s="1" t="s">
        <v>293</v>
      </c>
      <c r="J361" s="1">
        <v>1</v>
      </c>
      <c r="K361" s="1" t="s">
        <v>275</v>
      </c>
      <c r="L361" s="1" t="s">
        <v>276</v>
      </c>
      <c r="M361" s="1" t="s">
        <v>277</v>
      </c>
      <c r="N361" s="1" t="s">
        <v>278</v>
      </c>
      <c r="O361" s="1">
        <v>51.899577999999998</v>
      </c>
      <c r="P361" s="1">
        <v>9.2013700000000007</v>
      </c>
      <c r="Q361" s="1">
        <v>26</v>
      </c>
      <c r="R361" s="1" t="s">
        <v>279</v>
      </c>
      <c r="S361" s="1" t="s">
        <v>281</v>
      </c>
      <c r="T361" s="1" t="s">
        <v>280</v>
      </c>
      <c r="U361" s="1" t="s">
        <v>714</v>
      </c>
      <c r="V361" s="1">
        <v>7</v>
      </c>
    </row>
    <row r="362" spans="1:22" ht="14" x14ac:dyDescent="0.2">
      <c r="A362" s="1">
        <v>361</v>
      </c>
      <c r="B362" s="1">
        <v>253250068</v>
      </c>
      <c r="C362" s="20">
        <v>44798</v>
      </c>
      <c r="D362" s="97">
        <v>0.54652777777777772</v>
      </c>
      <c r="E362" s="98">
        <v>44798</v>
      </c>
      <c r="F362" s="1" t="s">
        <v>715</v>
      </c>
      <c r="G362" s="1" t="s">
        <v>716</v>
      </c>
      <c r="H362" s="1" t="s">
        <v>697</v>
      </c>
      <c r="I362" s="1" t="s">
        <v>293</v>
      </c>
      <c r="J362" s="1">
        <v>1</v>
      </c>
      <c r="K362" s="1" t="s">
        <v>275</v>
      </c>
      <c r="L362" s="1" t="s">
        <v>276</v>
      </c>
      <c r="M362" s="1" t="s">
        <v>277</v>
      </c>
      <c r="N362" s="1" t="s">
        <v>278</v>
      </c>
      <c r="O362" s="1">
        <v>51.899537000000002</v>
      </c>
      <c r="P362" s="1">
        <v>9.2010090000000009</v>
      </c>
      <c r="Q362" s="1">
        <v>9</v>
      </c>
      <c r="R362" s="1" t="s">
        <v>279</v>
      </c>
      <c r="S362" s="1" t="s">
        <v>280</v>
      </c>
      <c r="T362" s="1" t="s">
        <v>280</v>
      </c>
      <c r="U362" s="1" t="s">
        <v>717</v>
      </c>
      <c r="V362" s="1">
        <v>7</v>
      </c>
    </row>
    <row r="363" spans="1:22" ht="14" x14ac:dyDescent="0.2">
      <c r="A363" s="1">
        <v>362</v>
      </c>
      <c r="B363" s="1">
        <v>253250183</v>
      </c>
      <c r="C363" s="20">
        <v>44798</v>
      </c>
      <c r="D363" s="97">
        <v>0.5493055555555556</v>
      </c>
      <c r="E363" s="98">
        <v>44798</v>
      </c>
      <c r="F363" s="1" t="s">
        <v>718</v>
      </c>
      <c r="G363" s="1" t="s">
        <v>719</v>
      </c>
      <c r="H363" s="1" t="s">
        <v>720</v>
      </c>
      <c r="I363" s="1" t="s">
        <v>293</v>
      </c>
      <c r="J363" s="1">
        <v>1</v>
      </c>
      <c r="K363" s="1" t="s">
        <v>275</v>
      </c>
      <c r="L363" s="1" t="s">
        <v>276</v>
      </c>
      <c r="M363" s="1" t="s">
        <v>277</v>
      </c>
      <c r="N363" s="1" t="s">
        <v>278</v>
      </c>
      <c r="O363" s="1">
        <v>51.899372</v>
      </c>
      <c r="P363" s="1">
        <v>9.2010579999999997</v>
      </c>
      <c r="Q363" s="1">
        <v>9</v>
      </c>
      <c r="R363" s="1" t="s">
        <v>288</v>
      </c>
      <c r="S363" s="1" t="s">
        <v>280</v>
      </c>
      <c r="T363" s="1" t="s">
        <v>280</v>
      </c>
      <c r="U363" s="1" t="s">
        <v>721</v>
      </c>
      <c r="V363" s="1">
        <v>7</v>
      </c>
    </row>
    <row r="364" spans="1:22" ht="14" x14ac:dyDescent="0.2">
      <c r="A364" s="1">
        <v>363</v>
      </c>
      <c r="B364" s="1">
        <v>253250220</v>
      </c>
      <c r="C364" s="20">
        <v>44798</v>
      </c>
      <c r="D364" s="97">
        <v>0.55000000000000004</v>
      </c>
      <c r="E364" s="98">
        <v>44798</v>
      </c>
      <c r="F364" s="1" t="s">
        <v>722</v>
      </c>
      <c r="G364" s="1" t="s">
        <v>723</v>
      </c>
      <c r="H364" s="1" t="s">
        <v>724</v>
      </c>
      <c r="I364" s="1" t="s">
        <v>293</v>
      </c>
      <c r="J364" s="1">
        <v>1</v>
      </c>
      <c r="K364" s="1" t="s">
        <v>275</v>
      </c>
      <c r="L364" s="1" t="s">
        <v>276</v>
      </c>
      <c r="M364" s="1" t="s">
        <v>277</v>
      </c>
      <c r="N364" s="1" t="s">
        <v>278</v>
      </c>
      <c r="O364" s="1">
        <v>51.899400999999997</v>
      </c>
      <c r="P364" s="1">
        <v>9.2012509999999992</v>
      </c>
      <c r="Q364" s="1">
        <v>5</v>
      </c>
      <c r="R364" s="1" t="s">
        <v>279</v>
      </c>
      <c r="S364" s="1" t="s">
        <v>280</v>
      </c>
      <c r="T364" s="1" t="s">
        <v>280</v>
      </c>
      <c r="U364" s="1" t="s">
        <v>725</v>
      </c>
      <c r="V364" s="1">
        <v>7</v>
      </c>
    </row>
    <row r="365" spans="1:22" ht="14" x14ac:dyDescent="0.2">
      <c r="A365" s="1">
        <v>364</v>
      </c>
      <c r="B365" s="1">
        <v>253250245</v>
      </c>
      <c r="C365" s="20">
        <v>44798</v>
      </c>
      <c r="D365" s="97">
        <v>0.55000000000000004</v>
      </c>
      <c r="E365" s="98">
        <v>44798</v>
      </c>
      <c r="F365" s="1" t="s">
        <v>726</v>
      </c>
      <c r="G365" s="1" t="s">
        <v>727</v>
      </c>
      <c r="H365" s="1" t="s">
        <v>724</v>
      </c>
      <c r="I365" s="1" t="s">
        <v>293</v>
      </c>
      <c r="J365" s="1">
        <v>1</v>
      </c>
      <c r="K365" s="1" t="s">
        <v>275</v>
      </c>
      <c r="L365" s="1" t="s">
        <v>276</v>
      </c>
      <c r="M365" s="1" t="s">
        <v>277</v>
      </c>
      <c r="N365" s="1" t="s">
        <v>278</v>
      </c>
      <c r="O365" s="1">
        <v>51.899405000000002</v>
      </c>
      <c r="P365" s="1">
        <v>9.2013069999999999</v>
      </c>
      <c r="Q365" s="1">
        <v>5</v>
      </c>
      <c r="R365" s="1" t="s">
        <v>279</v>
      </c>
      <c r="S365" s="1" t="s">
        <v>281</v>
      </c>
      <c r="T365" s="1" t="s">
        <v>280</v>
      </c>
      <c r="U365" s="1" t="s">
        <v>728</v>
      </c>
      <c r="V365" s="1">
        <v>7</v>
      </c>
    </row>
    <row r="366" spans="1:22" ht="14" x14ac:dyDescent="0.2">
      <c r="A366" s="1">
        <v>365</v>
      </c>
      <c r="B366" s="1">
        <v>253250275</v>
      </c>
      <c r="C366" s="20">
        <v>44798</v>
      </c>
      <c r="D366" s="97">
        <v>0.55069444444444449</v>
      </c>
      <c r="E366" s="98">
        <v>44798</v>
      </c>
      <c r="F366" s="1" t="s">
        <v>729</v>
      </c>
      <c r="G366" s="1" t="s">
        <v>730</v>
      </c>
      <c r="H366" s="1" t="s">
        <v>673</v>
      </c>
      <c r="I366" s="1" t="s">
        <v>293</v>
      </c>
      <c r="J366" s="1">
        <v>1</v>
      </c>
      <c r="K366" s="1" t="s">
        <v>275</v>
      </c>
      <c r="L366" s="1" t="s">
        <v>276</v>
      </c>
      <c r="M366" s="1" t="s">
        <v>277</v>
      </c>
      <c r="N366" s="1" t="s">
        <v>278</v>
      </c>
      <c r="O366" s="1">
        <v>51.899368000000003</v>
      </c>
      <c r="P366" s="1">
        <v>9.2015899999999995</v>
      </c>
      <c r="Q366" s="1">
        <v>5</v>
      </c>
      <c r="R366" s="1" t="s">
        <v>279</v>
      </c>
      <c r="S366" s="1" t="s">
        <v>281</v>
      </c>
      <c r="T366" s="1" t="s">
        <v>280</v>
      </c>
      <c r="U366" s="1" t="s">
        <v>731</v>
      </c>
      <c r="V366" s="1">
        <v>7</v>
      </c>
    </row>
    <row r="367" spans="1:22" ht="14" x14ac:dyDescent="0.2">
      <c r="A367" s="1">
        <v>366</v>
      </c>
      <c r="B367" s="1">
        <v>253250312</v>
      </c>
      <c r="C367" s="20">
        <v>44798</v>
      </c>
      <c r="D367" s="97">
        <v>0.55138888888888893</v>
      </c>
      <c r="E367" s="98">
        <v>44798</v>
      </c>
      <c r="F367" s="1" t="s">
        <v>732</v>
      </c>
      <c r="G367" s="1" t="s">
        <v>733</v>
      </c>
      <c r="H367" s="1" t="s">
        <v>734</v>
      </c>
      <c r="I367" s="1" t="s">
        <v>735</v>
      </c>
      <c r="J367" s="1">
        <v>1</v>
      </c>
      <c r="K367" s="1" t="s">
        <v>352</v>
      </c>
      <c r="L367" s="1" t="s">
        <v>287</v>
      </c>
      <c r="M367" s="1" t="s">
        <v>277</v>
      </c>
      <c r="N367" s="1" t="s">
        <v>278</v>
      </c>
      <c r="O367" s="1">
        <v>51.899405000000002</v>
      </c>
      <c r="P367" s="1">
        <v>9.2017570000000006</v>
      </c>
      <c r="Q367" s="1">
        <v>5</v>
      </c>
      <c r="R367" s="1" t="s">
        <v>288</v>
      </c>
      <c r="S367" s="1" t="s">
        <v>280</v>
      </c>
      <c r="T367" s="1" t="s">
        <v>280</v>
      </c>
      <c r="U367" s="1" t="s">
        <v>736</v>
      </c>
      <c r="V367" s="1">
        <v>7</v>
      </c>
    </row>
    <row r="368" spans="1:22" ht="14" x14ac:dyDescent="0.2">
      <c r="A368" s="1">
        <v>367</v>
      </c>
      <c r="B368" s="1">
        <v>253250992</v>
      </c>
      <c r="C368" s="20">
        <v>44798</v>
      </c>
      <c r="D368" s="97">
        <v>0.5541666666666667</v>
      </c>
      <c r="E368" s="98">
        <v>44798</v>
      </c>
      <c r="F368" s="1" t="s">
        <v>737</v>
      </c>
      <c r="G368" s="1" t="s">
        <v>738</v>
      </c>
      <c r="H368" s="1" t="s">
        <v>739</v>
      </c>
      <c r="I368" s="1" t="s">
        <v>293</v>
      </c>
      <c r="J368" s="1">
        <v>1</v>
      </c>
      <c r="K368" s="1" t="s">
        <v>275</v>
      </c>
      <c r="L368" s="1" t="s">
        <v>276</v>
      </c>
      <c r="M368" s="1" t="s">
        <v>277</v>
      </c>
      <c r="N368" s="1" t="s">
        <v>278</v>
      </c>
      <c r="O368" s="1">
        <v>51.899486000000003</v>
      </c>
      <c r="P368" s="1">
        <v>9.2019009999999994</v>
      </c>
      <c r="Q368" s="1">
        <v>12</v>
      </c>
      <c r="R368" s="1" t="s">
        <v>279</v>
      </c>
      <c r="S368" s="1" t="s">
        <v>280</v>
      </c>
      <c r="T368" s="1" t="s">
        <v>280</v>
      </c>
      <c r="U368" s="1" t="s">
        <v>740</v>
      </c>
      <c r="V368" s="1">
        <v>7</v>
      </c>
    </row>
    <row r="369" spans="1:22" ht="14" x14ac:dyDescent="0.2">
      <c r="A369" s="1">
        <v>368</v>
      </c>
      <c r="B369" s="1">
        <v>253251030</v>
      </c>
      <c r="C369" s="20">
        <v>44798</v>
      </c>
      <c r="D369" s="97">
        <v>0.5541666666666667</v>
      </c>
      <c r="E369" s="98">
        <v>44798</v>
      </c>
      <c r="F369" s="1" t="s">
        <v>741</v>
      </c>
      <c r="G369" s="1" t="s">
        <v>742</v>
      </c>
      <c r="H369" s="1" t="s">
        <v>743</v>
      </c>
      <c r="I369" s="1" t="s">
        <v>293</v>
      </c>
      <c r="J369" s="1">
        <v>1</v>
      </c>
      <c r="K369" s="1" t="s">
        <v>275</v>
      </c>
      <c r="L369" s="1" t="s">
        <v>276</v>
      </c>
      <c r="M369" s="1" t="s">
        <v>277</v>
      </c>
      <c r="N369" s="1" t="s">
        <v>278</v>
      </c>
      <c r="O369" s="1">
        <v>51.899377000000001</v>
      </c>
      <c r="P369" s="1">
        <v>9.2018389999999997</v>
      </c>
      <c r="Q369" s="1">
        <v>5</v>
      </c>
      <c r="R369" s="1" t="s">
        <v>288</v>
      </c>
      <c r="S369" s="1" t="s">
        <v>280</v>
      </c>
      <c r="T369" s="1" t="s">
        <v>280</v>
      </c>
      <c r="U369" s="1" t="s">
        <v>744</v>
      </c>
      <c r="V369" s="1">
        <v>7</v>
      </c>
    </row>
    <row r="370" spans="1:22" ht="14" x14ac:dyDescent="0.2">
      <c r="A370" s="1">
        <v>369</v>
      </c>
      <c r="B370" s="1">
        <v>253252574</v>
      </c>
      <c r="C370" s="20">
        <v>44798</v>
      </c>
      <c r="D370" s="97">
        <v>0.56736111111111109</v>
      </c>
      <c r="E370" s="98">
        <v>44798</v>
      </c>
      <c r="F370" s="1" t="s">
        <v>745</v>
      </c>
      <c r="G370" s="1" t="s">
        <v>746</v>
      </c>
      <c r="H370" s="1" t="s">
        <v>747</v>
      </c>
      <c r="I370" s="1" t="s">
        <v>748</v>
      </c>
      <c r="J370" s="1">
        <v>1</v>
      </c>
      <c r="K370" s="1" t="s">
        <v>275</v>
      </c>
      <c r="L370" s="1" t="s">
        <v>276</v>
      </c>
      <c r="M370" s="1" t="s">
        <v>277</v>
      </c>
      <c r="N370" s="1" t="s">
        <v>278</v>
      </c>
      <c r="O370" s="1">
        <v>51.899144999999997</v>
      </c>
      <c r="P370" s="1">
        <v>9.2114689999999992</v>
      </c>
      <c r="Q370" s="1">
        <v>9</v>
      </c>
      <c r="R370" s="1" t="s">
        <v>279</v>
      </c>
      <c r="S370" s="1" t="s">
        <v>280</v>
      </c>
      <c r="T370" s="1" t="s">
        <v>280</v>
      </c>
      <c r="U370" s="1" t="s">
        <v>749</v>
      </c>
      <c r="V370" s="1">
        <v>6</v>
      </c>
    </row>
    <row r="371" spans="1:22" ht="14" x14ac:dyDescent="0.2">
      <c r="A371" s="1">
        <v>370</v>
      </c>
      <c r="B371" s="1">
        <v>253255989</v>
      </c>
      <c r="C371" s="20">
        <v>44798</v>
      </c>
      <c r="D371" s="97">
        <v>0.60277777777777775</v>
      </c>
      <c r="E371" s="98">
        <v>44798</v>
      </c>
      <c r="F371" s="1" t="s">
        <v>718</v>
      </c>
      <c r="G371" s="1" t="s">
        <v>719</v>
      </c>
      <c r="H371" s="1" t="s">
        <v>720</v>
      </c>
      <c r="I371" s="1" t="s">
        <v>293</v>
      </c>
      <c r="J371" s="1">
        <v>1</v>
      </c>
      <c r="K371" s="1" t="s">
        <v>275</v>
      </c>
      <c r="L371" s="1" t="s">
        <v>276</v>
      </c>
      <c r="M371" s="1" t="s">
        <v>277</v>
      </c>
      <c r="N371" s="1" t="s">
        <v>278</v>
      </c>
      <c r="O371" s="1">
        <v>51.898837</v>
      </c>
      <c r="P371" s="1">
        <v>9.2210439999999991</v>
      </c>
      <c r="Q371" s="1">
        <v>9</v>
      </c>
      <c r="R371" s="1" t="s">
        <v>288</v>
      </c>
      <c r="S371" s="1" t="s">
        <v>280</v>
      </c>
      <c r="T371" s="1" t="s">
        <v>280</v>
      </c>
      <c r="U371" s="1" t="s">
        <v>750</v>
      </c>
      <c r="V371" s="1">
        <v>2</v>
      </c>
    </row>
    <row r="372" spans="1:22" ht="14" x14ac:dyDescent="0.2">
      <c r="A372" s="1">
        <v>371</v>
      </c>
      <c r="B372" s="1">
        <v>253255998</v>
      </c>
      <c r="C372" s="20">
        <v>44798</v>
      </c>
      <c r="D372" s="97">
        <v>0.60277777777777775</v>
      </c>
      <c r="E372" s="98">
        <v>44798</v>
      </c>
      <c r="F372" s="1" t="s">
        <v>751</v>
      </c>
      <c r="G372" s="1" t="s">
        <v>752</v>
      </c>
      <c r="H372" s="1" t="s">
        <v>753</v>
      </c>
      <c r="I372" s="1" t="s">
        <v>293</v>
      </c>
      <c r="J372" s="1">
        <v>1</v>
      </c>
      <c r="K372" s="1" t="s">
        <v>275</v>
      </c>
      <c r="L372" s="1" t="s">
        <v>276</v>
      </c>
      <c r="M372" s="1" t="s">
        <v>277</v>
      </c>
      <c r="N372" s="1" t="s">
        <v>278</v>
      </c>
      <c r="O372" s="1">
        <v>51.898859000000002</v>
      </c>
      <c r="P372" s="1">
        <v>9.2210149999999995</v>
      </c>
      <c r="Q372" s="1">
        <v>9</v>
      </c>
      <c r="R372" s="1" t="s">
        <v>279</v>
      </c>
      <c r="S372" s="1" t="s">
        <v>280</v>
      </c>
      <c r="T372" s="1" t="s">
        <v>280</v>
      </c>
      <c r="U372" s="1" t="s">
        <v>754</v>
      </c>
      <c r="V372" s="1">
        <v>2</v>
      </c>
    </row>
    <row r="373" spans="1:22" ht="14" x14ac:dyDescent="0.2">
      <c r="A373" s="1">
        <v>372</v>
      </c>
      <c r="B373" s="1">
        <v>253256005</v>
      </c>
      <c r="C373" s="20">
        <v>44798</v>
      </c>
      <c r="D373" s="97">
        <v>0.60277777777777775</v>
      </c>
      <c r="E373" s="98">
        <v>44798</v>
      </c>
      <c r="F373" s="1" t="s">
        <v>755</v>
      </c>
      <c r="G373" s="1" t="s">
        <v>756</v>
      </c>
      <c r="H373" s="1" t="s">
        <v>757</v>
      </c>
      <c r="I373" s="1" t="s">
        <v>293</v>
      </c>
      <c r="J373" s="1">
        <v>1</v>
      </c>
      <c r="K373" s="1" t="s">
        <v>275</v>
      </c>
      <c r="L373" s="1" t="s">
        <v>276</v>
      </c>
      <c r="M373" s="1" t="s">
        <v>277</v>
      </c>
      <c r="N373" s="1" t="s">
        <v>278</v>
      </c>
      <c r="O373" s="1">
        <v>51.898860999999997</v>
      </c>
      <c r="P373" s="1">
        <v>9.2210199999999993</v>
      </c>
      <c r="Q373" s="1">
        <v>5</v>
      </c>
      <c r="R373" s="1" t="s">
        <v>279</v>
      </c>
      <c r="S373" s="1" t="s">
        <v>281</v>
      </c>
      <c r="T373" s="1" t="s">
        <v>280</v>
      </c>
      <c r="U373" s="1" t="s">
        <v>758</v>
      </c>
      <c r="V373" s="1">
        <v>2</v>
      </c>
    </row>
    <row r="374" spans="1:22" ht="14" x14ac:dyDescent="0.2">
      <c r="A374" s="1">
        <v>373</v>
      </c>
      <c r="B374" s="1">
        <v>253256025</v>
      </c>
      <c r="C374" s="20">
        <v>44798</v>
      </c>
      <c r="D374" s="97">
        <v>0.60347222222222219</v>
      </c>
      <c r="E374" s="98">
        <v>44798</v>
      </c>
      <c r="F374" s="1" t="s">
        <v>759</v>
      </c>
      <c r="G374" s="1" t="s">
        <v>760</v>
      </c>
      <c r="H374" s="1" t="s">
        <v>720</v>
      </c>
      <c r="I374" s="1" t="s">
        <v>293</v>
      </c>
      <c r="J374" s="1">
        <v>1</v>
      </c>
      <c r="K374" s="1" t="s">
        <v>275</v>
      </c>
      <c r="L374" s="1" t="s">
        <v>276</v>
      </c>
      <c r="M374" s="1" t="s">
        <v>277</v>
      </c>
      <c r="N374" s="1" t="s">
        <v>278</v>
      </c>
      <c r="O374" s="1">
        <v>51.898860999999997</v>
      </c>
      <c r="P374" s="1">
        <v>9.2210180000000008</v>
      </c>
      <c r="Q374" s="1">
        <v>4</v>
      </c>
      <c r="R374" s="1" t="s">
        <v>279</v>
      </c>
      <c r="S374" s="1" t="s">
        <v>280</v>
      </c>
      <c r="T374" s="1" t="s">
        <v>280</v>
      </c>
      <c r="U374" s="1" t="s">
        <v>761</v>
      </c>
      <c r="V374" s="1">
        <v>2</v>
      </c>
    </row>
    <row r="375" spans="1:22" ht="14" x14ac:dyDescent="0.2">
      <c r="A375" s="1">
        <v>374</v>
      </c>
      <c r="B375" s="1">
        <v>253256047</v>
      </c>
      <c r="C375" s="20">
        <v>44798</v>
      </c>
      <c r="D375" s="97">
        <v>0.60347222222222219</v>
      </c>
      <c r="E375" s="98">
        <v>44798</v>
      </c>
      <c r="F375" s="1" t="s">
        <v>676</v>
      </c>
      <c r="G375" s="1" t="s">
        <v>677</v>
      </c>
      <c r="H375" s="1" t="s">
        <v>678</v>
      </c>
      <c r="I375" s="1" t="s">
        <v>293</v>
      </c>
      <c r="J375" s="1">
        <v>1</v>
      </c>
      <c r="K375" s="1" t="s">
        <v>275</v>
      </c>
      <c r="L375" s="1" t="s">
        <v>276</v>
      </c>
      <c r="M375" s="1" t="s">
        <v>277</v>
      </c>
      <c r="N375" s="1" t="s">
        <v>278</v>
      </c>
      <c r="O375" s="1">
        <v>51.898857999999997</v>
      </c>
      <c r="P375" s="1">
        <v>9.2209950000000003</v>
      </c>
      <c r="Q375" s="1">
        <v>5</v>
      </c>
      <c r="R375" s="1" t="s">
        <v>279</v>
      </c>
      <c r="S375" s="1" t="s">
        <v>280</v>
      </c>
      <c r="T375" s="1" t="s">
        <v>280</v>
      </c>
      <c r="U375" s="1" t="s">
        <v>762</v>
      </c>
      <c r="V375" s="1">
        <v>2</v>
      </c>
    </row>
    <row r="376" spans="1:22" ht="14" x14ac:dyDescent="0.2">
      <c r="A376" s="1">
        <v>375</v>
      </c>
      <c r="B376" s="1">
        <v>253257471</v>
      </c>
      <c r="C376" s="20">
        <v>44798</v>
      </c>
      <c r="D376" s="97">
        <v>0.61111111111111116</v>
      </c>
      <c r="E376" s="98">
        <v>44798</v>
      </c>
      <c r="F376" s="1" t="s">
        <v>729</v>
      </c>
      <c r="G376" s="1" t="s">
        <v>730</v>
      </c>
      <c r="H376" s="1" t="s">
        <v>673</v>
      </c>
      <c r="I376" s="1" t="s">
        <v>293</v>
      </c>
      <c r="J376" s="1">
        <v>1</v>
      </c>
      <c r="K376" s="1" t="s">
        <v>275</v>
      </c>
      <c r="L376" s="1" t="s">
        <v>276</v>
      </c>
      <c r="M376" s="1" t="s">
        <v>277</v>
      </c>
      <c r="N376" s="1" t="s">
        <v>278</v>
      </c>
      <c r="O376" s="1">
        <v>51.898975</v>
      </c>
      <c r="P376" s="1">
        <v>9.2208240000000004</v>
      </c>
      <c r="Q376" s="1">
        <v>22</v>
      </c>
      <c r="R376" s="1" t="s">
        <v>279</v>
      </c>
      <c r="S376" s="1" t="s">
        <v>280</v>
      </c>
      <c r="T376" s="1" t="s">
        <v>280</v>
      </c>
      <c r="U376" s="1" t="s">
        <v>763</v>
      </c>
      <c r="V376" s="1">
        <v>2</v>
      </c>
    </row>
    <row r="377" spans="1:22" ht="14" hidden="1" x14ac:dyDescent="0.2">
      <c r="A377" s="1">
        <v>376</v>
      </c>
      <c r="B377" s="1">
        <v>253257844</v>
      </c>
      <c r="C377" s="20">
        <v>44798</v>
      </c>
      <c r="D377" s="97">
        <v>0.61527777777777781</v>
      </c>
      <c r="E377" s="98">
        <v>44798</v>
      </c>
      <c r="F377" s="1" t="s">
        <v>204</v>
      </c>
      <c r="G377" s="1" t="s">
        <v>149</v>
      </c>
      <c r="H377" s="1" t="s">
        <v>593</v>
      </c>
      <c r="I377" s="1" t="s">
        <v>301</v>
      </c>
      <c r="J377" s="1">
        <v>1</v>
      </c>
      <c r="K377" s="1" t="s">
        <v>275</v>
      </c>
      <c r="L377" s="1" t="s">
        <v>287</v>
      </c>
      <c r="M377" s="1" t="s">
        <v>277</v>
      </c>
      <c r="N377" s="1" t="s">
        <v>278</v>
      </c>
      <c r="O377" s="1">
        <v>51.899079999999998</v>
      </c>
      <c r="P377" s="1">
        <v>9.2207000000000008</v>
      </c>
      <c r="Q377" s="1">
        <v>13</v>
      </c>
      <c r="R377" s="1" t="s">
        <v>310</v>
      </c>
      <c r="S377" s="1" t="s">
        <v>280</v>
      </c>
      <c r="T377" s="1" t="s">
        <v>280</v>
      </c>
      <c r="U377" s="1" t="s">
        <v>764</v>
      </c>
      <c r="V377" s="1">
        <v>2</v>
      </c>
    </row>
    <row r="378" spans="1:22" ht="14" x14ac:dyDescent="0.2">
      <c r="A378" s="1">
        <v>377</v>
      </c>
      <c r="B378" s="1">
        <v>253260432</v>
      </c>
      <c r="C378" s="20">
        <v>44798</v>
      </c>
      <c r="D378" s="97">
        <v>0.63888888888888884</v>
      </c>
      <c r="E378" s="98">
        <v>44798</v>
      </c>
      <c r="F378" s="1" t="s">
        <v>765</v>
      </c>
      <c r="G378" s="1" t="s">
        <v>766</v>
      </c>
      <c r="H378" s="1" t="s">
        <v>767</v>
      </c>
      <c r="I378" s="1" t="s">
        <v>293</v>
      </c>
      <c r="J378" s="1">
        <v>1</v>
      </c>
      <c r="K378" s="1" t="s">
        <v>275</v>
      </c>
      <c r="L378" s="1" t="s">
        <v>276</v>
      </c>
      <c r="M378" s="1" t="s">
        <v>277</v>
      </c>
      <c r="N378" s="1" t="s">
        <v>278</v>
      </c>
      <c r="O378" s="1">
        <v>51.897848000000003</v>
      </c>
      <c r="P378" s="1">
        <v>9.2225199999999994</v>
      </c>
      <c r="Q378" s="1">
        <v>19</v>
      </c>
      <c r="R378" s="1" t="s">
        <v>279</v>
      </c>
      <c r="S378" s="1" t="s">
        <v>281</v>
      </c>
      <c r="T378" s="1" t="s">
        <v>280</v>
      </c>
      <c r="U378" s="1" t="s">
        <v>768</v>
      </c>
      <c r="V378" s="1">
        <v>3</v>
      </c>
    </row>
    <row r="379" spans="1:22" ht="14" hidden="1" x14ac:dyDescent="0.2">
      <c r="A379" s="1">
        <v>378</v>
      </c>
      <c r="B379" s="1">
        <v>253607570</v>
      </c>
      <c r="C379" s="20">
        <v>44798</v>
      </c>
      <c r="D379" s="97">
        <v>0.46388888888888891</v>
      </c>
      <c r="E379" s="98">
        <v>44802</v>
      </c>
      <c r="F379" s="1" t="s">
        <v>206</v>
      </c>
      <c r="G379" s="1" t="s">
        <v>145</v>
      </c>
      <c r="H379" s="1" t="s">
        <v>479</v>
      </c>
      <c r="I379" s="1" t="s">
        <v>301</v>
      </c>
      <c r="J379" s="1">
        <v>1</v>
      </c>
      <c r="K379" s="1" t="s">
        <v>352</v>
      </c>
      <c r="L379" s="1" t="s">
        <v>276</v>
      </c>
      <c r="M379" s="1" t="s">
        <v>277</v>
      </c>
      <c r="N379" s="1" t="s">
        <v>278</v>
      </c>
      <c r="O379" s="1">
        <v>51.905389999999997</v>
      </c>
      <c r="P379" s="1">
        <v>9.1933299999999996</v>
      </c>
      <c r="Q379" s="1">
        <v>14</v>
      </c>
      <c r="R379" s="1" t="s">
        <v>310</v>
      </c>
      <c r="S379" s="1" t="s">
        <v>280</v>
      </c>
      <c r="T379" s="1" t="s">
        <v>281</v>
      </c>
      <c r="U379" s="1" t="s">
        <v>769</v>
      </c>
      <c r="V379" s="1">
        <v>8</v>
      </c>
    </row>
    <row r="380" spans="1:22" ht="14" hidden="1" x14ac:dyDescent="0.2">
      <c r="A380" s="1">
        <v>379</v>
      </c>
      <c r="B380" s="1">
        <v>253607571</v>
      </c>
      <c r="C380" s="20">
        <v>44798</v>
      </c>
      <c r="D380" s="97">
        <v>0.47291666666666665</v>
      </c>
      <c r="E380" s="98">
        <v>44802</v>
      </c>
      <c r="F380" s="1" t="s">
        <v>207</v>
      </c>
      <c r="G380" s="1" t="s">
        <v>146</v>
      </c>
      <c r="H380" s="1" t="s">
        <v>479</v>
      </c>
      <c r="I380" s="1" t="s">
        <v>301</v>
      </c>
      <c r="J380" s="1">
        <v>1</v>
      </c>
      <c r="K380" s="1" t="s">
        <v>352</v>
      </c>
      <c r="L380" s="1" t="s">
        <v>276</v>
      </c>
      <c r="M380" s="1" t="s">
        <v>770</v>
      </c>
      <c r="N380" s="1" t="s">
        <v>278</v>
      </c>
      <c r="O380" s="1">
        <v>51.905500000000004</v>
      </c>
      <c r="P380" s="1">
        <v>9.1934660000000008</v>
      </c>
      <c r="Q380" s="1">
        <v>9</v>
      </c>
      <c r="R380" s="1" t="s">
        <v>279</v>
      </c>
      <c r="S380" s="1" t="s">
        <v>280</v>
      </c>
      <c r="T380" s="1" t="s">
        <v>281</v>
      </c>
      <c r="U380" s="1" t="s">
        <v>771</v>
      </c>
      <c r="V380" s="1">
        <v>8</v>
      </c>
    </row>
    <row r="381" spans="1:22" ht="14" hidden="1" x14ac:dyDescent="0.2">
      <c r="A381" s="1">
        <v>380</v>
      </c>
      <c r="B381" s="1">
        <v>253607572</v>
      </c>
      <c r="C381" s="20">
        <v>44798</v>
      </c>
      <c r="D381" s="97">
        <v>0.49583333333333335</v>
      </c>
      <c r="E381" s="98">
        <v>44802</v>
      </c>
      <c r="F381" s="1" t="s">
        <v>207</v>
      </c>
      <c r="G381" s="1" t="s">
        <v>146</v>
      </c>
      <c r="H381" s="1" t="s">
        <v>479</v>
      </c>
      <c r="I381" s="1" t="s">
        <v>301</v>
      </c>
      <c r="J381" s="1">
        <v>2</v>
      </c>
      <c r="K381" s="1" t="s">
        <v>352</v>
      </c>
      <c r="L381" s="1" t="s">
        <v>276</v>
      </c>
      <c r="M381" s="1" t="s">
        <v>277</v>
      </c>
      <c r="N381" s="1" t="s">
        <v>278</v>
      </c>
      <c r="O381" s="1">
        <v>51.898693999999999</v>
      </c>
      <c r="P381" s="1">
        <v>9.1935380000000002</v>
      </c>
      <c r="Q381" s="1">
        <v>4</v>
      </c>
      <c r="R381" s="1" t="s">
        <v>279</v>
      </c>
      <c r="S381" s="1" t="s">
        <v>280</v>
      </c>
      <c r="T381" s="1" t="s">
        <v>281</v>
      </c>
      <c r="U381" s="1" t="s">
        <v>772</v>
      </c>
      <c r="V381" s="1">
        <v>5</v>
      </c>
    </row>
    <row r="382" spans="1:22" ht="14" hidden="1" x14ac:dyDescent="0.2">
      <c r="A382" s="1">
        <v>381</v>
      </c>
      <c r="B382" s="1">
        <v>253607572</v>
      </c>
      <c r="C382" s="20">
        <v>44798</v>
      </c>
      <c r="D382" s="97">
        <v>0.49583333333333335</v>
      </c>
      <c r="E382" s="98">
        <v>44802</v>
      </c>
      <c r="F382" s="1" t="s">
        <v>207</v>
      </c>
      <c r="G382" s="1" t="s">
        <v>146</v>
      </c>
      <c r="H382" s="1" t="s">
        <v>479</v>
      </c>
      <c r="I382" s="1" t="s">
        <v>301</v>
      </c>
      <c r="J382" s="1">
        <v>1</v>
      </c>
      <c r="K382" s="1" t="s">
        <v>434</v>
      </c>
      <c r="L382" s="1" t="s">
        <v>276</v>
      </c>
      <c r="M382" s="1" t="s">
        <v>386</v>
      </c>
      <c r="N382" s="1" t="s">
        <v>278</v>
      </c>
      <c r="O382" s="1">
        <v>51.898693999999999</v>
      </c>
      <c r="P382" s="1">
        <v>9.1935380000000002</v>
      </c>
      <c r="Q382" s="1">
        <v>4</v>
      </c>
      <c r="R382" s="1" t="s">
        <v>279</v>
      </c>
      <c r="S382" s="1" t="s">
        <v>280</v>
      </c>
      <c r="T382" s="1" t="s">
        <v>281</v>
      </c>
      <c r="U382" s="1" t="s">
        <v>772</v>
      </c>
      <c r="V382" s="1">
        <v>5</v>
      </c>
    </row>
    <row r="383" spans="1:22" ht="14" hidden="1" x14ac:dyDescent="0.2">
      <c r="A383" s="1">
        <v>382</v>
      </c>
      <c r="B383" s="1">
        <v>253607573</v>
      </c>
      <c r="C383" s="20">
        <v>44798</v>
      </c>
      <c r="D383" s="97">
        <v>0.49930555555555556</v>
      </c>
      <c r="E383" s="98">
        <v>44802</v>
      </c>
      <c r="F383" s="1" t="s">
        <v>206</v>
      </c>
      <c r="G383" s="1" t="s">
        <v>145</v>
      </c>
      <c r="H383" s="1" t="s">
        <v>479</v>
      </c>
      <c r="I383" s="1" t="s">
        <v>301</v>
      </c>
      <c r="J383" s="1">
        <v>1</v>
      </c>
      <c r="K383" s="1" t="s">
        <v>352</v>
      </c>
      <c r="L383" s="1" t="s">
        <v>276</v>
      </c>
      <c r="M383" s="1" t="s">
        <v>277</v>
      </c>
      <c r="N383" s="1" t="s">
        <v>278</v>
      </c>
      <c r="O383" s="1">
        <v>51.898631000000002</v>
      </c>
      <c r="P383" s="1">
        <v>9.1935099999999998</v>
      </c>
      <c r="Q383" s="1">
        <v>71</v>
      </c>
      <c r="R383" s="1" t="s">
        <v>310</v>
      </c>
      <c r="S383" s="1" t="s">
        <v>280</v>
      </c>
      <c r="T383" s="1" t="s">
        <v>281</v>
      </c>
      <c r="U383" s="1" t="s">
        <v>773</v>
      </c>
      <c r="V383" s="1">
        <v>5</v>
      </c>
    </row>
    <row r="384" spans="1:22" ht="14" hidden="1" x14ac:dyDescent="0.2">
      <c r="A384" s="1">
        <v>383</v>
      </c>
      <c r="B384" s="1">
        <v>253607573</v>
      </c>
      <c r="C384" s="20">
        <v>44798</v>
      </c>
      <c r="D384" s="97">
        <v>0.49930555555555556</v>
      </c>
      <c r="E384" s="98">
        <v>44802</v>
      </c>
      <c r="F384" s="1" t="s">
        <v>206</v>
      </c>
      <c r="G384" s="1" t="s">
        <v>145</v>
      </c>
      <c r="H384" s="1" t="s">
        <v>479</v>
      </c>
      <c r="I384" s="1" t="s">
        <v>301</v>
      </c>
      <c r="J384" s="1">
        <v>1</v>
      </c>
      <c r="K384" s="1" t="s">
        <v>434</v>
      </c>
      <c r="L384" s="1" t="s">
        <v>276</v>
      </c>
      <c r="M384" s="1" t="s">
        <v>386</v>
      </c>
      <c r="N384" s="1" t="s">
        <v>278</v>
      </c>
      <c r="O384" s="1">
        <v>51.898631000000002</v>
      </c>
      <c r="P384" s="1">
        <v>9.1935099999999998</v>
      </c>
      <c r="Q384" s="1">
        <v>71</v>
      </c>
      <c r="R384" s="1" t="s">
        <v>310</v>
      </c>
      <c r="S384" s="1" t="s">
        <v>280</v>
      </c>
      <c r="T384" s="1" t="s">
        <v>281</v>
      </c>
      <c r="U384" s="1" t="s">
        <v>773</v>
      </c>
      <c r="V384" s="1">
        <v>5</v>
      </c>
    </row>
    <row r="385" spans="1:22" ht="14" hidden="1" x14ac:dyDescent="0.2">
      <c r="A385" s="1">
        <v>384</v>
      </c>
      <c r="B385" s="1">
        <v>253607574</v>
      </c>
      <c r="C385" s="20">
        <v>44798</v>
      </c>
      <c r="D385" s="97">
        <v>0.50763888888888886</v>
      </c>
      <c r="E385" s="98">
        <v>44802</v>
      </c>
      <c r="F385" s="1" t="s">
        <v>225</v>
      </c>
      <c r="G385" s="1" t="s">
        <v>153</v>
      </c>
      <c r="H385" s="1" t="s">
        <v>308</v>
      </c>
      <c r="I385" s="1" t="s">
        <v>301</v>
      </c>
      <c r="J385" s="1">
        <v>3</v>
      </c>
      <c r="K385" s="1" t="s">
        <v>275</v>
      </c>
      <c r="L385" s="1" t="s">
        <v>276</v>
      </c>
      <c r="M385" s="1" t="s">
        <v>277</v>
      </c>
      <c r="N385" s="1" t="s">
        <v>278</v>
      </c>
      <c r="O385" s="1">
        <v>51.898685999999998</v>
      </c>
      <c r="P385" s="1">
        <v>9.1935369999999992</v>
      </c>
      <c r="Q385" s="1">
        <v>48</v>
      </c>
      <c r="R385" s="1" t="s">
        <v>279</v>
      </c>
      <c r="S385" s="1" t="s">
        <v>280</v>
      </c>
      <c r="T385" s="1" t="s">
        <v>281</v>
      </c>
      <c r="U385" s="1" t="s">
        <v>774</v>
      </c>
      <c r="V385" s="1">
        <v>5</v>
      </c>
    </row>
    <row r="386" spans="1:22" ht="14" hidden="1" x14ac:dyDescent="0.2">
      <c r="A386" s="1">
        <v>385</v>
      </c>
      <c r="B386" s="1">
        <v>253607575</v>
      </c>
      <c r="C386" s="20">
        <v>44798</v>
      </c>
      <c r="D386" s="97">
        <v>0.51388888888888884</v>
      </c>
      <c r="E386" s="98">
        <v>44802</v>
      </c>
      <c r="F386" s="1" t="s">
        <v>201</v>
      </c>
      <c r="G386" s="1" t="s">
        <v>158</v>
      </c>
      <c r="H386" s="1" t="s">
        <v>593</v>
      </c>
      <c r="I386" s="1" t="s">
        <v>301</v>
      </c>
      <c r="J386" s="1">
        <v>10</v>
      </c>
      <c r="K386" s="1" t="s">
        <v>275</v>
      </c>
      <c r="L386" s="1" t="s">
        <v>276</v>
      </c>
      <c r="M386" s="1" t="s">
        <v>376</v>
      </c>
      <c r="N386" s="1" t="s">
        <v>278</v>
      </c>
      <c r="O386" s="1">
        <v>51.898578999999998</v>
      </c>
      <c r="P386" s="1">
        <v>9.1933930000000004</v>
      </c>
      <c r="Q386" s="1">
        <v>5</v>
      </c>
      <c r="R386" s="1" t="s">
        <v>279</v>
      </c>
      <c r="S386" s="1" t="s">
        <v>280</v>
      </c>
      <c r="T386" s="1" t="s">
        <v>281</v>
      </c>
      <c r="U386" s="1" t="s">
        <v>775</v>
      </c>
      <c r="V386" s="1">
        <v>5</v>
      </c>
    </row>
    <row r="387" spans="1:22" ht="14" hidden="1" x14ac:dyDescent="0.2">
      <c r="A387" s="1">
        <v>386</v>
      </c>
      <c r="B387" s="1">
        <v>253607576</v>
      </c>
      <c r="C387" s="20">
        <v>44798</v>
      </c>
      <c r="D387" s="97">
        <v>0.52013888888888893</v>
      </c>
      <c r="E387" s="98">
        <v>44802</v>
      </c>
      <c r="F387" s="1" t="s">
        <v>219</v>
      </c>
      <c r="G387" s="1" t="s">
        <v>167</v>
      </c>
      <c r="H387" s="1" t="s">
        <v>349</v>
      </c>
      <c r="I387" s="1" t="s">
        <v>301</v>
      </c>
      <c r="J387" s="1">
        <v>1</v>
      </c>
      <c r="K387" s="1" t="s">
        <v>352</v>
      </c>
      <c r="L387" s="1" t="s">
        <v>287</v>
      </c>
      <c r="M387" s="1" t="s">
        <v>376</v>
      </c>
      <c r="N387" s="1" t="s">
        <v>278</v>
      </c>
      <c r="O387" s="1">
        <v>51.898665000000001</v>
      </c>
      <c r="P387" s="1">
        <v>9.1935660000000006</v>
      </c>
      <c r="Q387" s="1">
        <v>14</v>
      </c>
      <c r="R387" s="1" t="s">
        <v>279</v>
      </c>
      <c r="S387" s="1" t="s">
        <v>280</v>
      </c>
      <c r="T387" s="1" t="s">
        <v>281</v>
      </c>
      <c r="U387" s="1" t="s">
        <v>776</v>
      </c>
      <c r="V387" s="1">
        <v>5</v>
      </c>
    </row>
    <row r="388" spans="1:22" ht="14" hidden="1" x14ac:dyDescent="0.2">
      <c r="A388" s="1">
        <v>387</v>
      </c>
      <c r="B388" s="1">
        <v>253607576</v>
      </c>
      <c r="C388" s="20">
        <v>44798</v>
      </c>
      <c r="D388" s="97">
        <v>0.52013888888888893</v>
      </c>
      <c r="E388" s="98">
        <v>44802</v>
      </c>
      <c r="F388" s="1" t="s">
        <v>219</v>
      </c>
      <c r="G388" s="1" t="s">
        <v>167</v>
      </c>
      <c r="H388" s="1" t="s">
        <v>349</v>
      </c>
      <c r="I388" s="1" t="s">
        <v>301</v>
      </c>
      <c r="J388" s="1">
        <v>1</v>
      </c>
      <c r="K388" s="1" t="s">
        <v>434</v>
      </c>
      <c r="L388" s="1" t="s">
        <v>276</v>
      </c>
      <c r="M388" s="1" t="s">
        <v>376</v>
      </c>
      <c r="N388" s="1" t="s">
        <v>278</v>
      </c>
      <c r="O388" s="1">
        <v>51.898665000000001</v>
      </c>
      <c r="P388" s="1">
        <v>9.1935660000000006</v>
      </c>
      <c r="Q388" s="1">
        <v>14</v>
      </c>
      <c r="R388" s="1" t="s">
        <v>279</v>
      </c>
      <c r="S388" s="1" t="s">
        <v>280</v>
      </c>
      <c r="T388" s="1" t="s">
        <v>281</v>
      </c>
      <c r="U388" s="1" t="s">
        <v>776</v>
      </c>
      <c r="V388" s="1">
        <v>5</v>
      </c>
    </row>
    <row r="389" spans="1:22" ht="14" hidden="1" x14ac:dyDescent="0.2">
      <c r="A389" s="1">
        <v>388</v>
      </c>
      <c r="B389" s="1">
        <v>253607576</v>
      </c>
      <c r="C389" s="20">
        <v>44798</v>
      </c>
      <c r="D389" s="97">
        <v>0.52013888888888893</v>
      </c>
      <c r="E389" s="98">
        <v>44802</v>
      </c>
      <c r="F389" s="1" t="s">
        <v>219</v>
      </c>
      <c r="G389" s="1" t="s">
        <v>167</v>
      </c>
      <c r="H389" s="1" t="s">
        <v>349</v>
      </c>
      <c r="I389" s="1" t="s">
        <v>301</v>
      </c>
      <c r="J389" s="1">
        <v>2</v>
      </c>
      <c r="K389" s="1" t="s">
        <v>352</v>
      </c>
      <c r="L389" s="1" t="s">
        <v>276</v>
      </c>
      <c r="M389" s="1" t="s">
        <v>277</v>
      </c>
      <c r="N389" s="1" t="s">
        <v>278</v>
      </c>
      <c r="O389" s="1">
        <v>51.898665000000001</v>
      </c>
      <c r="P389" s="1">
        <v>9.1935660000000006</v>
      </c>
      <c r="Q389" s="1">
        <v>14</v>
      </c>
      <c r="R389" s="1" t="s">
        <v>279</v>
      </c>
      <c r="S389" s="1" t="s">
        <v>280</v>
      </c>
      <c r="T389" s="1" t="s">
        <v>281</v>
      </c>
      <c r="U389" s="1" t="s">
        <v>776</v>
      </c>
      <c r="V389" s="1">
        <v>5</v>
      </c>
    </row>
    <row r="390" spans="1:22" ht="14" hidden="1" x14ac:dyDescent="0.2">
      <c r="A390" s="1">
        <v>389</v>
      </c>
      <c r="B390" s="1">
        <v>253607577</v>
      </c>
      <c r="C390" s="20">
        <v>44798</v>
      </c>
      <c r="D390" s="97">
        <v>0.53819444444444442</v>
      </c>
      <c r="E390" s="98">
        <v>44802</v>
      </c>
      <c r="F390" s="1" t="s">
        <v>225</v>
      </c>
      <c r="G390" s="1" t="s">
        <v>153</v>
      </c>
      <c r="H390" s="1" t="s">
        <v>308</v>
      </c>
      <c r="I390" s="1" t="s">
        <v>301</v>
      </c>
      <c r="J390" s="1">
        <v>20</v>
      </c>
      <c r="K390" s="1" t="s">
        <v>275</v>
      </c>
      <c r="L390" s="1" t="s">
        <v>276</v>
      </c>
      <c r="M390" s="1" t="s">
        <v>277</v>
      </c>
      <c r="N390" s="1" t="s">
        <v>278</v>
      </c>
      <c r="O390" s="1">
        <v>51.899554000000002</v>
      </c>
      <c r="P390" s="1">
        <v>9.2017179999999996</v>
      </c>
      <c r="Q390" s="1">
        <v>34</v>
      </c>
      <c r="R390" s="1" t="s">
        <v>279</v>
      </c>
      <c r="S390" s="1" t="s">
        <v>280</v>
      </c>
      <c r="T390" s="1" t="s">
        <v>281</v>
      </c>
      <c r="U390" s="1" t="s">
        <v>777</v>
      </c>
      <c r="V390" s="1">
        <v>7</v>
      </c>
    </row>
    <row r="391" spans="1:22" ht="14" hidden="1" x14ac:dyDescent="0.2">
      <c r="A391" s="1">
        <v>390</v>
      </c>
      <c r="B391" s="1">
        <v>253607578</v>
      </c>
      <c r="C391" s="20">
        <v>44798</v>
      </c>
      <c r="D391" s="97">
        <v>0.53819444444444442</v>
      </c>
      <c r="E391" s="98">
        <v>44802</v>
      </c>
      <c r="F391" s="1" t="s">
        <v>206</v>
      </c>
      <c r="G391" s="1" t="s">
        <v>145</v>
      </c>
      <c r="H391" s="1" t="s">
        <v>479</v>
      </c>
      <c r="I391" s="1" t="s">
        <v>301</v>
      </c>
      <c r="J391" s="1">
        <v>2</v>
      </c>
      <c r="K391" s="1" t="s">
        <v>352</v>
      </c>
      <c r="L391" s="1" t="s">
        <v>276</v>
      </c>
      <c r="M391" s="1" t="s">
        <v>277</v>
      </c>
      <c r="N391" s="1" t="s">
        <v>278</v>
      </c>
      <c r="O391" s="1">
        <v>51.899565000000003</v>
      </c>
      <c r="P391" s="1">
        <v>9.2017389999999999</v>
      </c>
      <c r="Q391" s="1">
        <v>14</v>
      </c>
      <c r="R391" s="1" t="s">
        <v>310</v>
      </c>
      <c r="S391" s="1" t="s">
        <v>280</v>
      </c>
      <c r="T391" s="1" t="s">
        <v>281</v>
      </c>
      <c r="U391" s="1" t="s">
        <v>778</v>
      </c>
      <c r="V391" s="1">
        <v>7</v>
      </c>
    </row>
    <row r="392" spans="1:22" ht="14" hidden="1" x14ac:dyDescent="0.2">
      <c r="A392" s="1">
        <v>391</v>
      </c>
      <c r="B392" s="1">
        <v>253607578</v>
      </c>
      <c r="C392" s="20">
        <v>44798</v>
      </c>
      <c r="D392" s="97">
        <v>0.53819444444444442</v>
      </c>
      <c r="E392" s="98">
        <v>44802</v>
      </c>
      <c r="F392" s="1" t="s">
        <v>206</v>
      </c>
      <c r="G392" s="1" t="s">
        <v>145</v>
      </c>
      <c r="H392" s="1" t="s">
        <v>479</v>
      </c>
      <c r="I392" s="1" t="s">
        <v>301</v>
      </c>
      <c r="J392" s="1">
        <v>1</v>
      </c>
      <c r="K392" s="1" t="s">
        <v>434</v>
      </c>
      <c r="L392" s="1" t="s">
        <v>276</v>
      </c>
      <c r="M392" s="1" t="s">
        <v>277</v>
      </c>
      <c r="N392" s="1" t="s">
        <v>278</v>
      </c>
      <c r="O392" s="1">
        <v>51.899565000000003</v>
      </c>
      <c r="P392" s="1">
        <v>9.2017389999999999</v>
      </c>
      <c r="Q392" s="1">
        <v>14</v>
      </c>
      <c r="R392" s="1" t="s">
        <v>310</v>
      </c>
      <c r="S392" s="1" t="s">
        <v>280</v>
      </c>
      <c r="T392" s="1" t="s">
        <v>281</v>
      </c>
      <c r="U392" s="1" t="s">
        <v>778</v>
      </c>
      <c r="V392" s="1">
        <v>7</v>
      </c>
    </row>
    <row r="393" spans="1:22" ht="14" x14ac:dyDescent="0.2">
      <c r="A393" s="1">
        <v>392</v>
      </c>
      <c r="B393" s="1">
        <v>253607579</v>
      </c>
      <c r="C393" s="20">
        <v>44798</v>
      </c>
      <c r="D393" s="97">
        <v>0.54305555555555551</v>
      </c>
      <c r="E393" s="98">
        <v>44802</v>
      </c>
      <c r="F393" s="1" t="s">
        <v>779</v>
      </c>
      <c r="G393" s="1" t="s">
        <v>780</v>
      </c>
      <c r="H393" s="1" t="s">
        <v>781</v>
      </c>
      <c r="I393" s="1" t="s">
        <v>293</v>
      </c>
      <c r="J393" s="1">
        <v>1</v>
      </c>
      <c r="K393" s="1" t="s">
        <v>275</v>
      </c>
      <c r="L393" s="1" t="s">
        <v>276</v>
      </c>
      <c r="M393" s="1" t="s">
        <v>277</v>
      </c>
      <c r="N393" s="1" t="s">
        <v>278</v>
      </c>
      <c r="O393" s="1">
        <v>51.899538</v>
      </c>
      <c r="P393" s="1">
        <v>9.2014499999999995</v>
      </c>
      <c r="Q393" s="1">
        <v>4</v>
      </c>
      <c r="R393" s="1" t="s">
        <v>279</v>
      </c>
      <c r="S393" s="1" t="s">
        <v>280</v>
      </c>
      <c r="T393" s="1" t="s">
        <v>281</v>
      </c>
      <c r="U393" s="1" t="s">
        <v>782</v>
      </c>
      <c r="V393" s="1">
        <v>7</v>
      </c>
    </row>
    <row r="394" spans="1:22" ht="14" hidden="1" x14ac:dyDescent="0.2">
      <c r="A394" s="1">
        <v>393</v>
      </c>
      <c r="B394" s="1">
        <v>253607580</v>
      </c>
      <c r="C394" s="20">
        <v>44798</v>
      </c>
      <c r="D394" s="97">
        <v>0.54374999999999996</v>
      </c>
      <c r="E394" s="98">
        <v>44802</v>
      </c>
      <c r="F394" s="1" t="s">
        <v>195</v>
      </c>
      <c r="G394" s="1" t="s">
        <v>155</v>
      </c>
      <c r="H394" s="1" t="s">
        <v>308</v>
      </c>
      <c r="I394" s="1" t="s">
        <v>301</v>
      </c>
      <c r="J394" s="1">
        <v>3</v>
      </c>
      <c r="K394" s="1" t="s">
        <v>352</v>
      </c>
      <c r="L394" s="1" t="s">
        <v>276</v>
      </c>
      <c r="M394" s="1" t="s">
        <v>277</v>
      </c>
      <c r="N394" s="1" t="s">
        <v>278</v>
      </c>
      <c r="O394" s="1">
        <v>51.89949</v>
      </c>
      <c r="P394" s="1">
        <v>9.2013189999999998</v>
      </c>
      <c r="Q394" s="1">
        <v>20</v>
      </c>
      <c r="R394" s="1" t="s">
        <v>310</v>
      </c>
      <c r="S394" s="1" t="s">
        <v>280</v>
      </c>
      <c r="T394" s="1" t="s">
        <v>281</v>
      </c>
      <c r="U394" s="1" t="s">
        <v>783</v>
      </c>
      <c r="V394" s="1">
        <v>7</v>
      </c>
    </row>
    <row r="395" spans="1:22" ht="14" hidden="1" x14ac:dyDescent="0.2">
      <c r="A395" s="1">
        <v>394</v>
      </c>
      <c r="B395" s="1">
        <v>253607581</v>
      </c>
      <c r="C395" s="20">
        <v>44798</v>
      </c>
      <c r="D395" s="97">
        <v>0.54791666666666672</v>
      </c>
      <c r="E395" s="98">
        <v>44802</v>
      </c>
      <c r="F395" s="1" t="s">
        <v>207</v>
      </c>
      <c r="G395" s="1" t="s">
        <v>146</v>
      </c>
      <c r="H395" s="1" t="s">
        <v>479</v>
      </c>
      <c r="I395" s="1" t="s">
        <v>301</v>
      </c>
      <c r="J395" s="1">
        <v>2</v>
      </c>
      <c r="K395" s="1" t="s">
        <v>352</v>
      </c>
      <c r="L395" s="1" t="s">
        <v>276</v>
      </c>
      <c r="M395" s="1" t="s">
        <v>277</v>
      </c>
      <c r="N395" s="1" t="s">
        <v>278</v>
      </c>
      <c r="O395" s="1">
        <v>51.899510999999997</v>
      </c>
      <c r="P395" s="1">
        <v>9.2010249999999996</v>
      </c>
      <c r="Q395" s="1">
        <v>4</v>
      </c>
      <c r="R395" s="1" t="s">
        <v>279</v>
      </c>
      <c r="S395" s="1" t="s">
        <v>280</v>
      </c>
      <c r="T395" s="1" t="s">
        <v>281</v>
      </c>
      <c r="U395" s="1" t="s">
        <v>784</v>
      </c>
      <c r="V395" s="1">
        <v>7</v>
      </c>
    </row>
    <row r="396" spans="1:22" ht="14" hidden="1" x14ac:dyDescent="0.2">
      <c r="A396" s="1">
        <v>395</v>
      </c>
      <c r="B396" s="1">
        <v>253607582</v>
      </c>
      <c r="C396" s="20">
        <v>44798</v>
      </c>
      <c r="D396" s="97">
        <v>0.54861111111111116</v>
      </c>
      <c r="E396" s="98">
        <v>44802</v>
      </c>
      <c r="F396" s="1" t="s">
        <v>206</v>
      </c>
      <c r="G396" s="1" t="s">
        <v>145</v>
      </c>
      <c r="H396" s="1" t="s">
        <v>479</v>
      </c>
      <c r="I396" s="1" t="s">
        <v>301</v>
      </c>
      <c r="J396" s="1">
        <v>1</v>
      </c>
      <c r="K396" s="1" t="s">
        <v>434</v>
      </c>
      <c r="L396" s="1" t="s">
        <v>276</v>
      </c>
      <c r="M396" s="1" t="s">
        <v>386</v>
      </c>
      <c r="N396" s="1" t="s">
        <v>278</v>
      </c>
      <c r="O396" s="1">
        <v>51.899470999999998</v>
      </c>
      <c r="P396" s="1">
        <v>9.2010360000000002</v>
      </c>
      <c r="Q396" s="1">
        <v>43</v>
      </c>
      <c r="R396" s="1" t="s">
        <v>310</v>
      </c>
      <c r="S396" s="1" t="s">
        <v>280</v>
      </c>
      <c r="T396" s="1" t="s">
        <v>281</v>
      </c>
      <c r="U396" s="1" t="s">
        <v>785</v>
      </c>
      <c r="V396" s="1">
        <v>7</v>
      </c>
    </row>
    <row r="397" spans="1:22" ht="14" x14ac:dyDescent="0.2">
      <c r="A397" s="1">
        <v>396</v>
      </c>
      <c r="B397" s="1">
        <v>253607583</v>
      </c>
      <c r="C397" s="20">
        <v>44798</v>
      </c>
      <c r="D397" s="97">
        <v>0.55486111111111114</v>
      </c>
      <c r="E397" s="98">
        <v>44802</v>
      </c>
      <c r="F397" s="1" t="s">
        <v>786</v>
      </c>
      <c r="G397" s="1" t="s">
        <v>787</v>
      </c>
      <c r="H397" s="1" t="s">
        <v>757</v>
      </c>
      <c r="I397" s="1" t="s">
        <v>293</v>
      </c>
      <c r="J397" s="1">
        <v>1</v>
      </c>
      <c r="K397" s="1" t="s">
        <v>275</v>
      </c>
      <c r="L397" s="1" t="s">
        <v>276</v>
      </c>
      <c r="M397" s="1" t="s">
        <v>277</v>
      </c>
      <c r="N397" s="1" t="s">
        <v>278</v>
      </c>
      <c r="O397" s="1">
        <v>51.899464000000002</v>
      </c>
      <c r="P397" s="1">
        <v>9.2018799999999992</v>
      </c>
      <c r="Q397" s="1">
        <v>4</v>
      </c>
      <c r="R397" s="1" t="s">
        <v>279</v>
      </c>
      <c r="S397" s="1" t="s">
        <v>280</v>
      </c>
      <c r="T397" s="1" t="s">
        <v>281</v>
      </c>
      <c r="U397" s="1" t="s">
        <v>788</v>
      </c>
      <c r="V397" s="1">
        <v>7</v>
      </c>
    </row>
    <row r="398" spans="1:22" ht="14" hidden="1" x14ac:dyDescent="0.2">
      <c r="A398" s="1">
        <v>397</v>
      </c>
      <c r="B398" s="1">
        <v>253607584</v>
      </c>
      <c r="C398" s="20">
        <v>44798</v>
      </c>
      <c r="D398" s="97">
        <v>0.56388888888888888</v>
      </c>
      <c r="E398" s="98">
        <v>44802</v>
      </c>
      <c r="F398" s="1" t="s">
        <v>225</v>
      </c>
      <c r="G398" s="1" t="s">
        <v>153</v>
      </c>
      <c r="H398" s="1" t="s">
        <v>308</v>
      </c>
      <c r="I398" s="1" t="s">
        <v>301</v>
      </c>
      <c r="J398" s="1">
        <v>4</v>
      </c>
      <c r="K398" s="1" t="s">
        <v>352</v>
      </c>
      <c r="L398" s="1" t="s">
        <v>276</v>
      </c>
      <c r="M398" s="1" t="s">
        <v>277</v>
      </c>
      <c r="N398" s="1" t="s">
        <v>278</v>
      </c>
      <c r="O398" s="1">
        <v>51.899079</v>
      </c>
      <c r="P398" s="1">
        <v>9.2114259999999994</v>
      </c>
      <c r="Q398" s="1">
        <v>19</v>
      </c>
      <c r="R398" s="1" t="s">
        <v>279</v>
      </c>
      <c r="S398" s="1" t="s">
        <v>280</v>
      </c>
      <c r="T398" s="1" t="s">
        <v>281</v>
      </c>
      <c r="U398" s="1" t="s">
        <v>789</v>
      </c>
      <c r="V398" s="1">
        <v>6</v>
      </c>
    </row>
    <row r="399" spans="1:22" ht="14" hidden="1" x14ac:dyDescent="0.2">
      <c r="A399" s="1">
        <v>398</v>
      </c>
      <c r="B399" s="1">
        <v>253607584</v>
      </c>
      <c r="C399" s="20">
        <v>44798</v>
      </c>
      <c r="D399" s="97">
        <v>0.56388888888888888</v>
      </c>
      <c r="E399" s="98">
        <v>44802</v>
      </c>
      <c r="F399" s="1" t="s">
        <v>225</v>
      </c>
      <c r="G399" s="1" t="s">
        <v>153</v>
      </c>
      <c r="H399" s="1" t="s">
        <v>308</v>
      </c>
      <c r="I399" s="1" t="s">
        <v>301</v>
      </c>
      <c r="J399" s="1">
        <v>1</v>
      </c>
      <c r="K399" s="1" t="s">
        <v>434</v>
      </c>
      <c r="L399" s="1" t="s">
        <v>276</v>
      </c>
      <c r="M399" s="1" t="s">
        <v>376</v>
      </c>
      <c r="N399" s="1" t="s">
        <v>278</v>
      </c>
      <c r="O399" s="1">
        <v>51.899079</v>
      </c>
      <c r="P399" s="1">
        <v>9.2114259999999994</v>
      </c>
      <c r="Q399" s="1">
        <v>19</v>
      </c>
      <c r="R399" s="1" t="s">
        <v>279</v>
      </c>
      <c r="S399" s="1" t="s">
        <v>280</v>
      </c>
      <c r="T399" s="1" t="s">
        <v>281</v>
      </c>
      <c r="U399" s="1" t="s">
        <v>789</v>
      </c>
      <c r="V399" s="1">
        <v>6</v>
      </c>
    </row>
    <row r="400" spans="1:22" ht="14" hidden="1" x14ac:dyDescent="0.2">
      <c r="A400" s="1">
        <v>399</v>
      </c>
      <c r="B400" s="1">
        <v>253607585</v>
      </c>
      <c r="C400" s="20">
        <v>44798</v>
      </c>
      <c r="D400" s="97">
        <v>0.57222222222222219</v>
      </c>
      <c r="E400" s="98">
        <v>44802</v>
      </c>
      <c r="F400" s="1" t="s">
        <v>218</v>
      </c>
      <c r="G400" s="1" t="s">
        <v>166</v>
      </c>
      <c r="H400" s="1" t="s">
        <v>349</v>
      </c>
      <c r="I400" s="1" t="s">
        <v>301</v>
      </c>
      <c r="J400" s="1">
        <v>5</v>
      </c>
      <c r="K400" s="1" t="s">
        <v>352</v>
      </c>
      <c r="L400" s="1" t="s">
        <v>276</v>
      </c>
      <c r="M400" s="1" t="s">
        <v>277</v>
      </c>
      <c r="N400" s="1" t="s">
        <v>278</v>
      </c>
      <c r="O400" s="1">
        <v>51.899203</v>
      </c>
      <c r="P400" s="1">
        <v>9.2115240000000007</v>
      </c>
      <c r="Q400" s="1">
        <v>17</v>
      </c>
      <c r="R400" s="1" t="s">
        <v>279</v>
      </c>
      <c r="S400" s="1" t="s">
        <v>280</v>
      </c>
      <c r="T400" s="1" t="s">
        <v>281</v>
      </c>
      <c r="U400" s="1" t="s">
        <v>790</v>
      </c>
      <c r="V400" s="1">
        <v>6</v>
      </c>
    </row>
    <row r="401" spans="1:22" ht="14" hidden="1" x14ac:dyDescent="0.2">
      <c r="A401" s="1">
        <v>400</v>
      </c>
      <c r="B401" s="1">
        <v>253607585</v>
      </c>
      <c r="C401" s="20">
        <v>44798</v>
      </c>
      <c r="D401" s="97">
        <v>0.57222222222222219</v>
      </c>
      <c r="E401" s="98">
        <v>44802</v>
      </c>
      <c r="F401" s="1" t="s">
        <v>218</v>
      </c>
      <c r="G401" s="1" t="s">
        <v>166</v>
      </c>
      <c r="H401" s="1" t="s">
        <v>349</v>
      </c>
      <c r="I401" s="1" t="s">
        <v>301</v>
      </c>
      <c r="J401" s="1">
        <v>2</v>
      </c>
      <c r="K401" s="1" t="s">
        <v>434</v>
      </c>
      <c r="L401" s="1" t="s">
        <v>276</v>
      </c>
      <c r="M401" s="1" t="s">
        <v>277</v>
      </c>
      <c r="N401" s="1" t="s">
        <v>278</v>
      </c>
      <c r="O401" s="1">
        <v>51.899203</v>
      </c>
      <c r="P401" s="1">
        <v>9.2115240000000007</v>
      </c>
      <c r="Q401" s="1">
        <v>17</v>
      </c>
      <c r="R401" s="1" t="s">
        <v>279</v>
      </c>
      <c r="S401" s="1" t="s">
        <v>280</v>
      </c>
      <c r="T401" s="1" t="s">
        <v>281</v>
      </c>
      <c r="U401" s="1" t="s">
        <v>790</v>
      </c>
      <c r="V401" s="1">
        <v>6</v>
      </c>
    </row>
    <row r="402" spans="1:22" ht="14" hidden="1" x14ac:dyDescent="0.2">
      <c r="A402" s="1">
        <v>401</v>
      </c>
      <c r="B402" s="1">
        <v>253607586</v>
      </c>
      <c r="C402" s="20">
        <v>44798</v>
      </c>
      <c r="D402" s="97">
        <v>0.57291666666666663</v>
      </c>
      <c r="E402" s="98">
        <v>44802</v>
      </c>
      <c r="F402" s="1" t="s">
        <v>206</v>
      </c>
      <c r="G402" s="1" t="s">
        <v>145</v>
      </c>
      <c r="H402" s="1" t="s">
        <v>479</v>
      </c>
      <c r="I402" s="1" t="s">
        <v>301</v>
      </c>
      <c r="J402" s="1">
        <v>2</v>
      </c>
      <c r="K402" s="1" t="s">
        <v>352</v>
      </c>
      <c r="L402" s="1" t="s">
        <v>276</v>
      </c>
      <c r="M402" s="1" t="s">
        <v>277</v>
      </c>
      <c r="N402" s="1" t="s">
        <v>278</v>
      </c>
      <c r="O402" s="1">
        <v>51.899203999999997</v>
      </c>
      <c r="P402" s="1">
        <v>9.2116360000000004</v>
      </c>
      <c r="Q402" s="1">
        <v>10</v>
      </c>
      <c r="R402" s="1" t="s">
        <v>310</v>
      </c>
      <c r="S402" s="1" t="s">
        <v>280</v>
      </c>
      <c r="T402" s="1" t="s">
        <v>281</v>
      </c>
      <c r="U402" s="1" t="s">
        <v>791</v>
      </c>
      <c r="V402" s="1">
        <v>6</v>
      </c>
    </row>
    <row r="403" spans="1:22" ht="14" hidden="1" x14ac:dyDescent="0.2">
      <c r="A403" s="1">
        <v>402</v>
      </c>
      <c r="B403" s="1">
        <v>253607586</v>
      </c>
      <c r="C403" s="20">
        <v>44798</v>
      </c>
      <c r="D403" s="97">
        <v>0.57291666666666663</v>
      </c>
      <c r="E403" s="98">
        <v>44802</v>
      </c>
      <c r="F403" s="1" t="s">
        <v>206</v>
      </c>
      <c r="G403" s="1" t="s">
        <v>145</v>
      </c>
      <c r="H403" s="1" t="s">
        <v>479</v>
      </c>
      <c r="I403" s="1" t="s">
        <v>301</v>
      </c>
      <c r="J403" s="1">
        <v>1</v>
      </c>
      <c r="K403" s="1" t="s">
        <v>434</v>
      </c>
      <c r="L403" s="1" t="s">
        <v>276</v>
      </c>
      <c r="M403" s="1" t="s">
        <v>277</v>
      </c>
      <c r="N403" s="1" t="s">
        <v>278</v>
      </c>
      <c r="O403" s="1">
        <v>51.899203999999997</v>
      </c>
      <c r="P403" s="1">
        <v>9.2116360000000004</v>
      </c>
      <c r="Q403" s="1">
        <v>10</v>
      </c>
      <c r="R403" s="1" t="s">
        <v>310</v>
      </c>
      <c r="S403" s="1" t="s">
        <v>280</v>
      </c>
      <c r="T403" s="1" t="s">
        <v>281</v>
      </c>
      <c r="U403" s="1" t="s">
        <v>791</v>
      </c>
      <c r="V403" s="1">
        <v>6</v>
      </c>
    </row>
    <row r="404" spans="1:22" ht="14" x14ac:dyDescent="0.2">
      <c r="A404" s="1">
        <v>403</v>
      </c>
      <c r="B404" s="1">
        <v>253607587</v>
      </c>
      <c r="C404" s="20">
        <v>44798</v>
      </c>
      <c r="D404" s="97">
        <v>0.57361111111111107</v>
      </c>
      <c r="E404" s="98">
        <v>44802</v>
      </c>
      <c r="F404" s="1" t="s">
        <v>126</v>
      </c>
      <c r="G404" s="1" t="s">
        <v>712</v>
      </c>
      <c r="H404" s="1" t="s">
        <v>713</v>
      </c>
      <c r="I404" s="1" t="s">
        <v>293</v>
      </c>
      <c r="J404" s="1">
        <v>1</v>
      </c>
      <c r="K404" s="1" t="s">
        <v>275</v>
      </c>
      <c r="L404" s="1" t="s">
        <v>276</v>
      </c>
      <c r="M404" s="1" t="s">
        <v>277</v>
      </c>
      <c r="N404" s="1" t="s">
        <v>278</v>
      </c>
      <c r="O404" s="1">
        <v>51.899197000000001</v>
      </c>
      <c r="P404" s="1">
        <v>9.2116629999999997</v>
      </c>
      <c r="Q404" s="1">
        <v>16</v>
      </c>
      <c r="R404" s="1" t="s">
        <v>279</v>
      </c>
      <c r="S404" s="1" t="s">
        <v>280</v>
      </c>
      <c r="T404" s="1" t="s">
        <v>281</v>
      </c>
      <c r="U404" s="1" t="s">
        <v>792</v>
      </c>
      <c r="V404" s="1">
        <v>6</v>
      </c>
    </row>
    <row r="405" spans="1:22" ht="14" hidden="1" x14ac:dyDescent="0.2">
      <c r="A405" s="1">
        <v>404</v>
      </c>
      <c r="B405" s="1">
        <v>253607588</v>
      </c>
      <c r="C405" s="20">
        <v>44798</v>
      </c>
      <c r="D405" s="97">
        <v>0.57430555555555551</v>
      </c>
      <c r="E405" s="98">
        <v>44802</v>
      </c>
      <c r="F405" s="1" t="s">
        <v>207</v>
      </c>
      <c r="G405" s="1" t="s">
        <v>146</v>
      </c>
      <c r="H405" s="1" t="s">
        <v>479</v>
      </c>
      <c r="I405" s="1" t="s">
        <v>301</v>
      </c>
      <c r="J405" s="1">
        <v>2</v>
      </c>
      <c r="K405" s="1" t="s">
        <v>352</v>
      </c>
      <c r="L405" s="1" t="s">
        <v>276</v>
      </c>
      <c r="M405" s="1" t="s">
        <v>277</v>
      </c>
      <c r="N405" s="1" t="s">
        <v>278</v>
      </c>
      <c r="O405" s="1">
        <v>51.899158</v>
      </c>
      <c r="P405" s="1">
        <v>9.2117249999999995</v>
      </c>
      <c r="Q405" s="1">
        <v>21</v>
      </c>
      <c r="R405" s="1" t="s">
        <v>279</v>
      </c>
      <c r="S405" s="1" t="s">
        <v>280</v>
      </c>
      <c r="T405" s="1" t="s">
        <v>281</v>
      </c>
      <c r="U405" s="1" t="s">
        <v>793</v>
      </c>
      <c r="V405" s="1">
        <v>6</v>
      </c>
    </row>
    <row r="406" spans="1:22" ht="14" x14ac:dyDescent="0.2">
      <c r="A406" s="1">
        <v>405</v>
      </c>
      <c r="B406" s="1">
        <v>253607589</v>
      </c>
      <c r="C406" s="20">
        <v>44798</v>
      </c>
      <c r="D406" s="97">
        <v>0.5805555555555556</v>
      </c>
      <c r="E406" s="98">
        <v>44802</v>
      </c>
      <c r="F406" s="1" t="s">
        <v>126</v>
      </c>
      <c r="G406" s="1" t="s">
        <v>712</v>
      </c>
      <c r="H406" s="1" t="s">
        <v>713</v>
      </c>
      <c r="I406" s="1" t="s">
        <v>293</v>
      </c>
      <c r="J406" s="1">
        <v>1</v>
      </c>
      <c r="K406" s="1" t="s">
        <v>275</v>
      </c>
      <c r="L406" s="1" t="s">
        <v>276</v>
      </c>
      <c r="M406" s="1" t="s">
        <v>277</v>
      </c>
      <c r="N406" s="1" t="s">
        <v>278</v>
      </c>
      <c r="O406" s="1">
        <v>51.899158999999997</v>
      </c>
      <c r="P406" s="1">
        <v>9.2118210000000005</v>
      </c>
      <c r="Q406" s="1">
        <v>4</v>
      </c>
      <c r="R406" s="1" t="s">
        <v>279</v>
      </c>
      <c r="S406" s="1" t="s">
        <v>280</v>
      </c>
      <c r="T406" s="1" t="s">
        <v>281</v>
      </c>
      <c r="U406" s="1" t="s">
        <v>794</v>
      </c>
      <c r="V406" s="1">
        <v>6</v>
      </c>
    </row>
    <row r="407" spans="1:22" ht="14" x14ac:dyDescent="0.2">
      <c r="A407" s="1">
        <v>406</v>
      </c>
      <c r="B407" s="1">
        <v>253607590</v>
      </c>
      <c r="C407" s="20">
        <v>44798</v>
      </c>
      <c r="D407" s="97">
        <v>0.5805555555555556</v>
      </c>
      <c r="E407" s="98">
        <v>44802</v>
      </c>
      <c r="F407" s="1" t="s">
        <v>795</v>
      </c>
      <c r="G407" s="1" t="s">
        <v>796</v>
      </c>
      <c r="H407" s="1" t="s">
        <v>797</v>
      </c>
      <c r="I407" s="1" t="s">
        <v>293</v>
      </c>
      <c r="J407" s="1">
        <v>50</v>
      </c>
      <c r="K407" s="1" t="s">
        <v>275</v>
      </c>
      <c r="L407" s="1" t="s">
        <v>276</v>
      </c>
      <c r="M407" s="1" t="s">
        <v>277</v>
      </c>
      <c r="N407" s="1" t="s">
        <v>278</v>
      </c>
      <c r="O407" s="1">
        <v>51.899166000000001</v>
      </c>
      <c r="P407" s="1">
        <v>9.2118350000000007</v>
      </c>
      <c r="Q407" s="1">
        <v>6</v>
      </c>
      <c r="R407" s="1" t="s">
        <v>279</v>
      </c>
      <c r="S407" s="1" t="s">
        <v>280</v>
      </c>
      <c r="T407" s="1" t="s">
        <v>281</v>
      </c>
      <c r="U407" s="1" t="s">
        <v>798</v>
      </c>
      <c r="V407" s="1">
        <v>6</v>
      </c>
    </row>
    <row r="408" spans="1:22" ht="14" x14ac:dyDescent="0.2">
      <c r="A408" s="1">
        <v>407</v>
      </c>
      <c r="B408" s="1">
        <v>253607591</v>
      </c>
      <c r="C408" s="20">
        <v>44798</v>
      </c>
      <c r="D408" s="97">
        <v>0.6</v>
      </c>
      <c r="E408" s="98">
        <v>44802</v>
      </c>
      <c r="F408" s="1" t="s">
        <v>126</v>
      </c>
      <c r="G408" s="1" t="s">
        <v>712</v>
      </c>
      <c r="H408" s="1" t="s">
        <v>713</v>
      </c>
      <c r="I408" s="1" t="s">
        <v>293</v>
      </c>
      <c r="J408" s="1">
        <v>1</v>
      </c>
      <c r="K408" s="1" t="s">
        <v>275</v>
      </c>
      <c r="L408" s="1" t="s">
        <v>276</v>
      </c>
      <c r="M408" s="1" t="s">
        <v>277</v>
      </c>
      <c r="N408" s="1" t="s">
        <v>278</v>
      </c>
      <c r="O408" s="1">
        <v>51.898792999999998</v>
      </c>
      <c r="P408" s="1">
        <v>9.2209710000000005</v>
      </c>
      <c r="Q408" s="1">
        <v>7</v>
      </c>
      <c r="R408" s="1" t="s">
        <v>279</v>
      </c>
      <c r="S408" s="1" t="s">
        <v>280</v>
      </c>
      <c r="T408" s="1" t="s">
        <v>281</v>
      </c>
      <c r="U408" s="1" t="s">
        <v>799</v>
      </c>
      <c r="V408" s="1">
        <v>2</v>
      </c>
    </row>
    <row r="409" spans="1:22" ht="14" x14ac:dyDescent="0.2">
      <c r="A409" s="1">
        <v>408</v>
      </c>
      <c r="B409" s="1">
        <v>253607592</v>
      </c>
      <c r="C409" s="20">
        <v>44798</v>
      </c>
      <c r="D409" s="97">
        <v>0.6</v>
      </c>
      <c r="E409" s="98">
        <v>44802</v>
      </c>
      <c r="F409" s="1" t="s">
        <v>132</v>
      </c>
      <c r="G409" s="1" t="s">
        <v>699</v>
      </c>
      <c r="H409" s="1" t="s">
        <v>700</v>
      </c>
      <c r="I409" s="1" t="s">
        <v>293</v>
      </c>
      <c r="J409" s="1">
        <v>1</v>
      </c>
      <c r="K409" s="1" t="s">
        <v>275</v>
      </c>
      <c r="L409" s="1" t="s">
        <v>276</v>
      </c>
      <c r="M409" s="1" t="s">
        <v>277</v>
      </c>
      <c r="N409" s="1" t="s">
        <v>278</v>
      </c>
      <c r="O409" s="1">
        <v>51.898777000000003</v>
      </c>
      <c r="P409" s="1">
        <v>9.2209610000000009</v>
      </c>
      <c r="Q409" s="1">
        <v>7</v>
      </c>
      <c r="R409" s="1" t="s">
        <v>279</v>
      </c>
      <c r="S409" s="1" t="s">
        <v>280</v>
      </c>
      <c r="T409" s="1" t="s">
        <v>281</v>
      </c>
      <c r="U409" s="1" t="s">
        <v>800</v>
      </c>
      <c r="V409" s="1">
        <v>2</v>
      </c>
    </row>
    <row r="410" spans="1:22" ht="14" hidden="1" x14ac:dyDescent="0.2">
      <c r="A410" s="1">
        <v>409</v>
      </c>
      <c r="B410" s="1">
        <v>253607593</v>
      </c>
      <c r="C410" s="20">
        <v>44798</v>
      </c>
      <c r="D410" s="97">
        <v>0.60138888888888886</v>
      </c>
      <c r="E410" s="98">
        <v>44802</v>
      </c>
      <c r="F410" s="1" t="s">
        <v>206</v>
      </c>
      <c r="G410" s="1" t="s">
        <v>145</v>
      </c>
      <c r="H410" s="1" t="s">
        <v>479</v>
      </c>
      <c r="I410" s="1" t="s">
        <v>301</v>
      </c>
      <c r="J410" s="1">
        <v>3</v>
      </c>
      <c r="K410" s="1" t="s">
        <v>352</v>
      </c>
      <c r="L410" s="1" t="s">
        <v>276</v>
      </c>
      <c r="M410" s="1" t="s">
        <v>277</v>
      </c>
      <c r="N410" s="1" t="s">
        <v>278</v>
      </c>
      <c r="O410" s="1">
        <v>51.898842999999999</v>
      </c>
      <c r="P410" s="1">
        <v>9.2210339999999995</v>
      </c>
      <c r="Q410" s="1">
        <v>13</v>
      </c>
      <c r="R410" s="1" t="s">
        <v>310</v>
      </c>
      <c r="S410" s="1" t="s">
        <v>280</v>
      </c>
      <c r="T410" s="1" t="s">
        <v>281</v>
      </c>
      <c r="U410" s="1" t="s">
        <v>801</v>
      </c>
      <c r="V410" s="1">
        <v>2</v>
      </c>
    </row>
    <row r="411" spans="1:22" ht="14" hidden="1" x14ac:dyDescent="0.2">
      <c r="A411" s="1">
        <v>410</v>
      </c>
      <c r="B411" s="1">
        <v>253607593</v>
      </c>
      <c r="C411" s="20">
        <v>44798</v>
      </c>
      <c r="D411" s="97">
        <v>0.60138888888888886</v>
      </c>
      <c r="E411" s="98">
        <v>44802</v>
      </c>
      <c r="F411" s="1" t="s">
        <v>206</v>
      </c>
      <c r="G411" s="1" t="s">
        <v>145</v>
      </c>
      <c r="H411" s="1" t="s">
        <v>479</v>
      </c>
      <c r="I411" s="1" t="s">
        <v>301</v>
      </c>
      <c r="J411" s="1">
        <v>1</v>
      </c>
      <c r="K411" s="1" t="s">
        <v>434</v>
      </c>
      <c r="L411" s="1" t="s">
        <v>276</v>
      </c>
      <c r="M411" s="1" t="s">
        <v>277</v>
      </c>
      <c r="N411" s="1" t="s">
        <v>278</v>
      </c>
      <c r="O411" s="1">
        <v>51.898842999999999</v>
      </c>
      <c r="P411" s="1">
        <v>9.2210339999999995</v>
      </c>
      <c r="Q411" s="1">
        <v>13</v>
      </c>
      <c r="R411" s="1" t="s">
        <v>310</v>
      </c>
      <c r="S411" s="1" t="s">
        <v>280</v>
      </c>
      <c r="T411" s="1" t="s">
        <v>281</v>
      </c>
      <c r="U411" s="1" t="s">
        <v>801</v>
      </c>
      <c r="V411" s="1">
        <v>2</v>
      </c>
    </row>
    <row r="412" spans="1:22" ht="14" hidden="1" x14ac:dyDescent="0.2">
      <c r="A412" s="1">
        <v>411</v>
      </c>
      <c r="B412" s="1">
        <v>253607594</v>
      </c>
      <c r="C412" s="20">
        <v>44798</v>
      </c>
      <c r="D412" s="97">
        <v>0.60138888888888886</v>
      </c>
      <c r="E412" s="98">
        <v>44802</v>
      </c>
      <c r="F412" s="1" t="s">
        <v>207</v>
      </c>
      <c r="G412" s="1" t="s">
        <v>146</v>
      </c>
      <c r="H412" s="1" t="s">
        <v>479</v>
      </c>
      <c r="I412" s="1" t="s">
        <v>301</v>
      </c>
      <c r="J412" s="1">
        <v>6</v>
      </c>
      <c r="K412" s="1" t="s">
        <v>352</v>
      </c>
      <c r="L412" s="1" t="s">
        <v>276</v>
      </c>
      <c r="M412" s="1" t="s">
        <v>277</v>
      </c>
      <c r="N412" s="1" t="s">
        <v>278</v>
      </c>
      <c r="O412" s="1">
        <v>51.898850000000003</v>
      </c>
      <c r="P412" s="1">
        <v>9.2210370000000008</v>
      </c>
      <c r="Q412" s="1">
        <v>12</v>
      </c>
      <c r="R412" s="1" t="s">
        <v>279</v>
      </c>
      <c r="S412" s="1" t="s">
        <v>280</v>
      </c>
      <c r="T412" s="1" t="s">
        <v>281</v>
      </c>
      <c r="U412" s="1" t="s">
        <v>802</v>
      </c>
      <c r="V412" s="1">
        <v>2</v>
      </c>
    </row>
    <row r="413" spans="1:22" ht="14" hidden="1" x14ac:dyDescent="0.2">
      <c r="A413" s="1">
        <v>412</v>
      </c>
      <c r="B413" s="1">
        <v>253607594</v>
      </c>
      <c r="C413" s="20">
        <v>44798</v>
      </c>
      <c r="D413" s="97">
        <v>0.60138888888888886</v>
      </c>
      <c r="E413" s="98">
        <v>44802</v>
      </c>
      <c r="F413" s="1" t="s">
        <v>207</v>
      </c>
      <c r="G413" s="1" t="s">
        <v>146</v>
      </c>
      <c r="H413" s="1" t="s">
        <v>479</v>
      </c>
      <c r="I413" s="1" t="s">
        <v>301</v>
      </c>
      <c r="J413" s="1">
        <v>2</v>
      </c>
      <c r="K413" s="1" t="s">
        <v>434</v>
      </c>
      <c r="L413" s="1" t="s">
        <v>276</v>
      </c>
      <c r="M413" s="1" t="s">
        <v>277</v>
      </c>
      <c r="N413" s="1" t="s">
        <v>278</v>
      </c>
      <c r="O413" s="1">
        <v>51.898850000000003</v>
      </c>
      <c r="P413" s="1">
        <v>9.2210370000000008</v>
      </c>
      <c r="Q413" s="1">
        <v>12</v>
      </c>
      <c r="R413" s="1" t="s">
        <v>279</v>
      </c>
      <c r="S413" s="1" t="s">
        <v>280</v>
      </c>
      <c r="T413" s="1" t="s">
        <v>281</v>
      </c>
      <c r="U413" s="1" t="s">
        <v>802</v>
      </c>
      <c r="V413" s="1">
        <v>2</v>
      </c>
    </row>
    <row r="414" spans="1:22" ht="14" x14ac:dyDescent="0.2">
      <c r="A414" s="1">
        <v>413</v>
      </c>
      <c r="B414" s="1">
        <v>253607595</v>
      </c>
      <c r="C414" s="20">
        <v>44798</v>
      </c>
      <c r="D414" s="97">
        <v>0.6020833333333333</v>
      </c>
      <c r="E414" s="98">
        <v>44802</v>
      </c>
      <c r="F414" s="1" t="s">
        <v>715</v>
      </c>
      <c r="G414" s="1" t="s">
        <v>716</v>
      </c>
      <c r="H414" s="1" t="s">
        <v>697</v>
      </c>
      <c r="I414" s="1" t="s">
        <v>293</v>
      </c>
      <c r="J414" s="1">
        <v>100</v>
      </c>
      <c r="K414" s="1" t="s">
        <v>275</v>
      </c>
      <c r="L414" s="1" t="s">
        <v>276</v>
      </c>
      <c r="M414" s="1" t="s">
        <v>277</v>
      </c>
      <c r="N414" s="1" t="s">
        <v>278</v>
      </c>
      <c r="O414" s="1">
        <v>51.89884</v>
      </c>
      <c r="P414" s="1">
        <v>9.2210859999999997</v>
      </c>
      <c r="Q414" s="1">
        <v>27</v>
      </c>
      <c r="R414" s="1" t="s">
        <v>279</v>
      </c>
      <c r="S414" s="1" t="s">
        <v>280</v>
      </c>
      <c r="T414" s="1" t="s">
        <v>281</v>
      </c>
      <c r="U414" s="1" t="s">
        <v>803</v>
      </c>
      <c r="V414" s="1">
        <v>2</v>
      </c>
    </row>
    <row r="415" spans="1:22" ht="14" hidden="1" x14ac:dyDescent="0.2">
      <c r="A415" s="1">
        <v>414</v>
      </c>
      <c r="B415" s="1">
        <v>253607596</v>
      </c>
      <c r="C415" s="20">
        <v>44798</v>
      </c>
      <c r="D415" s="97">
        <v>0.6166666666666667</v>
      </c>
      <c r="E415" s="98">
        <v>44802</v>
      </c>
      <c r="F415" s="1" t="s">
        <v>204</v>
      </c>
      <c r="G415" s="1" t="s">
        <v>149</v>
      </c>
      <c r="H415" s="1" t="s">
        <v>593</v>
      </c>
      <c r="I415" s="1" t="s">
        <v>301</v>
      </c>
      <c r="J415" s="1">
        <v>20</v>
      </c>
      <c r="K415" s="1" t="s">
        <v>275</v>
      </c>
      <c r="L415" s="1" t="s">
        <v>276</v>
      </c>
      <c r="M415" s="1" t="s">
        <v>277</v>
      </c>
      <c r="N415" s="1" t="s">
        <v>278</v>
      </c>
      <c r="O415" s="1">
        <v>51.899068</v>
      </c>
      <c r="P415" s="1">
        <v>9.2206949999999992</v>
      </c>
      <c r="Q415" s="1">
        <v>14</v>
      </c>
      <c r="R415" s="1" t="s">
        <v>310</v>
      </c>
      <c r="S415" s="1" t="s">
        <v>280</v>
      </c>
      <c r="T415" s="1" t="s">
        <v>281</v>
      </c>
      <c r="U415" s="1" t="s">
        <v>804</v>
      </c>
      <c r="V415" s="1">
        <v>2</v>
      </c>
    </row>
    <row r="416" spans="1:22" ht="14" hidden="1" x14ac:dyDescent="0.2">
      <c r="A416" s="1">
        <v>415</v>
      </c>
      <c r="B416" s="1">
        <v>253607597</v>
      </c>
      <c r="C416" s="20">
        <v>44798</v>
      </c>
      <c r="D416" s="97">
        <v>0.6166666666666667</v>
      </c>
      <c r="E416" s="98">
        <v>44802</v>
      </c>
      <c r="F416" s="1" t="s">
        <v>219</v>
      </c>
      <c r="G416" s="1" t="s">
        <v>167</v>
      </c>
      <c r="H416" s="1" t="s">
        <v>349</v>
      </c>
      <c r="I416" s="1" t="s">
        <v>301</v>
      </c>
      <c r="J416" s="1">
        <v>4</v>
      </c>
      <c r="K416" s="1" t="s">
        <v>275</v>
      </c>
      <c r="L416" s="1" t="s">
        <v>276</v>
      </c>
      <c r="M416" s="1" t="s">
        <v>277</v>
      </c>
      <c r="N416" s="1" t="s">
        <v>278</v>
      </c>
      <c r="O416" s="1">
        <v>51.899034</v>
      </c>
      <c r="P416" s="1">
        <v>9.2206969999999995</v>
      </c>
      <c r="Q416" s="1">
        <v>9</v>
      </c>
      <c r="R416" s="1" t="s">
        <v>279</v>
      </c>
      <c r="S416" s="1" t="s">
        <v>280</v>
      </c>
      <c r="T416" s="1" t="s">
        <v>281</v>
      </c>
      <c r="U416" s="1" t="s">
        <v>805</v>
      </c>
      <c r="V416" s="1">
        <v>2</v>
      </c>
    </row>
    <row r="417" spans="1:22" ht="14" hidden="1" x14ac:dyDescent="0.2">
      <c r="A417" s="1">
        <v>416</v>
      </c>
      <c r="B417" s="1">
        <v>253607598</v>
      </c>
      <c r="C417" s="20">
        <v>44798</v>
      </c>
      <c r="D417" s="97">
        <v>0.61944444444444446</v>
      </c>
      <c r="E417" s="98">
        <v>44802</v>
      </c>
      <c r="F417" s="1" t="s">
        <v>201</v>
      </c>
      <c r="G417" s="1" t="s">
        <v>158</v>
      </c>
      <c r="H417" s="1" t="s">
        <v>593</v>
      </c>
      <c r="I417" s="1" t="s">
        <v>301</v>
      </c>
      <c r="J417" s="1">
        <v>4</v>
      </c>
      <c r="K417" s="1" t="s">
        <v>275</v>
      </c>
      <c r="L417" s="1" t="s">
        <v>276</v>
      </c>
      <c r="M417" s="1" t="s">
        <v>277</v>
      </c>
      <c r="N417" s="1" t="s">
        <v>278</v>
      </c>
      <c r="O417" s="1">
        <v>51.899076999999998</v>
      </c>
      <c r="P417" s="1">
        <v>9.2205209999999997</v>
      </c>
      <c r="Q417" s="1">
        <v>10</v>
      </c>
      <c r="R417" s="1" t="s">
        <v>279</v>
      </c>
      <c r="S417" s="1" t="s">
        <v>280</v>
      </c>
      <c r="T417" s="1" t="s">
        <v>281</v>
      </c>
      <c r="U417" s="1" t="s">
        <v>806</v>
      </c>
      <c r="V417" s="1">
        <v>2</v>
      </c>
    </row>
    <row r="418" spans="1:22" ht="14" hidden="1" x14ac:dyDescent="0.2">
      <c r="A418" s="1">
        <v>417</v>
      </c>
      <c r="B418" s="1">
        <v>253607599</v>
      </c>
      <c r="C418" s="20">
        <v>44798</v>
      </c>
      <c r="D418" s="97">
        <v>0.62777777777777777</v>
      </c>
      <c r="E418" s="98">
        <v>44802</v>
      </c>
      <c r="F418" s="1" t="s">
        <v>225</v>
      </c>
      <c r="G418" s="1" t="s">
        <v>153</v>
      </c>
      <c r="H418" s="1" t="s">
        <v>308</v>
      </c>
      <c r="I418" s="1" t="s">
        <v>301</v>
      </c>
      <c r="J418" s="1">
        <v>20</v>
      </c>
      <c r="K418" s="1" t="s">
        <v>275</v>
      </c>
      <c r="L418" s="1" t="s">
        <v>276</v>
      </c>
      <c r="M418" s="1" t="s">
        <v>277</v>
      </c>
      <c r="N418" s="1" t="s">
        <v>278</v>
      </c>
      <c r="O418" s="1">
        <v>51.898921000000001</v>
      </c>
      <c r="P418" s="1">
        <v>9.2206589999999995</v>
      </c>
      <c r="Q418" s="1">
        <v>19</v>
      </c>
      <c r="R418" s="1" t="s">
        <v>279</v>
      </c>
      <c r="S418" s="1" t="s">
        <v>280</v>
      </c>
      <c r="T418" s="1" t="s">
        <v>281</v>
      </c>
      <c r="U418" s="1" t="s">
        <v>807</v>
      </c>
      <c r="V418" s="1">
        <v>2</v>
      </c>
    </row>
    <row r="419" spans="1:22" ht="14" hidden="1" x14ac:dyDescent="0.2">
      <c r="A419" s="1">
        <v>418</v>
      </c>
      <c r="B419" s="1">
        <v>253607600</v>
      </c>
      <c r="C419" s="20">
        <v>44798</v>
      </c>
      <c r="D419" s="97">
        <v>0.6381944444444444</v>
      </c>
      <c r="E419" s="98">
        <v>44802</v>
      </c>
      <c r="F419" s="1" t="s">
        <v>206</v>
      </c>
      <c r="G419" s="1" t="s">
        <v>145</v>
      </c>
      <c r="H419" s="1" t="s">
        <v>479</v>
      </c>
      <c r="I419" s="1" t="s">
        <v>301</v>
      </c>
      <c r="J419" s="1">
        <v>1</v>
      </c>
      <c r="K419" s="1" t="s">
        <v>352</v>
      </c>
      <c r="L419" s="1" t="s">
        <v>276</v>
      </c>
      <c r="M419" s="1" t="s">
        <v>277</v>
      </c>
      <c r="N419" s="1" t="s">
        <v>278</v>
      </c>
      <c r="O419" s="1">
        <v>51.897854000000002</v>
      </c>
      <c r="P419" s="1">
        <v>9.2226420000000005</v>
      </c>
      <c r="Q419" s="1">
        <v>37</v>
      </c>
      <c r="R419" s="1" t="s">
        <v>310</v>
      </c>
      <c r="S419" s="1" t="s">
        <v>280</v>
      </c>
      <c r="T419" s="1" t="s">
        <v>281</v>
      </c>
      <c r="U419" s="1" t="s">
        <v>808</v>
      </c>
      <c r="V419" s="1">
        <v>3</v>
      </c>
    </row>
    <row r="420" spans="1:22" ht="14" hidden="1" x14ac:dyDescent="0.2">
      <c r="A420" s="1">
        <v>419</v>
      </c>
      <c r="B420" s="1">
        <v>253607600</v>
      </c>
      <c r="C420" s="20">
        <v>44798</v>
      </c>
      <c r="D420" s="97">
        <v>0.6381944444444444</v>
      </c>
      <c r="E420" s="98">
        <v>44802</v>
      </c>
      <c r="F420" s="1" t="s">
        <v>206</v>
      </c>
      <c r="G420" s="1" t="s">
        <v>145</v>
      </c>
      <c r="H420" s="1" t="s">
        <v>479</v>
      </c>
      <c r="I420" s="1" t="s">
        <v>301</v>
      </c>
      <c r="J420" s="1">
        <v>1</v>
      </c>
      <c r="K420" s="1" t="s">
        <v>434</v>
      </c>
      <c r="L420" s="1" t="s">
        <v>276</v>
      </c>
      <c r="M420" s="1" t="s">
        <v>386</v>
      </c>
      <c r="N420" s="1" t="s">
        <v>278</v>
      </c>
      <c r="O420" s="1">
        <v>51.897854000000002</v>
      </c>
      <c r="P420" s="1">
        <v>9.2226420000000005</v>
      </c>
      <c r="Q420" s="1">
        <v>37</v>
      </c>
      <c r="R420" s="1" t="s">
        <v>310</v>
      </c>
      <c r="S420" s="1" t="s">
        <v>280</v>
      </c>
      <c r="T420" s="1" t="s">
        <v>281</v>
      </c>
      <c r="U420" s="1" t="s">
        <v>808</v>
      </c>
      <c r="V420" s="1">
        <v>3</v>
      </c>
    </row>
    <row r="421" spans="1:22" ht="14" x14ac:dyDescent="0.2">
      <c r="A421" s="1">
        <v>420</v>
      </c>
      <c r="B421" s="1">
        <v>253607601</v>
      </c>
      <c r="C421" s="20">
        <v>44798</v>
      </c>
      <c r="D421" s="97">
        <v>0.63888888888888884</v>
      </c>
      <c r="E421" s="98">
        <v>44802</v>
      </c>
      <c r="F421" s="1" t="s">
        <v>132</v>
      </c>
      <c r="G421" s="1" t="s">
        <v>699</v>
      </c>
      <c r="H421" s="1" t="s">
        <v>700</v>
      </c>
      <c r="I421" s="1" t="s">
        <v>293</v>
      </c>
      <c r="J421" s="1">
        <v>1</v>
      </c>
      <c r="K421" s="1" t="s">
        <v>275</v>
      </c>
      <c r="L421" s="1" t="s">
        <v>276</v>
      </c>
      <c r="M421" s="1" t="s">
        <v>277</v>
      </c>
      <c r="N421" s="1" t="s">
        <v>278</v>
      </c>
      <c r="O421" s="1">
        <v>51.897818000000001</v>
      </c>
      <c r="P421" s="1">
        <v>9.2225660000000005</v>
      </c>
      <c r="Q421" s="1">
        <v>15</v>
      </c>
      <c r="R421" s="1" t="s">
        <v>279</v>
      </c>
      <c r="S421" s="1" t="s">
        <v>280</v>
      </c>
      <c r="T421" s="1" t="s">
        <v>281</v>
      </c>
      <c r="U421" s="1" t="s">
        <v>809</v>
      </c>
      <c r="V421" s="1">
        <v>3</v>
      </c>
    </row>
    <row r="422" spans="1:22" ht="14" hidden="1" x14ac:dyDescent="0.2">
      <c r="A422" s="1">
        <v>421</v>
      </c>
      <c r="B422" s="1">
        <v>253607602</v>
      </c>
      <c r="C422" s="20">
        <v>44798</v>
      </c>
      <c r="D422" s="97">
        <v>0.64375000000000004</v>
      </c>
      <c r="E422" s="98">
        <v>44802</v>
      </c>
      <c r="F422" s="1" t="s">
        <v>207</v>
      </c>
      <c r="G422" s="1" t="s">
        <v>146</v>
      </c>
      <c r="H422" s="1" t="s">
        <v>479</v>
      </c>
      <c r="I422" s="1" t="s">
        <v>301</v>
      </c>
      <c r="J422" s="1">
        <v>1</v>
      </c>
      <c r="K422" s="1" t="s">
        <v>352</v>
      </c>
      <c r="L422" s="1" t="s">
        <v>276</v>
      </c>
      <c r="M422" s="1" t="s">
        <v>277</v>
      </c>
      <c r="N422" s="1" t="s">
        <v>278</v>
      </c>
      <c r="O422" s="1">
        <v>51.897905000000002</v>
      </c>
      <c r="P422" s="1">
        <v>9.2221539999999997</v>
      </c>
      <c r="Q422" s="1">
        <v>72</v>
      </c>
      <c r="R422" s="1" t="s">
        <v>279</v>
      </c>
      <c r="S422" s="1" t="s">
        <v>280</v>
      </c>
      <c r="T422" s="1" t="s">
        <v>281</v>
      </c>
      <c r="U422" s="1" t="s">
        <v>810</v>
      </c>
      <c r="V422" s="1">
        <v>3</v>
      </c>
    </row>
    <row r="423" spans="1:22" ht="14" hidden="1" x14ac:dyDescent="0.2">
      <c r="A423" s="1">
        <v>422</v>
      </c>
      <c r="B423" s="1">
        <v>253607603</v>
      </c>
      <c r="C423" s="20">
        <v>44798</v>
      </c>
      <c r="D423" s="97">
        <v>0.65069444444444446</v>
      </c>
      <c r="E423" s="98">
        <v>44802</v>
      </c>
      <c r="F423" s="1" t="s">
        <v>206</v>
      </c>
      <c r="G423" s="1" t="s">
        <v>145</v>
      </c>
      <c r="H423" s="1" t="s">
        <v>479</v>
      </c>
      <c r="I423" s="1" t="s">
        <v>301</v>
      </c>
      <c r="J423" s="1">
        <v>3</v>
      </c>
      <c r="K423" s="1" t="s">
        <v>352</v>
      </c>
      <c r="L423" s="1" t="s">
        <v>276</v>
      </c>
      <c r="M423" s="1" t="s">
        <v>277</v>
      </c>
      <c r="N423" s="1" t="s">
        <v>278</v>
      </c>
      <c r="O423" s="1">
        <v>51.896185000000003</v>
      </c>
      <c r="P423" s="1">
        <v>9.2219800000000003</v>
      </c>
      <c r="Q423" s="1">
        <v>14</v>
      </c>
      <c r="R423" s="1" t="s">
        <v>310</v>
      </c>
      <c r="S423" s="1" t="s">
        <v>280</v>
      </c>
      <c r="T423" s="1" t="s">
        <v>281</v>
      </c>
      <c r="U423" s="1" t="s">
        <v>811</v>
      </c>
      <c r="V423" s="1">
        <v>4</v>
      </c>
    </row>
    <row r="424" spans="1:22" ht="14" hidden="1" x14ac:dyDescent="0.2">
      <c r="A424" s="1">
        <v>423</v>
      </c>
      <c r="B424" s="1">
        <v>253607604</v>
      </c>
      <c r="C424" s="20">
        <v>44798</v>
      </c>
      <c r="D424" s="97">
        <v>0.65486111111111112</v>
      </c>
      <c r="E424" s="98">
        <v>44802</v>
      </c>
      <c r="F424" s="1" t="s">
        <v>219</v>
      </c>
      <c r="G424" s="1" t="s">
        <v>167</v>
      </c>
      <c r="H424" s="1" t="s">
        <v>349</v>
      </c>
      <c r="I424" s="1" t="s">
        <v>301</v>
      </c>
      <c r="J424" s="1">
        <v>1</v>
      </c>
      <c r="K424" s="1" t="s">
        <v>275</v>
      </c>
      <c r="L424" s="1" t="s">
        <v>276</v>
      </c>
      <c r="M424" s="1" t="s">
        <v>277</v>
      </c>
      <c r="N424" s="1" t="s">
        <v>278</v>
      </c>
      <c r="O424" s="1">
        <v>51.896251999999997</v>
      </c>
      <c r="P424" s="1">
        <v>9.2218400000000003</v>
      </c>
      <c r="Q424" s="1">
        <v>14</v>
      </c>
      <c r="R424" s="1" t="s">
        <v>279</v>
      </c>
      <c r="S424" s="1" t="s">
        <v>280</v>
      </c>
      <c r="T424" s="1" t="s">
        <v>281</v>
      </c>
      <c r="U424" s="1" t="s">
        <v>812</v>
      </c>
      <c r="V424" s="1">
        <v>4</v>
      </c>
    </row>
    <row r="425" spans="1:22" ht="14" x14ac:dyDescent="0.2">
      <c r="C425" s="20"/>
      <c r="D425" s="97"/>
    </row>
    <row r="426" spans="1:22" ht="14" x14ac:dyDescent="0.2">
      <c r="C426" s="20"/>
      <c r="D426" s="97"/>
    </row>
    <row r="427" spans="1:22" ht="14" x14ac:dyDescent="0.2">
      <c r="C427" s="20"/>
      <c r="D427" s="97"/>
    </row>
    <row r="428" spans="1:22" ht="14" x14ac:dyDescent="0.2">
      <c r="C428" s="20"/>
      <c r="D428" s="97"/>
    </row>
    <row r="429" spans="1:22" ht="14" x14ac:dyDescent="0.2">
      <c r="C429" s="20"/>
      <c r="D429" s="97"/>
    </row>
    <row r="430" spans="1:22" ht="14" x14ac:dyDescent="0.2">
      <c r="C430" s="20"/>
      <c r="D430" s="97"/>
    </row>
    <row r="431" spans="1:22" ht="14" x14ac:dyDescent="0.2">
      <c r="C431" s="20"/>
      <c r="D431" s="97"/>
    </row>
    <row r="432" spans="1:22" ht="14" x14ac:dyDescent="0.2">
      <c r="C432" s="20"/>
      <c r="D432" s="97"/>
    </row>
    <row r="433" spans="3:4" ht="14" x14ac:dyDescent="0.2">
      <c r="C433" s="20"/>
      <c r="D433" s="97"/>
    </row>
    <row r="434" spans="3:4" ht="14" x14ac:dyDescent="0.2">
      <c r="C434" s="20"/>
      <c r="D434" s="97"/>
    </row>
    <row r="435" spans="3:4" ht="14" x14ac:dyDescent="0.2">
      <c r="C435" s="20"/>
      <c r="D435" s="97"/>
    </row>
    <row r="436" spans="3:4" ht="14" x14ac:dyDescent="0.2">
      <c r="C436" s="20"/>
      <c r="D436" s="97"/>
    </row>
    <row r="437" spans="3:4" ht="14" x14ac:dyDescent="0.2">
      <c r="C437" s="20"/>
      <c r="D437" s="97"/>
    </row>
    <row r="438" spans="3:4" ht="14" x14ac:dyDescent="0.2">
      <c r="C438" s="20"/>
      <c r="D438" s="97"/>
    </row>
    <row r="439" spans="3:4" ht="14" x14ac:dyDescent="0.2">
      <c r="C439" s="20"/>
      <c r="D439" s="97"/>
    </row>
    <row r="440" spans="3:4" ht="14" x14ac:dyDescent="0.2">
      <c r="C440" s="20"/>
      <c r="D440" s="97"/>
    </row>
    <row r="441" spans="3:4" ht="14" x14ac:dyDescent="0.2">
      <c r="C441" s="20"/>
      <c r="D441" s="97"/>
    </row>
    <row r="442" spans="3:4" ht="14" x14ac:dyDescent="0.2">
      <c r="C442" s="20"/>
      <c r="D442" s="97"/>
    </row>
    <row r="443" spans="3:4" ht="14" x14ac:dyDescent="0.2">
      <c r="C443" s="20"/>
      <c r="D443" s="97"/>
    </row>
    <row r="444" spans="3:4" ht="14" x14ac:dyDescent="0.2">
      <c r="C444" s="20"/>
      <c r="D444" s="97"/>
    </row>
    <row r="445" spans="3:4" ht="14" x14ac:dyDescent="0.2">
      <c r="C445" s="20"/>
      <c r="D445" s="97"/>
    </row>
    <row r="446" spans="3:4" ht="14" x14ac:dyDescent="0.2">
      <c r="C446" s="20"/>
      <c r="D446" s="97"/>
    </row>
    <row r="447" spans="3:4" ht="14" x14ac:dyDescent="0.2">
      <c r="C447" s="20"/>
      <c r="D447" s="97"/>
    </row>
    <row r="448" spans="3:4" ht="14" x14ac:dyDescent="0.2">
      <c r="C448" s="20"/>
      <c r="D448" s="97"/>
    </row>
    <row r="449" spans="3:4" ht="14" x14ac:dyDescent="0.2">
      <c r="C449" s="20"/>
      <c r="D449" s="97"/>
    </row>
    <row r="450" spans="3:4" ht="14" x14ac:dyDescent="0.2">
      <c r="C450" s="20"/>
      <c r="D450" s="97"/>
    </row>
    <row r="451" spans="3:4" ht="14" x14ac:dyDescent="0.2">
      <c r="C451" s="20"/>
      <c r="D451" s="97"/>
    </row>
    <row r="452" spans="3:4" ht="14" x14ac:dyDescent="0.2">
      <c r="C452" s="20"/>
      <c r="D452" s="97"/>
    </row>
    <row r="453" spans="3:4" ht="14" x14ac:dyDescent="0.2">
      <c r="C453" s="20"/>
      <c r="D453" s="97"/>
    </row>
    <row r="454" spans="3:4" ht="14" x14ac:dyDescent="0.2">
      <c r="C454" s="20"/>
      <c r="D454" s="97"/>
    </row>
    <row r="455" spans="3:4" ht="14" x14ac:dyDescent="0.2">
      <c r="C455" s="20"/>
      <c r="D455" s="97"/>
    </row>
    <row r="456" spans="3:4" ht="14" x14ac:dyDescent="0.2">
      <c r="C456" s="20"/>
      <c r="D456" s="97"/>
    </row>
    <row r="457" spans="3:4" ht="14" x14ac:dyDescent="0.2">
      <c r="C457" s="20"/>
      <c r="D457" s="97"/>
    </row>
    <row r="458" spans="3:4" ht="14" x14ac:dyDescent="0.2">
      <c r="C458" s="20"/>
      <c r="D458" s="97"/>
    </row>
    <row r="459" spans="3:4" ht="14" x14ac:dyDescent="0.2">
      <c r="C459" s="20"/>
      <c r="D459" s="97"/>
    </row>
    <row r="460" spans="3:4" ht="14" x14ac:dyDescent="0.2">
      <c r="C460" s="20"/>
      <c r="D460" s="97"/>
    </row>
    <row r="461" spans="3:4" ht="14" x14ac:dyDescent="0.2">
      <c r="C461" s="20"/>
      <c r="D461" s="97"/>
    </row>
    <row r="462" spans="3:4" ht="14" x14ac:dyDescent="0.2">
      <c r="C462" s="20"/>
      <c r="D462" s="97"/>
    </row>
    <row r="463" spans="3:4" ht="14" x14ac:dyDescent="0.2">
      <c r="C463" s="20"/>
      <c r="D463" s="97"/>
    </row>
    <row r="464" spans="3:4" ht="14" x14ac:dyDescent="0.2">
      <c r="C464" s="20"/>
      <c r="D464" s="97"/>
    </row>
    <row r="465" spans="3:4" ht="14" x14ac:dyDescent="0.2">
      <c r="C465" s="20"/>
      <c r="D465" s="97"/>
    </row>
    <row r="466" spans="3:4" ht="14" x14ac:dyDescent="0.2">
      <c r="C466" s="20"/>
      <c r="D466" s="97"/>
    </row>
    <row r="467" spans="3:4" ht="14" x14ac:dyDescent="0.2">
      <c r="C467" s="20"/>
      <c r="D467" s="97"/>
    </row>
    <row r="468" spans="3:4" ht="14" x14ac:dyDescent="0.2">
      <c r="C468" s="20"/>
      <c r="D468" s="97"/>
    </row>
    <row r="469" spans="3:4" ht="14" x14ac:dyDescent="0.2">
      <c r="C469" s="20"/>
      <c r="D469" s="97"/>
    </row>
    <row r="470" spans="3:4" ht="14" x14ac:dyDescent="0.2">
      <c r="C470" s="20"/>
      <c r="D470" s="97"/>
    </row>
    <row r="471" spans="3:4" ht="14" x14ac:dyDescent="0.2">
      <c r="C471" s="20"/>
      <c r="D471" s="97"/>
    </row>
    <row r="472" spans="3:4" ht="14" x14ac:dyDescent="0.2">
      <c r="C472" s="20"/>
      <c r="D472" s="97"/>
    </row>
    <row r="473" spans="3:4" ht="14" x14ac:dyDescent="0.2">
      <c r="C473" s="20"/>
      <c r="D473" s="97"/>
    </row>
    <row r="474" spans="3:4" ht="14" x14ac:dyDescent="0.2">
      <c r="C474" s="20"/>
      <c r="D474" s="97"/>
    </row>
    <row r="475" spans="3:4" ht="14" x14ac:dyDescent="0.2">
      <c r="C475" s="20"/>
      <c r="D475" s="97"/>
    </row>
    <row r="476" spans="3:4" ht="14" x14ac:dyDescent="0.2">
      <c r="C476" s="20"/>
      <c r="D476" s="97"/>
    </row>
    <row r="477" spans="3:4" ht="14" x14ac:dyDescent="0.2">
      <c r="C477" s="20"/>
      <c r="D477" s="97"/>
    </row>
    <row r="478" spans="3:4" ht="14" x14ac:dyDescent="0.2">
      <c r="C478" s="20"/>
      <c r="D478" s="97"/>
    </row>
    <row r="479" spans="3:4" ht="14" x14ac:dyDescent="0.2">
      <c r="C479" s="20"/>
      <c r="D479" s="97"/>
    </row>
    <row r="480" spans="3:4" ht="14" x14ac:dyDescent="0.2">
      <c r="C480" s="20"/>
      <c r="D480" s="97"/>
    </row>
    <row r="481" spans="3:4" ht="14" x14ac:dyDescent="0.2">
      <c r="C481" s="20"/>
      <c r="D481" s="97"/>
    </row>
    <row r="482" spans="3:4" ht="14" x14ac:dyDescent="0.2">
      <c r="C482" s="20"/>
      <c r="D482" s="97"/>
    </row>
    <row r="483" spans="3:4" ht="14" x14ac:dyDescent="0.2">
      <c r="C483" s="20"/>
      <c r="D483" s="97"/>
    </row>
    <row r="484" spans="3:4" ht="14" x14ac:dyDescent="0.2">
      <c r="C484" s="20"/>
      <c r="D484" s="97"/>
    </row>
    <row r="485" spans="3:4" ht="14" x14ac:dyDescent="0.2">
      <c r="C485" s="20"/>
      <c r="D485" s="97"/>
    </row>
    <row r="486" spans="3:4" ht="14" x14ac:dyDescent="0.2">
      <c r="C486" s="20"/>
      <c r="D486" s="97"/>
    </row>
    <row r="487" spans="3:4" ht="14" x14ac:dyDescent="0.2">
      <c r="C487" s="20"/>
      <c r="D487" s="97"/>
    </row>
    <row r="488" spans="3:4" ht="14" x14ac:dyDescent="0.2">
      <c r="C488" s="20"/>
      <c r="D488" s="97"/>
    </row>
    <row r="489" spans="3:4" ht="14" x14ac:dyDescent="0.2">
      <c r="C489" s="20"/>
      <c r="D489" s="97"/>
    </row>
    <row r="490" spans="3:4" ht="14" x14ac:dyDescent="0.2">
      <c r="C490" s="20"/>
      <c r="D490" s="97"/>
    </row>
    <row r="491" spans="3:4" ht="14" x14ac:dyDescent="0.2">
      <c r="C491" s="20"/>
      <c r="D491" s="97"/>
    </row>
    <row r="492" spans="3:4" ht="14" x14ac:dyDescent="0.2">
      <c r="C492" s="20"/>
      <c r="D492" s="97"/>
    </row>
    <row r="493" spans="3:4" ht="14" x14ac:dyDescent="0.2">
      <c r="C493" s="20"/>
      <c r="D493" s="97"/>
    </row>
    <row r="494" spans="3:4" ht="14" x14ac:dyDescent="0.2">
      <c r="C494" s="20"/>
      <c r="D494" s="97"/>
    </row>
    <row r="495" spans="3:4" ht="14" x14ac:dyDescent="0.2">
      <c r="C495" s="20"/>
      <c r="D495" s="97"/>
    </row>
    <row r="496" spans="3:4" ht="14" x14ac:dyDescent="0.2">
      <c r="C496" s="20"/>
      <c r="D496" s="97"/>
    </row>
    <row r="497" spans="3:4" ht="14" x14ac:dyDescent="0.2">
      <c r="C497" s="20"/>
      <c r="D497" s="97"/>
    </row>
    <row r="498" spans="3:4" ht="14" x14ac:dyDescent="0.2">
      <c r="C498" s="20"/>
      <c r="D498" s="97"/>
    </row>
    <row r="499" spans="3:4" ht="14" x14ac:dyDescent="0.2">
      <c r="C499" s="20"/>
      <c r="D499" s="97"/>
    </row>
    <row r="500" spans="3:4" ht="14" x14ac:dyDescent="0.2">
      <c r="C500" s="20"/>
      <c r="D500" s="97"/>
    </row>
    <row r="501" spans="3:4" ht="14" x14ac:dyDescent="0.2">
      <c r="C501" s="20"/>
      <c r="D501" s="97"/>
    </row>
    <row r="502" spans="3:4" ht="14" x14ac:dyDescent="0.2">
      <c r="C502" s="20"/>
      <c r="D502" s="97"/>
    </row>
    <row r="503" spans="3:4" ht="14" x14ac:dyDescent="0.2">
      <c r="C503" s="20"/>
      <c r="D503" s="97"/>
    </row>
    <row r="504" spans="3:4" ht="14" x14ac:dyDescent="0.2">
      <c r="C504" s="20"/>
      <c r="D504" s="97"/>
    </row>
    <row r="505" spans="3:4" ht="14" x14ac:dyDescent="0.2">
      <c r="C505" s="20"/>
      <c r="D505" s="97"/>
    </row>
    <row r="506" spans="3:4" ht="14" x14ac:dyDescent="0.2">
      <c r="C506" s="20"/>
      <c r="D506" s="97"/>
    </row>
    <row r="507" spans="3:4" ht="14" x14ac:dyDescent="0.2">
      <c r="C507" s="20"/>
      <c r="D507" s="97"/>
    </row>
    <row r="508" spans="3:4" ht="14" x14ac:dyDescent="0.2">
      <c r="C508" s="20"/>
      <c r="D508" s="97"/>
    </row>
    <row r="509" spans="3:4" ht="14" x14ac:dyDescent="0.2">
      <c r="C509" s="20"/>
      <c r="D509" s="97"/>
    </row>
    <row r="510" spans="3:4" ht="14" x14ac:dyDescent="0.2">
      <c r="C510" s="20"/>
      <c r="D510" s="97"/>
    </row>
    <row r="511" spans="3:4" ht="14" x14ac:dyDescent="0.2">
      <c r="C511" s="20"/>
      <c r="D511" s="97"/>
    </row>
    <row r="512" spans="3:4" ht="14" x14ac:dyDescent="0.2">
      <c r="C512" s="20"/>
      <c r="D512" s="97"/>
    </row>
    <row r="513" spans="3:4" ht="14" x14ac:dyDescent="0.2">
      <c r="C513" s="20"/>
      <c r="D513" s="97"/>
    </row>
    <row r="514" spans="3:4" ht="14" x14ac:dyDescent="0.2">
      <c r="C514" s="20"/>
      <c r="D514" s="97"/>
    </row>
    <row r="515" spans="3:4" ht="14" x14ac:dyDescent="0.2">
      <c r="C515" s="20"/>
      <c r="D515" s="97"/>
    </row>
    <row r="516" spans="3:4" ht="14" x14ac:dyDescent="0.2">
      <c r="C516" s="20"/>
      <c r="D516" s="97"/>
    </row>
    <row r="517" spans="3:4" ht="14" x14ac:dyDescent="0.2">
      <c r="C517" s="20"/>
      <c r="D517" s="97"/>
    </row>
    <row r="518" spans="3:4" ht="14" x14ac:dyDescent="0.2">
      <c r="C518" s="20"/>
      <c r="D518" s="97"/>
    </row>
    <row r="519" spans="3:4" ht="14" x14ac:dyDescent="0.2">
      <c r="C519" s="20"/>
      <c r="D519" s="97"/>
    </row>
    <row r="520" spans="3:4" ht="14" x14ac:dyDescent="0.2">
      <c r="C520" s="20"/>
      <c r="D520" s="97"/>
    </row>
    <row r="521" spans="3:4" ht="14" x14ac:dyDescent="0.2">
      <c r="C521" s="20"/>
      <c r="D521" s="97"/>
    </row>
    <row r="522" spans="3:4" ht="14" x14ac:dyDescent="0.2">
      <c r="C522" s="20"/>
      <c r="D522" s="97"/>
    </row>
    <row r="523" spans="3:4" ht="14" x14ac:dyDescent="0.2">
      <c r="C523" s="20"/>
      <c r="D523" s="97"/>
    </row>
    <row r="524" spans="3:4" ht="14" x14ac:dyDescent="0.2">
      <c r="C524" s="20"/>
      <c r="D524" s="97"/>
    </row>
    <row r="525" spans="3:4" ht="14" x14ac:dyDescent="0.2">
      <c r="C525" s="20"/>
      <c r="D525" s="97"/>
    </row>
    <row r="526" spans="3:4" ht="14" x14ac:dyDescent="0.2">
      <c r="C526" s="20"/>
      <c r="D526" s="97"/>
    </row>
    <row r="527" spans="3:4" ht="14" x14ac:dyDescent="0.2">
      <c r="C527" s="20"/>
      <c r="D527" s="97"/>
    </row>
    <row r="528" spans="3:4" ht="14" x14ac:dyDescent="0.2">
      <c r="C528" s="20"/>
      <c r="D528" s="97"/>
    </row>
    <row r="529" spans="3:4" ht="14" x14ac:dyDescent="0.2">
      <c r="C529" s="20"/>
      <c r="D529" s="97"/>
    </row>
    <row r="530" spans="3:4" ht="14" x14ac:dyDescent="0.2">
      <c r="C530" s="20"/>
      <c r="D530" s="97"/>
    </row>
    <row r="531" spans="3:4" ht="14" x14ac:dyDescent="0.2">
      <c r="C531" s="20"/>
      <c r="D531" s="97"/>
    </row>
    <row r="532" spans="3:4" ht="14" x14ac:dyDescent="0.2">
      <c r="C532" s="20"/>
      <c r="D532" s="97"/>
    </row>
    <row r="533" spans="3:4" ht="14" x14ac:dyDescent="0.2">
      <c r="C533" s="20"/>
      <c r="D533" s="97"/>
    </row>
    <row r="534" spans="3:4" ht="14" x14ac:dyDescent="0.2">
      <c r="C534" s="20"/>
      <c r="D534" s="97"/>
    </row>
    <row r="535" spans="3:4" ht="14" x14ac:dyDescent="0.2">
      <c r="C535" s="20"/>
      <c r="D535" s="97"/>
    </row>
    <row r="536" spans="3:4" ht="14" x14ac:dyDescent="0.2">
      <c r="C536" s="20"/>
      <c r="D536" s="97"/>
    </row>
    <row r="537" spans="3:4" ht="14" x14ac:dyDescent="0.2">
      <c r="C537" s="20"/>
      <c r="D537" s="97"/>
    </row>
    <row r="538" spans="3:4" ht="14" x14ac:dyDescent="0.2">
      <c r="C538" s="20"/>
      <c r="D538" s="97"/>
    </row>
    <row r="539" spans="3:4" ht="14" x14ac:dyDescent="0.2">
      <c r="C539" s="20"/>
      <c r="D539" s="97"/>
    </row>
    <row r="540" spans="3:4" ht="14" x14ac:dyDescent="0.2">
      <c r="C540" s="20"/>
      <c r="D540" s="97"/>
    </row>
    <row r="541" spans="3:4" ht="14" x14ac:dyDescent="0.2">
      <c r="C541" s="20"/>
      <c r="D541" s="97"/>
    </row>
    <row r="542" spans="3:4" ht="14" x14ac:dyDescent="0.2">
      <c r="C542" s="20"/>
      <c r="D542" s="97"/>
    </row>
    <row r="543" spans="3:4" ht="14" x14ac:dyDescent="0.2">
      <c r="C543" s="20"/>
      <c r="D543" s="97"/>
    </row>
    <row r="544" spans="3:4" ht="14" x14ac:dyDescent="0.2">
      <c r="C544" s="20"/>
      <c r="D544" s="97"/>
    </row>
    <row r="545" spans="3:4" ht="14" x14ac:dyDescent="0.2">
      <c r="C545" s="20"/>
      <c r="D545" s="97"/>
    </row>
    <row r="546" spans="3:4" ht="14" x14ac:dyDescent="0.2">
      <c r="C546" s="20"/>
      <c r="D546" s="97"/>
    </row>
    <row r="547" spans="3:4" ht="14" x14ac:dyDescent="0.2">
      <c r="C547" s="20"/>
      <c r="D547" s="97"/>
    </row>
    <row r="548" spans="3:4" ht="14" x14ac:dyDescent="0.2">
      <c r="C548" s="20"/>
      <c r="D548" s="97"/>
    </row>
    <row r="549" spans="3:4" ht="14" x14ac:dyDescent="0.2">
      <c r="C549" s="20"/>
      <c r="D549" s="97"/>
    </row>
    <row r="550" spans="3:4" ht="14" x14ac:dyDescent="0.2">
      <c r="C550" s="20"/>
      <c r="D550" s="97"/>
    </row>
    <row r="551" spans="3:4" ht="14" x14ac:dyDescent="0.2">
      <c r="C551" s="20"/>
      <c r="D551" s="97"/>
    </row>
    <row r="552" spans="3:4" ht="14" x14ac:dyDescent="0.2">
      <c r="C552" s="20"/>
      <c r="D552" s="97"/>
    </row>
    <row r="553" spans="3:4" ht="14" x14ac:dyDescent="0.2">
      <c r="C553" s="20"/>
      <c r="D553" s="97"/>
    </row>
    <row r="554" spans="3:4" ht="14" x14ac:dyDescent="0.2">
      <c r="C554" s="20"/>
      <c r="D554" s="97"/>
    </row>
    <row r="555" spans="3:4" ht="14" x14ac:dyDescent="0.2">
      <c r="C555" s="20"/>
      <c r="D555" s="97"/>
    </row>
    <row r="556" spans="3:4" ht="14" x14ac:dyDescent="0.2">
      <c r="C556" s="20"/>
      <c r="D556" s="97"/>
    </row>
    <row r="557" spans="3:4" ht="14" x14ac:dyDescent="0.2">
      <c r="C557" s="20"/>
      <c r="D557" s="97"/>
    </row>
    <row r="558" spans="3:4" ht="14" x14ac:dyDescent="0.2">
      <c r="C558" s="20"/>
      <c r="D558" s="97"/>
    </row>
    <row r="559" spans="3:4" ht="14" x14ac:dyDescent="0.2">
      <c r="C559" s="20"/>
      <c r="D559" s="97"/>
    </row>
    <row r="560" spans="3:4" ht="14" x14ac:dyDescent="0.2">
      <c r="C560" s="20"/>
      <c r="D560" s="97"/>
    </row>
    <row r="561" spans="3:4" ht="14" x14ac:dyDescent="0.2">
      <c r="C561" s="20"/>
      <c r="D561" s="97"/>
    </row>
    <row r="562" spans="3:4" ht="14" x14ac:dyDescent="0.2">
      <c r="C562" s="20"/>
      <c r="D562" s="97"/>
    </row>
    <row r="563" spans="3:4" ht="14" x14ac:dyDescent="0.2">
      <c r="C563" s="20"/>
      <c r="D563" s="97"/>
    </row>
    <row r="564" spans="3:4" ht="14" x14ac:dyDescent="0.2">
      <c r="C564" s="20"/>
      <c r="D564" s="97"/>
    </row>
    <row r="565" spans="3:4" ht="14" x14ac:dyDescent="0.2">
      <c r="C565" s="20"/>
      <c r="D565" s="97"/>
    </row>
    <row r="566" spans="3:4" ht="14" x14ac:dyDescent="0.2">
      <c r="C566" s="20"/>
      <c r="D566" s="97"/>
    </row>
    <row r="567" spans="3:4" ht="14" x14ac:dyDescent="0.2">
      <c r="C567" s="20"/>
      <c r="D567" s="97"/>
    </row>
    <row r="568" spans="3:4" ht="14" x14ac:dyDescent="0.2">
      <c r="C568" s="20"/>
      <c r="D568" s="97"/>
    </row>
    <row r="569" spans="3:4" ht="14" x14ac:dyDescent="0.2">
      <c r="C569" s="20"/>
      <c r="D569" s="97"/>
    </row>
    <row r="570" spans="3:4" ht="14" x14ac:dyDescent="0.2">
      <c r="C570" s="20"/>
      <c r="D570" s="97"/>
    </row>
    <row r="571" spans="3:4" ht="14" x14ac:dyDescent="0.2">
      <c r="C571" s="20"/>
      <c r="D571" s="97"/>
    </row>
    <row r="572" spans="3:4" ht="14" x14ac:dyDescent="0.2">
      <c r="C572" s="20"/>
      <c r="D572" s="97"/>
    </row>
    <row r="573" spans="3:4" ht="14" x14ac:dyDescent="0.2">
      <c r="C573" s="20"/>
      <c r="D573" s="97"/>
    </row>
    <row r="574" spans="3:4" ht="14" x14ac:dyDescent="0.2">
      <c r="C574" s="20"/>
      <c r="D574" s="97"/>
    </row>
    <row r="575" spans="3:4" ht="14" x14ac:dyDescent="0.2">
      <c r="C575" s="20"/>
      <c r="D575" s="97"/>
    </row>
    <row r="576" spans="3:4" ht="14" x14ac:dyDescent="0.2">
      <c r="C576" s="20"/>
      <c r="D576" s="97"/>
    </row>
    <row r="577" spans="3:4" ht="14" x14ac:dyDescent="0.2">
      <c r="C577" s="20"/>
      <c r="D577" s="97"/>
    </row>
    <row r="578" spans="3:4" ht="14" x14ac:dyDescent="0.2">
      <c r="C578" s="20"/>
      <c r="D578" s="97"/>
    </row>
    <row r="579" spans="3:4" ht="14" x14ac:dyDescent="0.2">
      <c r="C579" s="20"/>
      <c r="D579" s="97"/>
    </row>
    <row r="580" spans="3:4" ht="14" x14ac:dyDescent="0.2">
      <c r="C580" s="20"/>
      <c r="D580" s="97"/>
    </row>
    <row r="581" spans="3:4" ht="14" x14ac:dyDescent="0.2">
      <c r="C581" s="20"/>
      <c r="D581" s="97"/>
    </row>
    <row r="582" spans="3:4" ht="14" x14ac:dyDescent="0.2">
      <c r="C582" s="20"/>
      <c r="D582" s="97"/>
    </row>
    <row r="583" spans="3:4" ht="14" x14ac:dyDescent="0.2">
      <c r="C583" s="20"/>
      <c r="D583" s="97"/>
    </row>
    <row r="584" spans="3:4" ht="14" x14ac:dyDescent="0.2">
      <c r="C584" s="20"/>
      <c r="D584" s="97"/>
    </row>
    <row r="585" spans="3:4" ht="14" x14ac:dyDescent="0.2">
      <c r="C585" s="20"/>
      <c r="D585" s="97"/>
    </row>
    <row r="586" spans="3:4" ht="14" x14ac:dyDescent="0.2">
      <c r="C586" s="20"/>
      <c r="D586" s="97"/>
    </row>
    <row r="587" spans="3:4" ht="14" x14ac:dyDescent="0.2">
      <c r="C587" s="20"/>
      <c r="D587" s="97"/>
    </row>
    <row r="588" spans="3:4" ht="14" x14ac:dyDescent="0.2">
      <c r="C588" s="20"/>
      <c r="D588" s="97"/>
    </row>
    <row r="589" spans="3:4" ht="14" x14ac:dyDescent="0.2">
      <c r="C589" s="20"/>
      <c r="D589" s="97"/>
    </row>
    <row r="590" spans="3:4" ht="14" x14ac:dyDescent="0.2">
      <c r="C590" s="20"/>
      <c r="D590" s="97"/>
    </row>
    <row r="591" spans="3:4" ht="14" x14ac:dyDescent="0.2">
      <c r="C591" s="20"/>
      <c r="D591" s="97"/>
    </row>
    <row r="592" spans="3:4" ht="14" x14ac:dyDescent="0.2">
      <c r="C592" s="20"/>
      <c r="D592" s="97"/>
    </row>
    <row r="593" spans="3:4" ht="14" x14ac:dyDescent="0.2">
      <c r="C593" s="20"/>
      <c r="D593" s="97"/>
    </row>
    <row r="594" spans="3:4" ht="14" x14ac:dyDescent="0.2">
      <c r="C594" s="20"/>
      <c r="D594" s="97"/>
    </row>
    <row r="595" spans="3:4" ht="14" x14ac:dyDescent="0.2">
      <c r="C595" s="20"/>
      <c r="D595" s="97"/>
    </row>
    <row r="596" spans="3:4" ht="14" x14ac:dyDescent="0.2">
      <c r="C596" s="20"/>
      <c r="D596" s="97"/>
    </row>
    <row r="597" spans="3:4" ht="14" x14ac:dyDescent="0.2">
      <c r="C597" s="20"/>
      <c r="D597" s="97"/>
    </row>
    <row r="598" spans="3:4" ht="14" x14ac:dyDescent="0.2">
      <c r="C598" s="20"/>
      <c r="D598" s="97"/>
    </row>
    <row r="599" spans="3:4" ht="14" x14ac:dyDescent="0.2">
      <c r="C599" s="20"/>
      <c r="D599" s="97"/>
    </row>
    <row r="600" spans="3:4" ht="14" x14ac:dyDescent="0.2">
      <c r="C600" s="20"/>
      <c r="D600" s="97"/>
    </row>
    <row r="601" spans="3:4" ht="14" x14ac:dyDescent="0.2">
      <c r="C601" s="20"/>
      <c r="D601" s="97"/>
    </row>
    <row r="602" spans="3:4" ht="14" x14ac:dyDescent="0.2">
      <c r="C602" s="20"/>
      <c r="D602" s="97"/>
    </row>
    <row r="603" spans="3:4" ht="14" x14ac:dyDescent="0.2">
      <c r="C603" s="20"/>
      <c r="D603" s="97"/>
    </row>
    <row r="604" spans="3:4" ht="14" x14ac:dyDescent="0.2">
      <c r="C604" s="20"/>
      <c r="D604" s="97"/>
    </row>
    <row r="605" spans="3:4" ht="14" x14ac:dyDescent="0.2">
      <c r="C605" s="20"/>
      <c r="D605" s="97"/>
    </row>
    <row r="606" spans="3:4" ht="14" x14ac:dyDescent="0.2">
      <c r="C606" s="20"/>
      <c r="D606" s="97"/>
    </row>
    <row r="607" spans="3:4" ht="14" x14ac:dyDescent="0.2">
      <c r="C607" s="20"/>
      <c r="D607" s="97"/>
    </row>
    <row r="608" spans="3:4" ht="14" x14ac:dyDescent="0.2">
      <c r="C608" s="20"/>
      <c r="D608" s="97"/>
    </row>
    <row r="609" spans="3:4" ht="14" x14ac:dyDescent="0.2">
      <c r="C609" s="20"/>
      <c r="D609" s="97"/>
    </row>
    <row r="610" spans="3:4" ht="14" x14ac:dyDescent="0.2">
      <c r="C610" s="20"/>
      <c r="D610" s="97"/>
    </row>
    <row r="611" spans="3:4" ht="14" x14ac:dyDescent="0.2">
      <c r="C611" s="20"/>
      <c r="D611" s="97"/>
    </row>
    <row r="612" spans="3:4" ht="14" x14ac:dyDescent="0.2">
      <c r="C612" s="20"/>
      <c r="D612" s="97"/>
    </row>
    <row r="613" spans="3:4" ht="14" x14ac:dyDescent="0.2">
      <c r="C613" s="20"/>
      <c r="D613" s="97"/>
    </row>
    <row r="614" spans="3:4" ht="14" x14ac:dyDescent="0.2">
      <c r="C614" s="20"/>
      <c r="D614" s="97"/>
    </row>
    <row r="615" spans="3:4" ht="14" x14ac:dyDescent="0.2">
      <c r="C615" s="20"/>
      <c r="D615" s="97"/>
    </row>
    <row r="616" spans="3:4" ht="14" x14ac:dyDescent="0.2">
      <c r="C616" s="20"/>
      <c r="D616" s="97"/>
    </row>
    <row r="617" spans="3:4" ht="14" x14ac:dyDescent="0.2">
      <c r="C617" s="20"/>
      <c r="D617" s="97"/>
    </row>
    <row r="618" spans="3:4" ht="14" x14ac:dyDescent="0.2">
      <c r="C618" s="20"/>
      <c r="D618" s="97"/>
    </row>
    <row r="619" spans="3:4" ht="14" x14ac:dyDescent="0.2">
      <c r="C619" s="20"/>
      <c r="D619" s="97"/>
    </row>
    <row r="620" spans="3:4" ht="14" x14ac:dyDescent="0.2">
      <c r="C620" s="20"/>
      <c r="D620" s="97"/>
    </row>
    <row r="621" spans="3:4" ht="14" x14ac:dyDescent="0.2">
      <c r="C621" s="20"/>
      <c r="D621" s="97"/>
    </row>
    <row r="622" spans="3:4" ht="14" x14ac:dyDescent="0.2">
      <c r="C622" s="20"/>
      <c r="D622" s="97"/>
    </row>
    <row r="623" spans="3:4" ht="14" x14ac:dyDescent="0.2">
      <c r="C623" s="20"/>
      <c r="D623" s="97"/>
    </row>
    <row r="624" spans="3:4" ht="14" x14ac:dyDescent="0.2">
      <c r="C624" s="20"/>
      <c r="D624" s="97"/>
    </row>
    <row r="625" spans="3:4" ht="14" x14ac:dyDescent="0.2">
      <c r="C625" s="20"/>
      <c r="D625" s="97"/>
    </row>
    <row r="626" spans="3:4" ht="14" x14ac:dyDescent="0.2">
      <c r="C626" s="20"/>
      <c r="D626" s="97"/>
    </row>
    <row r="627" spans="3:4" ht="14" x14ac:dyDescent="0.2">
      <c r="C627" s="20"/>
      <c r="D627" s="97"/>
    </row>
    <row r="628" spans="3:4" ht="14" x14ac:dyDescent="0.2">
      <c r="C628" s="20"/>
      <c r="D628" s="97"/>
    </row>
    <row r="629" spans="3:4" ht="14" x14ac:dyDescent="0.2">
      <c r="C629" s="20"/>
      <c r="D629" s="97"/>
    </row>
    <row r="630" spans="3:4" ht="14" x14ac:dyDescent="0.2">
      <c r="C630" s="20"/>
      <c r="D630" s="97"/>
    </row>
    <row r="631" spans="3:4" ht="14" x14ac:dyDescent="0.2">
      <c r="C631" s="20"/>
      <c r="D631" s="97"/>
    </row>
    <row r="632" spans="3:4" ht="14" x14ac:dyDescent="0.2">
      <c r="C632" s="20"/>
      <c r="D632" s="97"/>
    </row>
    <row r="633" spans="3:4" ht="14" x14ac:dyDescent="0.2">
      <c r="C633" s="20"/>
      <c r="D633" s="97"/>
    </row>
    <row r="634" spans="3:4" ht="14" x14ac:dyDescent="0.2">
      <c r="C634" s="20"/>
      <c r="D634" s="97"/>
    </row>
    <row r="635" spans="3:4" ht="14" x14ac:dyDescent="0.2">
      <c r="C635" s="20"/>
      <c r="D635" s="97"/>
    </row>
    <row r="636" spans="3:4" ht="14" x14ac:dyDescent="0.2">
      <c r="C636" s="20"/>
      <c r="D636" s="97"/>
    </row>
    <row r="637" spans="3:4" ht="14" x14ac:dyDescent="0.2">
      <c r="C637" s="20"/>
      <c r="D637" s="97"/>
    </row>
    <row r="638" spans="3:4" ht="14" x14ac:dyDescent="0.2">
      <c r="C638" s="20"/>
      <c r="D638" s="97"/>
    </row>
    <row r="639" spans="3:4" ht="14" x14ac:dyDescent="0.2">
      <c r="C639" s="20"/>
      <c r="D639" s="97"/>
    </row>
    <row r="640" spans="3:4" ht="14" x14ac:dyDescent="0.2">
      <c r="C640" s="20"/>
      <c r="D640" s="97"/>
    </row>
    <row r="641" spans="3:4" ht="14" x14ac:dyDescent="0.2">
      <c r="C641" s="20"/>
      <c r="D641" s="97"/>
    </row>
    <row r="642" spans="3:4" ht="14" x14ac:dyDescent="0.2">
      <c r="C642" s="20"/>
      <c r="D642" s="97"/>
    </row>
    <row r="643" spans="3:4" ht="14" x14ac:dyDescent="0.2">
      <c r="C643" s="20"/>
      <c r="D643" s="97"/>
    </row>
    <row r="644" spans="3:4" ht="14" x14ac:dyDescent="0.2">
      <c r="C644" s="20"/>
      <c r="D644" s="97"/>
    </row>
    <row r="645" spans="3:4" ht="14" x14ac:dyDescent="0.2">
      <c r="C645" s="20"/>
      <c r="D645" s="97"/>
    </row>
    <row r="646" spans="3:4" ht="14" x14ac:dyDescent="0.2">
      <c r="C646" s="20"/>
      <c r="D646" s="97"/>
    </row>
    <row r="647" spans="3:4" ht="14" x14ac:dyDescent="0.2">
      <c r="C647" s="20"/>
      <c r="D647" s="97"/>
    </row>
    <row r="648" spans="3:4" ht="14" x14ac:dyDescent="0.2">
      <c r="C648" s="20"/>
      <c r="D648" s="97"/>
    </row>
    <row r="649" spans="3:4" ht="14" x14ac:dyDescent="0.2">
      <c r="C649" s="20"/>
      <c r="D649" s="97"/>
    </row>
    <row r="650" spans="3:4" ht="14" x14ac:dyDescent="0.2">
      <c r="C650" s="20"/>
      <c r="D650" s="97"/>
    </row>
    <row r="651" spans="3:4" ht="14" x14ac:dyDescent="0.2">
      <c r="C651" s="20"/>
      <c r="D651" s="97"/>
    </row>
    <row r="652" spans="3:4" ht="14" x14ac:dyDescent="0.2">
      <c r="C652" s="20"/>
      <c r="D652" s="97"/>
    </row>
    <row r="653" spans="3:4" ht="14" x14ac:dyDescent="0.2">
      <c r="C653" s="20"/>
      <c r="D653" s="97"/>
    </row>
    <row r="654" spans="3:4" ht="14" x14ac:dyDescent="0.2">
      <c r="C654" s="20"/>
      <c r="D654" s="97"/>
    </row>
    <row r="655" spans="3:4" ht="14" x14ac:dyDescent="0.2">
      <c r="C655" s="20"/>
      <c r="D655" s="97"/>
    </row>
    <row r="656" spans="3:4" ht="14" x14ac:dyDescent="0.2">
      <c r="C656" s="20"/>
      <c r="D656" s="97"/>
    </row>
    <row r="657" spans="3:4" ht="14" x14ac:dyDescent="0.2">
      <c r="C657" s="20"/>
      <c r="D657" s="97"/>
    </row>
    <row r="658" spans="3:4" ht="14" x14ac:dyDescent="0.2">
      <c r="C658" s="20"/>
      <c r="D658" s="97"/>
    </row>
    <row r="659" spans="3:4" ht="14" x14ac:dyDescent="0.2">
      <c r="C659" s="20"/>
      <c r="D659" s="97"/>
    </row>
    <row r="660" spans="3:4" ht="14" x14ac:dyDescent="0.2">
      <c r="C660" s="20"/>
      <c r="D660" s="97"/>
    </row>
    <row r="661" spans="3:4" ht="14" x14ac:dyDescent="0.2">
      <c r="C661" s="20"/>
      <c r="D661" s="97"/>
    </row>
    <row r="662" spans="3:4" ht="14" x14ac:dyDescent="0.2">
      <c r="C662" s="20"/>
      <c r="D662" s="97"/>
    </row>
    <row r="663" spans="3:4" ht="14" x14ac:dyDescent="0.2">
      <c r="C663" s="20"/>
      <c r="D663" s="97"/>
    </row>
    <row r="664" spans="3:4" ht="14" x14ac:dyDescent="0.2">
      <c r="C664" s="20"/>
      <c r="D664" s="97"/>
    </row>
    <row r="665" spans="3:4" ht="14" x14ac:dyDescent="0.2">
      <c r="C665" s="20"/>
      <c r="D665" s="97"/>
    </row>
    <row r="666" spans="3:4" ht="14" x14ac:dyDescent="0.2">
      <c r="C666" s="20"/>
      <c r="D666" s="97"/>
    </row>
    <row r="667" spans="3:4" ht="14" x14ac:dyDescent="0.2">
      <c r="C667" s="20"/>
      <c r="D667" s="97"/>
    </row>
    <row r="668" spans="3:4" ht="14" x14ac:dyDescent="0.2">
      <c r="C668" s="20"/>
      <c r="D668" s="97"/>
    </row>
    <row r="669" spans="3:4" ht="14" x14ac:dyDescent="0.2">
      <c r="C669" s="20"/>
      <c r="D669" s="97"/>
    </row>
    <row r="670" spans="3:4" ht="14" x14ac:dyDescent="0.2">
      <c r="C670" s="20"/>
      <c r="D670" s="97"/>
    </row>
    <row r="671" spans="3:4" ht="14" x14ac:dyDescent="0.2">
      <c r="C671" s="20"/>
      <c r="D671" s="97"/>
    </row>
    <row r="672" spans="3:4" ht="14" x14ac:dyDescent="0.2">
      <c r="C672" s="20"/>
      <c r="D672" s="97"/>
    </row>
    <row r="673" spans="3:4" ht="14" x14ac:dyDescent="0.2">
      <c r="C673" s="20"/>
      <c r="D673" s="97"/>
    </row>
    <row r="674" spans="3:4" ht="14" x14ac:dyDescent="0.2">
      <c r="C674" s="20"/>
      <c r="D674" s="97"/>
    </row>
    <row r="675" spans="3:4" ht="14" x14ac:dyDescent="0.2">
      <c r="C675" s="20"/>
      <c r="D675" s="97"/>
    </row>
    <row r="676" spans="3:4" ht="14" x14ac:dyDescent="0.2">
      <c r="C676" s="20"/>
      <c r="D676" s="97"/>
    </row>
    <row r="677" spans="3:4" ht="14" x14ac:dyDescent="0.2">
      <c r="C677" s="20"/>
      <c r="D677" s="97"/>
    </row>
    <row r="678" spans="3:4" ht="14" x14ac:dyDescent="0.2">
      <c r="C678" s="20"/>
      <c r="D678" s="97"/>
    </row>
    <row r="679" spans="3:4" ht="14" x14ac:dyDescent="0.2">
      <c r="C679" s="20"/>
      <c r="D679" s="97"/>
    </row>
    <row r="680" spans="3:4" ht="14" x14ac:dyDescent="0.2">
      <c r="C680" s="20"/>
      <c r="D680" s="97"/>
    </row>
    <row r="681" spans="3:4" ht="14" x14ac:dyDescent="0.2">
      <c r="C681" s="20"/>
      <c r="D681" s="97"/>
    </row>
    <row r="682" spans="3:4" ht="14" x14ac:dyDescent="0.2">
      <c r="C682" s="20"/>
      <c r="D682" s="97"/>
    </row>
    <row r="683" spans="3:4" ht="14" x14ac:dyDescent="0.2">
      <c r="C683" s="20"/>
      <c r="D683" s="97"/>
    </row>
    <row r="684" spans="3:4" ht="14" x14ac:dyDescent="0.2">
      <c r="C684" s="20"/>
      <c r="D684" s="97"/>
    </row>
    <row r="685" spans="3:4" ht="14" x14ac:dyDescent="0.2">
      <c r="C685" s="20"/>
      <c r="D685" s="97"/>
    </row>
    <row r="686" spans="3:4" ht="14" x14ac:dyDescent="0.2">
      <c r="C686" s="20"/>
      <c r="D686" s="97"/>
    </row>
    <row r="687" spans="3:4" ht="14" x14ac:dyDescent="0.2">
      <c r="C687" s="20"/>
      <c r="D687" s="97"/>
    </row>
    <row r="688" spans="3:4" ht="14" x14ac:dyDescent="0.2">
      <c r="C688" s="20"/>
      <c r="D688" s="97"/>
    </row>
    <row r="689" spans="3:4" ht="14" x14ac:dyDescent="0.2">
      <c r="C689" s="20"/>
      <c r="D689" s="97"/>
    </row>
    <row r="690" spans="3:4" ht="14" x14ac:dyDescent="0.2">
      <c r="C690" s="20"/>
      <c r="D690" s="97"/>
    </row>
    <row r="691" spans="3:4" ht="14" x14ac:dyDescent="0.2">
      <c r="C691" s="20"/>
      <c r="D691" s="97"/>
    </row>
    <row r="692" spans="3:4" ht="14" x14ac:dyDescent="0.2">
      <c r="C692" s="20"/>
      <c r="D692" s="97"/>
    </row>
    <row r="693" spans="3:4" ht="14" x14ac:dyDescent="0.2">
      <c r="C693" s="20"/>
      <c r="D693" s="97"/>
    </row>
    <row r="694" spans="3:4" ht="14" x14ac:dyDescent="0.2">
      <c r="C694" s="20"/>
      <c r="D694" s="97"/>
    </row>
    <row r="695" spans="3:4" ht="14" x14ac:dyDescent="0.2">
      <c r="C695" s="20"/>
      <c r="D695" s="97"/>
    </row>
    <row r="696" spans="3:4" ht="14" x14ac:dyDescent="0.2">
      <c r="C696" s="20"/>
      <c r="D696" s="97"/>
    </row>
    <row r="697" spans="3:4" ht="14" x14ac:dyDescent="0.2">
      <c r="C697" s="20"/>
      <c r="D697" s="97"/>
    </row>
    <row r="698" spans="3:4" ht="14" x14ac:dyDescent="0.2">
      <c r="C698" s="20"/>
      <c r="D698" s="97"/>
    </row>
    <row r="699" spans="3:4" ht="14" x14ac:dyDescent="0.2">
      <c r="C699" s="20"/>
      <c r="D699" s="97"/>
    </row>
    <row r="700" spans="3:4" ht="14" x14ac:dyDescent="0.2">
      <c r="C700" s="20"/>
      <c r="D700" s="97"/>
    </row>
    <row r="701" spans="3:4" ht="14" x14ac:dyDescent="0.2">
      <c r="C701" s="20"/>
      <c r="D701" s="97"/>
    </row>
    <row r="702" spans="3:4" ht="14" x14ac:dyDescent="0.2">
      <c r="C702" s="20"/>
      <c r="D702" s="97"/>
    </row>
    <row r="703" spans="3:4" ht="14" x14ac:dyDescent="0.2">
      <c r="C703" s="20"/>
      <c r="D703" s="97"/>
    </row>
    <row r="704" spans="3:4" ht="14" x14ac:dyDescent="0.2">
      <c r="C704" s="20"/>
      <c r="D704" s="97"/>
    </row>
    <row r="705" spans="3:4" ht="14" x14ac:dyDescent="0.2">
      <c r="C705" s="20"/>
      <c r="D705" s="97"/>
    </row>
    <row r="706" spans="3:4" ht="14" x14ac:dyDescent="0.2">
      <c r="C706" s="20"/>
      <c r="D706" s="97"/>
    </row>
    <row r="707" spans="3:4" ht="14" x14ac:dyDescent="0.2">
      <c r="C707" s="20"/>
      <c r="D707" s="97"/>
    </row>
    <row r="708" spans="3:4" ht="14" x14ac:dyDescent="0.2">
      <c r="C708" s="20"/>
      <c r="D708" s="97"/>
    </row>
    <row r="709" spans="3:4" ht="14" x14ac:dyDescent="0.2">
      <c r="C709" s="20"/>
      <c r="D709" s="97"/>
    </row>
    <row r="710" spans="3:4" ht="14" x14ac:dyDescent="0.2">
      <c r="C710" s="20"/>
      <c r="D710" s="97"/>
    </row>
    <row r="711" spans="3:4" ht="14" x14ac:dyDescent="0.2">
      <c r="C711" s="20"/>
      <c r="D711" s="97"/>
    </row>
    <row r="712" spans="3:4" ht="14" x14ac:dyDescent="0.2">
      <c r="C712" s="20"/>
      <c r="D712" s="97"/>
    </row>
    <row r="713" spans="3:4" ht="14" x14ac:dyDescent="0.2">
      <c r="C713" s="20"/>
      <c r="D713" s="97"/>
    </row>
    <row r="714" spans="3:4" ht="14" x14ac:dyDescent="0.2">
      <c r="C714" s="20"/>
      <c r="D714" s="97"/>
    </row>
    <row r="715" spans="3:4" ht="14" x14ac:dyDescent="0.2">
      <c r="C715" s="20"/>
      <c r="D715" s="97"/>
    </row>
    <row r="716" spans="3:4" ht="14" x14ac:dyDescent="0.2">
      <c r="C716" s="20"/>
      <c r="D716" s="97"/>
    </row>
    <row r="717" spans="3:4" ht="14" x14ac:dyDescent="0.2">
      <c r="C717" s="20"/>
      <c r="D717" s="97"/>
    </row>
    <row r="718" spans="3:4" ht="14" x14ac:dyDescent="0.2">
      <c r="C718" s="20"/>
      <c r="D718" s="97"/>
    </row>
    <row r="719" spans="3:4" ht="14" x14ac:dyDescent="0.2">
      <c r="C719" s="20"/>
      <c r="D719" s="97"/>
    </row>
    <row r="720" spans="3:4" ht="14" x14ac:dyDescent="0.2">
      <c r="C720" s="20"/>
      <c r="D720" s="97"/>
    </row>
    <row r="721" spans="3:4" ht="14" x14ac:dyDescent="0.2">
      <c r="C721" s="20"/>
      <c r="D721" s="97"/>
    </row>
    <row r="722" spans="3:4" ht="14" x14ac:dyDescent="0.2">
      <c r="C722" s="20"/>
      <c r="D722" s="97"/>
    </row>
    <row r="723" spans="3:4" ht="14" x14ac:dyDescent="0.2">
      <c r="C723" s="20"/>
      <c r="D723" s="97"/>
    </row>
    <row r="724" spans="3:4" ht="14" x14ac:dyDescent="0.2">
      <c r="C724" s="20"/>
      <c r="D724" s="97"/>
    </row>
    <row r="725" spans="3:4" ht="14" x14ac:dyDescent="0.2">
      <c r="C725" s="20"/>
      <c r="D725" s="97"/>
    </row>
    <row r="726" spans="3:4" ht="14" x14ac:dyDescent="0.2">
      <c r="C726" s="20"/>
      <c r="D726" s="97"/>
    </row>
    <row r="727" spans="3:4" ht="14" x14ac:dyDescent="0.2">
      <c r="C727" s="20"/>
      <c r="D727" s="97"/>
    </row>
    <row r="728" spans="3:4" ht="14" x14ac:dyDescent="0.2">
      <c r="C728" s="20"/>
      <c r="D728" s="97"/>
    </row>
    <row r="729" spans="3:4" ht="14" x14ac:dyDescent="0.2">
      <c r="C729" s="20"/>
      <c r="D729" s="97"/>
    </row>
    <row r="730" spans="3:4" ht="14" x14ac:dyDescent="0.2">
      <c r="C730" s="20"/>
      <c r="D730" s="97"/>
    </row>
    <row r="731" spans="3:4" ht="14" x14ac:dyDescent="0.2">
      <c r="C731" s="20"/>
      <c r="D731" s="97"/>
    </row>
    <row r="732" spans="3:4" ht="14" x14ac:dyDescent="0.2">
      <c r="C732" s="20"/>
      <c r="D732" s="97"/>
    </row>
    <row r="733" spans="3:4" ht="14" x14ac:dyDescent="0.2">
      <c r="C733" s="20"/>
      <c r="D733" s="97"/>
    </row>
    <row r="734" spans="3:4" ht="14" x14ac:dyDescent="0.2">
      <c r="C734" s="20"/>
      <c r="D734" s="97"/>
    </row>
    <row r="735" spans="3:4" ht="14" x14ac:dyDescent="0.2">
      <c r="C735" s="20"/>
      <c r="D735" s="97"/>
    </row>
    <row r="736" spans="3:4" ht="14" x14ac:dyDescent="0.2">
      <c r="C736" s="20"/>
      <c r="D736" s="97"/>
    </row>
    <row r="737" spans="3:4" ht="14" x14ac:dyDescent="0.2">
      <c r="C737" s="20"/>
      <c r="D737" s="97"/>
    </row>
    <row r="738" spans="3:4" ht="14" x14ac:dyDescent="0.2">
      <c r="C738" s="20"/>
      <c r="D738" s="97"/>
    </row>
    <row r="739" spans="3:4" ht="14" x14ac:dyDescent="0.2">
      <c r="C739" s="20"/>
      <c r="D739" s="97"/>
    </row>
    <row r="740" spans="3:4" ht="14" x14ac:dyDescent="0.2">
      <c r="C740" s="20"/>
      <c r="D740" s="97"/>
    </row>
    <row r="741" spans="3:4" ht="14" x14ac:dyDescent="0.2">
      <c r="C741" s="20"/>
      <c r="D741" s="97"/>
    </row>
    <row r="742" spans="3:4" ht="14" x14ac:dyDescent="0.2">
      <c r="C742" s="20"/>
      <c r="D742" s="97"/>
    </row>
    <row r="743" spans="3:4" ht="14" x14ac:dyDescent="0.2">
      <c r="C743" s="20"/>
      <c r="D743" s="97"/>
    </row>
    <row r="744" spans="3:4" ht="14" x14ac:dyDescent="0.2">
      <c r="C744" s="20"/>
      <c r="D744" s="97"/>
    </row>
    <row r="745" spans="3:4" ht="14" x14ac:dyDescent="0.2">
      <c r="C745" s="20"/>
      <c r="D745" s="97"/>
    </row>
    <row r="746" spans="3:4" ht="14" x14ac:dyDescent="0.2">
      <c r="C746" s="20"/>
      <c r="D746" s="97"/>
    </row>
    <row r="747" spans="3:4" ht="14" x14ac:dyDescent="0.2">
      <c r="C747" s="20"/>
      <c r="D747" s="97"/>
    </row>
    <row r="748" spans="3:4" ht="14" x14ac:dyDescent="0.2">
      <c r="C748" s="20"/>
      <c r="D748" s="97"/>
    </row>
    <row r="749" spans="3:4" ht="14" x14ac:dyDescent="0.2">
      <c r="C749" s="20"/>
      <c r="D749" s="97"/>
    </row>
    <row r="750" spans="3:4" ht="14" x14ac:dyDescent="0.2">
      <c r="C750" s="20"/>
      <c r="D750" s="97"/>
    </row>
    <row r="751" spans="3:4" ht="14" x14ac:dyDescent="0.2">
      <c r="C751" s="20"/>
      <c r="D751" s="97"/>
    </row>
    <row r="752" spans="3:4" ht="14" x14ac:dyDescent="0.2">
      <c r="C752" s="20"/>
      <c r="D752" s="97"/>
    </row>
    <row r="753" spans="3:4" ht="14" x14ac:dyDescent="0.2">
      <c r="C753" s="20"/>
      <c r="D753" s="97"/>
    </row>
    <row r="754" spans="3:4" ht="14" x14ac:dyDescent="0.2">
      <c r="C754" s="20"/>
      <c r="D754" s="97"/>
    </row>
    <row r="755" spans="3:4" ht="14" x14ac:dyDescent="0.2">
      <c r="C755" s="20"/>
      <c r="D755" s="97"/>
    </row>
    <row r="756" spans="3:4" ht="14" x14ac:dyDescent="0.2">
      <c r="C756" s="20"/>
      <c r="D756" s="97"/>
    </row>
    <row r="757" spans="3:4" ht="14" x14ac:dyDescent="0.2">
      <c r="C757" s="20"/>
      <c r="D757" s="97"/>
    </row>
    <row r="758" spans="3:4" ht="14" x14ac:dyDescent="0.2">
      <c r="C758" s="20"/>
      <c r="D758" s="97"/>
    </row>
    <row r="759" spans="3:4" ht="14" x14ac:dyDescent="0.2">
      <c r="C759" s="20"/>
      <c r="D759" s="97"/>
    </row>
    <row r="760" spans="3:4" ht="14" x14ac:dyDescent="0.2">
      <c r="C760" s="20"/>
      <c r="D760" s="97"/>
    </row>
    <row r="761" spans="3:4" ht="14" x14ac:dyDescent="0.2">
      <c r="C761" s="20"/>
      <c r="D761" s="97"/>
    </row>
    <row r="762" spans="3:4" ht="14" x14ac:dyDescent="0.2">
      <c r="C762" s="20"/>
      <c r="D762" s="97"/>
    </row>
    <row r="763" spans="3:4" ht="14" x14ac:dyDescent="0.2">
      <c r="C763" s="20"/>
      <c r="D763" s="97"/>
    </row>
    <row r="764" spans="3:4" ht="14" x14ac:dyDescent="0.2">
      <c r="C764" s="20"/>
      <c r="D764" s="97"/>
    </row>
    <row r="765" spans="3:4" ht="14" x14ac:dyDescent="0.2">
      <c r="C765" s="20"/>
      <c r="D765" s="97"/>
    </row>
    <row r="766" spans="3:4" ht="14" x14ac:dyDescent="0.2">
      <c r="C766" s="20"/>
      <c r="D766" s="97"/>
    </row>
    <row r="767" spans="3:4" ht="14" x14ac:dyDescent="0.2">
      <c r="C767" s="20"/>
      <c r="D767" s="97"/>
    </row>
    <row r="768" spans="3:4" ht="14" x14ac:dyDescent="0.2">
      <c r="C768" s="20"/>
      <c r="D768" s="97"/>
    </row>
    <row r="769" spans="3:4" ht="14" x14ac:dyDescent="0.2">
      <c r="C769" s="20"/>
      <c r="D769" s="97"/>
    </row>
    <row r="770" spans="3:4" ht="14" x14ac:dyDescent="0.2">
      <c r="C770" s="20"/>
      <c r="D770" s="97"/>
    </row>
    <row r="771" spans="3:4" ht="14" x14ac:dyDescent="0.2">
      <c r="C771" s="20"/>
      <c r="D771" s="97"/>
    </row>
    <row r="772" spans="3:4" ht="14" x14ac:dyDescent="0.2">
      <c r="C772" s="20"/>
      <c r="D772" s="97"/>
    </row>
    <row r="773" spans="3:4" ht="14" x14ac:dyDescent="0.2">
      <c r="C773" s="20"/>
      <c r="D773" s="97"/>
    </row>
    <row r="774" spans="3:4" ht="14" x14ac:dyDescent="0.2">
      <c r="C774" s="20"/>
      <c r="D774" s="97"/>
    </row>
    <row r="775" spans="3:4" ht="14" x14ac:dyDescent="0.2">
      <c r="C775" s="20"/>
      <c r="D775" s="97"/>
    </row>
    <row r="776" spans="3:4" ht="14" x14ac:dyDescent="0.2">
      <c r="C776" s="20"/>
      <c r="D776" s="97"/>
    </row>
    <row r="777" spans="3:4" ht="14" x14ac:dyDescent="0.2">
      <c r="C777" s="20"/>
      <c r="D777" s="97"/>
    </row>
    <row r="778" spans="3:4" ht="14" x14ac:dyDescent="0.2">
      <c r="C778" s="20"/>
      <c r="D778" s="97"/>
    </row>
    <row r="779" spans="3:4" ht="14" x14ac:dyDescent="0.2">
      <c r="C779" s="20"/>
      <c r="D779" s="97"/>
    </row>
    <row r="780" spans="3:4" ht="14" x14ac:dyDescent="0.2">
      <c r="C780" s="20"/>
      <c r="D780" s="97"/>
    </row>
    <row r="781" spans="3:4" ht="14" x14ac:dyDescent="0.2">
      <c r="C781" s="20"/>
      <c r="D781" s="97"/>
    </row>
    <row r="782" spans="3:4" ht="14" x14ac:dyDescent="0.2">
      <c r="C782" s="20"/>
      <c r="D782" s="97"/>
    </row>
    <row r="783" spans="3:4" ht="14" x14ac:dyDescent="0.2">
      <c r="C783" s="20"/>
      <c r="D783" s="97"/>
    </row>
    <row r="784" spans="3:4" ht="14" x14ac:dyDescent="0.2">
      <c r="C784" s="20"/>
      <c r="D784" s="97"/>
    </row>
    <row r="785" spans="3:4" ht="14" x14ac:dyDescent="0.2">
      <c r="C785" s="20"/>
      <c r="D785" s="97"/>
    </row>
    <row r="786" spans="3:4" ht="14" x14ac:dyDescent="0.2">
      <c r="C786" s="20"/>
      <c r="D786" s="97"/>
    </row>
    <row r="787" spans="3:4" ht="14" x14ac:dyDescent="0.2">
      <c r="C787" s="20"/>
      <c r="D787" s="97"/>
    </row>
    <row r="788" spans="3:4" ht="14" x14ac:dyDescent="0.2">
      <c r="C788" s="20"/>
      <c r="D788" s="97"/>
    </row>
    <row r="789" spans="3:4" ht="14" x14ac:dyDescent="0.2">
      <c r="C789" s="20"/>
      <c r="D789" s="97"/>
    </row>
    <row r="790" spans="3:4" ht="14" x14ac:dyDescent="0.2">
      <c r="C790" s="20"/>
      <c r="D790" s="97"/>
    </row>
    <row r="791" spans="3:4" ht="14" x14ac:dyDescent="0.2">
      <c r="C791" s="20"/>
      <c r="D791" s="97"/>
    </row>
    <row r="792" spans="3:4" ht="14" x14ac:dyDescent="0.2">
      <c r="C792" s="20"/>
      <c r="D792" s="97"/>
    </row>
    <row r="793" spans="3:4" ht="14" x14ac:dyDescent="0.2">
      <c r="C793" s="20"/>
      <c r="D793" s="97"/>
    </row>
    <row r="794" spans="3:4" ht="14" x14ac:dyDescent="0.2">
      <c r="C794" s="20"/>
      <c r="D794" s="97"/>
    </row>
    <row r="795" spans="3:4" ht="14" x14ac:dyDescent="0.2">
      <c r="C795" s="20"/>
      <c r="D795" s="97"/>
    </row>
    <row r="796" spans="3:4" ht="14" x14ac:dyDescent="0.2">
      <c r="C796" s="20"/>
      <c r="D796" s="97"/>
    </row>
    <row r="797" spans="3:4" ht="14" x14ac:dyDescent="0.2">
      <c r="C797" s="20"/>
      <c r="D797" s="97"/>
    </row>
    <row r="798" spans="3:4" ht="14" x14ac:dyDescent="0.2">
      <c r="C798" s="20"/>
      <c r="D798" s="97"/>
    </row>
    <row r="799" spans="3:4" ht="14" x14ac:dyDescent="0.2">
      <c r="C799" s="20"/>
      <c r="D799" s="97"/>
    </row>
    <row r="800" spans="3:4" ht="14" x14ac:dyDescent="0.2">
      <c r="C800" s="20"/>
      <c r="D800" s="97"/>
    </row>
    <row r="801" spans="3:4" ht="14" x14ac:dyDescent="0.2">
      <c r="C801" s="20"/>
      <c r="D801" s="97"/>
    </row>
    <row r="802" spans="3:4" ht="14" x14ac:dyDescent="0.2">
      <c r="C802" s="20"/>
      <c r="D802" s="97"/>
    </row>
    <row r="803" spans="3:4" ht="14" x14ac:dyDescent="0.2">
      <c r="C803" s="20"/>
      <c r="D803" s="97"/>
    </row>
    <row r="804" spans="3:4" ht="14" x14ac:dyDescent="0.2">
      <c r="C804" s="20"/>
      <c r="D804" s="97"/>
    </row>
    <row r="805" spans="3:4" ht="14" x14ac:dyDescent="0.2">
      <c r="C805" s="20"/>
      <c r="D805" s="97"/>
    </row>
    <row r="806" spans="3:4" ht="14" x14ac:dyDescent="0.2">
      <c r="C806" s="20"/>
      <c r="D806" s="97"/>
    </row>
    <row r="807" spans="3:4" ht="14" x14ac:dyDescent="0.2">
      <c r="C807" s="20"/>
      <c r="D807" s="97"/>
    </row>
    <row r="808" spans="3:4" ht="14" x14ac:dyDescent="0.2">
      <c r="C808" s="20"/>
      <c r="D808" s="97"/>
    </row>
    <row r="809" spans="3:4" ht="14" x14ac:dyDescent="0.2">
      <c r="C809" s="20"/>
      <c r="D809" s="97"/>
    </row>
    <row r="810" spans="3:4" ht="14" x14ac:dyDescent="0.2">
      <c r="C810" s="20"/>
      <c r="D810" s="97"/>
    </row>
    <row r="811" spans="3:4" ht="14" x14ac:dyDescent="0.2">
      <c r="C811" s="20"/>
      <c r="D811" s="97"/>
    </row>
    <row r="812" spans="3:4" ht="14" x14ac:dyDescent="0.2">
      <c r="C812" s="20"/>
      <c r="D812" s="97"/>
    </row>
    <row r="813" spans="3:4" ht="14" x14ac:dyDescent="0.2">
      <c r="C813" s="20"/>
      <c r="D813" s="97"/>
    </row>
    <row r="814" spans="3:4" ht="14" x14ac:dyDescent="0.2">
      <c r="C814" s="20"/>
      <c r="D814" s="97"/>
    </row>
    <row r="815" spans="3:4" ht="14" x14ac:dyDescent="0.2">
      <c r="C815" s="20"/>
      <c r="D815" s="97"/>
    </row>
    <row r="816" spans="3:4" ht="14" x14ac:dyDescent="0.2">
      <c r="C816" s="20"/>
      <c r="D816" s="97"/>
    </row>
    <row r="817" spans="3:4" ht="14" x14ac:dyDescent="0.2">
      <c r="C817" s="20"/>
      <c r="D817" s="97"/>
    </row>
    <row r="818" spans="3:4" ht="14" x14ac:dyDescent="0.2">
      <c r="C818" s="20"/>
      <c r="D818" s="97"/>
    </row>
    <row r="819" spans="3:4" ht="14" x14ac:dyDescent="0.2">
      <c r="C819" s="20"/>
      <c r="D819" s="97"/>
    </row>
    <row r="820" spans="3:4" ht="14" x14ac:dyDescent="0.2">
      <c r="C820" s="20"/>
      <c r="D820" s="97"/>
    </row>
    <row r="821" spans="3:4" ht="14" x14ac:dyDescent="0.2">
      <c r="C821" s="20"/>
      <c r="D821" s="97"/>
    </row>
    <row r="822" spans="3:4" ht="14" x14ac:dyDescent="0.2">
      <c r="C822" s="20"/>
      <c r="D822" s="97"/>
    </row>
    <row r="823" spans="3:4" ht="14" x14ac:dyDescent="0.2">
      <c r="C823" s="20"/>
      <c r="D823" s="97"/>
    </row>
    <row r="824" spans="3:4" ht="14" x14ac:dyDescent="0.2">
      <c r="C824" s="20"/>
      <c r="D824" s="97"/>
    </row>
    <row r="825" spans="3:4" ht="14" x14ac:dyDescent="0.2">
      <c r="C825" s="20"/>
      <c r="D825" s="97"/>
    </row>
    <row r="826" spans="3:4" ht="14" x14ac:dyDescent="0.2">
      <c r="C826" s="20"/>
      <c r="D826" s="97"/>
    </row>
    <row r="827" spans="3:4" ht="14" x14ac:dyDescent="0.2">
      <c r="C827" s="20"/>
      <c r="D827" s="97"/>
    </row>
    <row r="828" spans="3:4" ht="14" x14ac:dyDescent="0.2">
      <c r="C828" s="20"/>
      <c r="D828" s="97"/>
    </row>
    <row r="829" spans="3:4" ht="14" x14ac:dyDescent="0.2">
      <c r="C829" s="20"/>
      <c r="D829" s="97"/>
    </row>
    <row r="830" spans="3:4" ht="14" x14ac:dyDescent="0.2">
      <c r="C830" s="20"/>
      <c r="D830" s="97"/>
    </row>
    <row r="831" spans="3:4" ht="14" x14ac:dyDescent="0.2">
      <c r="C831" s="20"/>
      <c r="D831" s="97"/>
    </row>
    <row r="832" spans="3:4" ht="14" x14ac:dyDescent="0.2">
      <c r="C832" s="20"/>
      <c r="D832" s="97"/>
    </row>
    <row r="833" spans="3:4" ht="14" x14ac:dyDescent="0.2">
      <c r="C833" s="20"/>
      <c r="D833" s="97"/>
    </row>
    <row r="834" spans="3:4" ht="14" x14ac:dyDescent="0.2">
      <c r="C834" s="20"/>
      <c r="D834" s="97"/>
    </row>
    <row r="835" spans="3:4" ht="14" x14ac:dyDescent="0.2">
      <c r="C835" s="20"/>
      <c r="D835" s="97"/>
    </row>
    <row r="836" spans="3:4" ht="14" x14ac:dyDescent="0.2">
      <c r="C836" s="20"/>
      <c r="D836" s="97"/>
    </row>
    <row r="837" spans="3:4" ht="14" x14ac:dyDescent="0.2">
      <c r="C837" s="20"/>
      <c r="D837" s="97"/>
    </row>
    <row r="838" spans="3:4" ht="14" x14ac:dyDescent="0.2">
      <c r="C838" s="20"/>
      <c r="D838" s="97"/>
    </row>
    <row r="839" spans="3:4" ht="14" x14ac:dyDescent="0.2">
      <c r="C839" s="20"/>
      <c r="D839" s="97"/>
    </row>
    <row r="840" spans="3:4" ht="14" x14ac:dyDescent="0.2">
      <c r="C840" s="20"/>
      <c r="D840" s="97"/>
    </row>
    <row r="841" spans="3:4" ht="14" x14ac:dyDescent="0.2">
      <c r="C841" s="20"/>
      <c r="D841" s="97"/>
    </row>
    <row r="842" spans="3:4" ht="14" x14ac:dyDescent="0.2">
      <c r="C842" s="20"/>
      <c r="D842" s="97"/>
    </row>
    <row r="843" spans="3:4" ht="14" x14ac:dyDescent="0.2">
      <c r="C843" s="20"/>
      <c r="D843" s="97"/>
    </row>
    <row r="844" spans="3:4" ht="14" x14ac:dyDescent="0.2">
      <c r="C844" s="20"/>
      <c r="D844" s="97"/>
    </row>
    <row r="845" spans="3:4" ht="14" x14ac:dyDescent="0.2">
      <c r="C845" s="20"/>
      <c r="D845" s="97"/>
    </row>
    <row r="846" spans="3:4" ht="14" x14ac:dyDescent="0.2">
      <c r="C846" s="20"/>
      <c r="D846" s="97"/>
    </row>
    <row r="847" spans="3:4" ht="14" x14ac:dyDescent="0.2">
      <c r="C847" s="20"/>
      <c r="D847" s="97"/>
    </row>
    <row r="848" spans="3:4" ht="14" x14ac:dyDescent="0.2">
      <c r="C848" s="20"/>
      <c r="D848" s="97"/>
    </row>
    <row r="849" spans="3:4" ht="14" x14ac:dyDescent="0.2">
      <c r="C849" s="20"/>
      <c r="D849" s="97"/>
    </row>
    <row r="850" spans="3:4" ht="14" x14ac:dyDescent="0.2">
      <c r="C850" s="20"/>
      <c r="D850" s="97"/>
    </row>
    <row r="851" spans="3:4" ht="14" x14ac:dyDescent="0.2">
      <c r="C851" s="20"/>
      <c r="D851" s="97"/>
    </row>
    <row r="852" spans="3:4" ht="14" x14ac:dyDescent="0.2">
      <c r="C852" s="20"/>
      <c r="D852" s="97"/>
    </row>
    <row r="853" spans="3:4" ht="14" x14ac:dyDescent="0.2">
      <c r="C853" s="20"/>
      <c r="D853" s="97"/>
    </row>
    <row r="854" spans="3:4" ht="14" x14ac:dyDescent="0.2">
      <c r="C854" s="20"/>
      <c r="D854" s="97"/>
    </row>
    <row r="855" spans="3:4" ht="14" x14ac:dyDescent="0.2">
      <c r="C855" s="20"/>
      <c r="D855" s="97"/>
    </row>
    <row r="856" spans="3:4" ht="14" x14ac:dyDescent="0.2">
      <c r="C856" s="20"/>
      <c r="D856" s="97"/>
    </row>
    <row r="857" spans="3:4" ht="14" x14ac:dyDescent="0.2">
      <c r="C857" s="20"/>
      <c r="D857" s="97"/>
    </row>
    <row r="858" spans="3:4" ht="14" x14ac:dyDescent="0.2">
      <c r="C858" s="20"/>
      <c r="D858" s="97"/>
    </row>
    <row r="859" spans="3:4" ht="14" x14ac:dyDescent="0.2">
      <c r="C859" s="20"/>
      <c r="D859" s="97"/>
    </row>
    <row r="860" spans="3:4" ht="14" x14ac:dyDescent="0.2">
      <c r="C860" s="20"/>
      <c r="D860" s="97"/>
    </row>
    <row r="861" spans="3:4" ht="14" x14ac:dyDescent="0.2">
      <c r="C861" s="20"/>
      <c r="D861" s="97"/>
    </row>
    <row r="862" spans="3:4" ht="14" x14ac:dyDescent="0.2">
      <c r="C862" s="20"/>
      <c r="D862" s="97"/>
    </row>
    <row r="863" spans="3:4" ht="14" x14ac:dyDescent="0.2">
      <c r="C863" s="20"/>
      <c r="D863" s="97"/>
    </row>
    <row r="864" spans="3:4" ht="14" x14ac:dyDescent="0.2">
      <c r="C864" s="20"/>
      <c r="D864" s="97"/>
    </row>
    <row r="865" spans="3:4" ht="14" x14ac:dyDescent="0.2">
      <c r="C865" s="20"/>
      <c r="D865" s="97"/>
    </row>
    <row r="866" spans="3:4" ht="14" x14ac:dyDescent="0.2">
      <c r="C866" s="20"/>
      <c r="D866" s="97"/>
    </row>
    <row r="867" spans="3:4" ht="14" x14ac:dyDescent="0.2">
      <c r="C867" s="20"/>
      <c r="D867" s="97"/>
    </row>
    <row r="868" spans="3:4" ht="14" x14ac:dyDescent="0.2">
      <c r="C868" s="20"/>
      <c r="D868" s="97"/>
    </row>
    <row r="869" spans="3:4" ht="14" x14ac:dyDescent="0.2">
      <c r="C869" s="20"/>
      <c r="D869" s="97"/>
    </row>
    <row r="870" spans="3:4" ht="14" x14ac:dyDescent="0.2">
      <c r="C870" s="20"/>
      <c r="D870" s="97"/>
    </row>
    <row r="871" spans="3:4" ht="14" x14ac:dyDescent="0.2">
      <c r="C871" s="20"/>
      <c r="D871" s="97"/>
    </row>
    <row r="872" spans="3:4" ht="14" x14ac:dyDescent="0.2">
      <c r="C872" s="20"/>
      <c r="D872" s="97"/>
    </row>
    <row r="873" spans="3:4" ht="14" x14ac:dyDescent="0.2">
      <c r="C873" s="20"/>
      <c r="D873" s="97"/>
    </row>
    <row r="874" spans="3:4" ht="14" x14ac:dyDescent="0.2">
      <c r="C874" s="20"/>
      <c r="D874" s="97"/>
    </row>
    <row r="875" spans="3:4" ht="14" x14ac:dyDescent="0.2">
      <c r="C875" s="20"/>
      <c r="D875" s="97"/>
    </row>
    <row r="876" spans="3:4" ht="14" x14ac:dyDescent="0.2">
      <c r="C876" s="20"/>
      <c r="D876" s="97"/>
    </row>
    <row r="877" spans="3:4" ht="14" x14ac:dyDescent="0.2">
      <c r="C877" s="20"/>
      <c r="D877" s="97"/>
    </row>
    <row r="878" spans="3:4" ht="14" x14ac:dyDescent="0.2">
      <c r="C878" s="20"/>
      <c r="D878" s="97"/>
    </row>
    <row r="879" spans="3:4" ht="14" x14ac:dyDescent="0.2">
      <c r="C879" s="20"/>
      <c r="D879" s="97"/>
    </row>
    <row r="880" spans="3:4" ht="14" x14ac:dyDescent="0.2">
      <c r="C880" s="20"/>
      <c r="D880" s="97"/>
    </row>
    <row r="881" spans="3:4" ht="14" x14ac:dyDescent="0.2">
      <c r="C881" s="20"/>
      <c r="D881" s="97"/>
    </row>
    <row r="882" spans="3:4" ht="14" x14ac:dyDescent="0.2">
      <c r="C882" s="20"/>
      <c r="D882" s="97"/>
    </row>
    <row r="883" spans="3:4" ht="14" x14ac:dyDescent="0.2">
      <c r="C883" s="20"/>
      <c r="D883" s="97"/>
    </row>
    <row r="884" spans="3:4" ht="14" x14ac:dyDescent="0.2">
      <c r="C884" s="20"/>
      <c r="D884" s="97"/>
    </row>
    <row r="885" spans="3:4" ht="14" x14ac:dyDescent="0.2">
      <c r="C885" s="20"/>
      <c r="D885" s="97"/>
    </row>
    <row r="886" spans="3:4" ht="14" x14ac:dyDescent="0.2">
      <c r="C886" s="20"/>
      <c r="D886" s="97"/>
    </row>
    <row r="887" spans="3:4" ht="14" x14ac:dyDescent="0.2">
      <c r="C887" s="20"/>
      <c r="D887" s="97"/>
    </row>
    <row r="888" spans="3:4" ht="14" x14ac:dyDescent="0.2">
      <c r="C888" s="20"/>
      <c r="D888" s="97"/>
    </row>
    <row r="889" spans="3:4" ht="14" x14ac:dyDescent="0.2">
      <c r="C889" s="20"/>
      <c r="D889" s="97"/>
    </row>
    <row r="890" spans="3:4" ht="14" x14ac:dyDescent="0.2">
      <c r="C890" s="20"/>
      <c r="D890" s="97"/>
    </row>
    <row r="891" spans="3:4" ht="14" x14ac:dyDescent="0.2">
      <c r="C891" s="20"/>
      <c r="D891" s="97"/>
    </row>
    <row r="892" spans="3:4" ht="14" x14ac:dyDescent="0.2">
      <c r="C892" s="20"/>
      <c r="D892" s="97"/>
    </row>
    <row r="893" spans="3:4" ht="14" x14ac:dyDescent="0.2">
      <c r="C893" s="20"/>
      <c r="D893" s="97"/>
    </row>
    <row r="894" spans="3:4" ht="14" x14ac:dyDescent="0.2">
      <c r="C894" s="20"/>
      <c r="D894" s="97"/>
    </row>
    <row r="895" spans="3:4" ht="14" x14ac:dyDescent="0.2">
      <c r="C895" s="20"/>
      <c r="D895" s="97"/>
    </row>
    <row r="896" spans="3:4" ht="14" x14ac:dyDescent="0.2">
      <c r="C896" s="20"/>
      <c r="D896" s="97"/>
    </row>
    <row r="897" spans="3:4" ht="14" x14ac:dyDescent="0.2">
      <c r="C897" s="20"/>
      <c r="D897" s="97"/>
    </row>
    <row r="898" spans="3:4" ht="14" x14ac:dyDescent="0.2">
      <c r="C898" s="20"/>
      <c r="D898" s="97"/>
    </row>
    <row r="899" spans="3:4" ht="14" x14ac:dyDescent="0.2">
      <c r="C899" s="20"/>
      <c r="D899" s="97"/>
    </row>
    <row r="900" spans="3:4" ht="14" x14ac:dyDescent="0.2">
      <c r="C900" s="20"/>
      <c r="D900" s="97"/>
    </row>
    <row r="901" spans="3:4" ht="14" x14ac:dyDescent="0.2">
      <c r="C901" s="20"/>
      <c r="D901" s="97"/>
    </row>
    <row r="902" spans="3:4" ht="14" x14ac:dyDescent="0.2">
      <c r="C902" s="20"/>
      <c r="D902" s="97"/>
    </row>
    <row r="903" spans="3:4" ht="14" x14ac:dyDescent="0.2">
      <c r="C903" s="20"/>
      <c r="D903" s="97"/>
    </row>
    <row r="904" spans="3:4" ht="14" x14ac:dyDescent="0.2">
      <c r="C904" s="20"/>
      <c r="D904" s="97"/>
    </row>
    <row r="905" spans="3:4" ht="14" x14ac:dyDescent="0.2">
      <c r="C905" s="20"/>
      <c r="D905" s="97"/>
    </row>
    <row r="906" spans="3:4" ht="14" x14ac:dyDescent="0.2">
      <c r="C906" s="20"/>
      <c r="D906" s="97"/>
    </row>
    <row r="907" spans="3:4" ht="14" x14ac:dyDescent="0.2">
      <c r="C907" s="20"/>
      <c r="D907" s="97"/>
    </row>
    <row r="908" spans="3:4" ht="14" x14ac:dyDescent="0.2">
      <c r="C908" s="20"/>
      <c r="D908" s="97"/>
    </row>
    <row r="909" spans="3:4" ht="14" x14ac:dyDescent="0.2">
      <c r="C909" s="20"/>
      <c r="D909" s="97"/>
    </row>
    <row r="910" spans="3:4" ht="14" x14ac:dyDescent="0.2">
      <c r="C910" s="20"/>
      <c r="D910" s="97"/>
    </row>
    <row r="911" spans="3:4" ht="14" x14ac:dyDescent="0.2">
      <c r="C911" s="20"/>
      <c r="D911" s="97"/>
    </row>
    <row r="912" spans="3:4" ht="14" x14ac:dyDescent="0.2">
      <c r="C912" s="20"/>
      <c r="D912" s="97"/>
    </row>
    <row r="913" spans="3:4" ht="14" x14ac:dyDescent="0.2">
      <c r="C913" s="20"/>
      <c r="D913" s="97"/>
    </row>
    <row r="914" spans="3:4" ht="14" x14ac:dyDescent="0.2">
      <c r="C914" s="20"/>
      <c r="D914" s="97"/>
    </row>
    <row r="915" spans="3:4" ht="14" x14ac:dyDescent="0.2">
      <c r="C915" s="20"/>
      <c r="D915" s="97"/>
    </row>
    <row r="916" spans="3:4" ht="14" x14ac:dyDescent="0.2">
      <c r="C916" s="20"/>
      <c r="D916" s="97"/>
    </row>
    <row r="917" spans="3:4" ht="14" x14ac:dyDescent="0.2">
      <c r="C917" s="20"/>
      <c r="D917" s="97"/>
    </row>
    <row r="918" spans="3:4" ht="14" x14ac:dyDescent="0.2">
      <c r="C918" s="20"/>
      <c r="D918" s="97"/>
    </row>
    <row r="919" spans="3:4" ht="14" x14ac:dyDescent="0.2">
      <c r="C919" s="20"/>
      <c r="D919" s="97"/>
    </row>
    <row r="920" spans="3:4" ht="14" x14ac:dyDescent="0.2">
      <c r="C920" s="20"/>
      <c r="D920" s="97"/>
    </row>
    <row r="921" spans="3:4" ht="14" x14ac:dyDescent="0.2">
      <c r="C921" s="20"/>
      <c r="D921" s="97"/>
    </row>
    <row r="922" spans="3:4" ht="14" x14ac:dyDescent="0.2">
      <c r="C922" s="20"/>
      <c r="D922" s="97"/>
    </row>
    <row r="923" spans="3:4" ht="14" x14ac:dyDescent="0.2">
      <c r="C923" s="20"/>
      <c r="D923" s="97"/>
    </row>
    <row r="924" spans="3:4" ht="14" x14ac:dyDescent="0.2">
      <c r="C924" s="20"/>
      <c r="D924" s="97"/>
    </row>
    <row r="925" spans="3:4" ht="14" x14ac:dyDescent="0.2">
      <c r="C925" s="20"/>
      <c r="D925" s="97"/>
    </row>
    <row r="926" spans="3:4" ht="14" x14ac:dyDescent="0.2">
      <c r="C926" s="20"/>
      <c r="D926" s="97"/>
    </row>
    <row r="927" spans="3:4" ht="14" x14ac:dyDescent="0.2">
      <c r="C927" s="20"/>
      <c r="D927" s="97"/>
    </row>
    <row r="928" spans="3:4" ht="14" x14ac:dyDescent="0.2">
      <c r="C928" s="20"/>
      <c r="D928" s="97"/>
    </row>
    <row r="929" spans="3:4" ht="14" x14ac:dyDescent="0.2">
      <c r="C929" s="20"/>
      <c r="D929" s="97"/>
    </row>
    <row r="930" spans="3:4" ht="14" x14ac:dyDescent="0.2">
      <c r="C930" s="20"/>
      <c r="D930" s="97"/>
    </row>
    <row r="931" spans="3:4" ht="14" x14ac:dyDescent="0.2">
      <c r="C931" s="20"/>
      <c r="D931" s="97"/>
    </row>
    <row r="932" spans="3:4" ht="14" x14ac:dyDescent="0.2">
      <c r="C932" s="20"/>
      <c r="D932" s="97"/>
    </row>
    <row r="933" spans="3:4" ht="14" x14ac:dyDescent="0.2">
      <c r="C933" s="20"/>
      <c r="D933" s="97"/>
    </row>
    <row r="934" spans="3:4" ht="14" x14ac:dyDescent="0.2">
      <c r="C934" s="20"/>
      <c r="D934" s="97"/>
    </row>
    <row r="935" spans="3:4" ht="14" x14ac:dyDescent="0.2">
      <c r="C935" s="20"/>
      <c r="D935" s="97"/>
    </row>
    <row r="936" spans="3:4" ht="14" x14ac:dyDescent="0.2">
      <c r="C936" s="20"/>
      <c r="D936" s="97"/>
    </row>
    <row r="937" spans="3:4" ht="14" x14ac:dyDescent="0.2">
      <c r="C937" s="20"/>
      <c r="D937" s="97"/>
    </row>
    <row r="938" spans="3:4" ht="14" x14ac:dyDescent="0.2">
      <c r="C938" s="20"/>
      <c r="D938" s="97"/>
    </row>
    <row r="939" spans="3:4" ht="14" x14ac:dyDescent="0.2">
      <c r="C939" s="20"/>
      <c r="D939" s="97"/>
    </row>
    <row r="940" spans="3:4" ht="14" x14ac:dyDescent="0.2">
      <c r="C940" s="20"/>
      <c r="D940" s="97"/>
    </row>
    <row r="941" spans="3:4" ht="14" x14ac:dyDescent="0.2">
      <c r="C941" s="20"/>
      <c r="D941" s="97"/>
    </row>
    <row r="942" spans="3:4" ht="14" x14ac:dyDescent="0.2">
      <c r="C942" s="20"/>
      <c r="D942" s="97"/>
    </row>
    <row r="943" spans="3:4" ht="14" x14ac:dyDescent="0.2">
      <c r="C943" s="20"/>
      <c r="D943" s="97"/>
    </row>
    <row r="944" spans="3:4" ht="14" x14ac:dyDescent="0.2">
      <c r="C944" s="20"/>
      <c r="D944" s="97"/>
    </row>
    <row r="945" spans="3:4" ht="14" x14ac:dyDescent="0.2">
      <c r="C945" s="20"/>
      <c r="D945" s="97"/>
    </row>
    <row r="946" spans="3:4" ht="14" x14ac:dyDescent="0.2">
      <c r="C946" s="20"/>
      <c r="D946" s="97"/>
    </row>
    <row r="947" spans="3:4" ht="14" x14ac:dyDescent="0.2">
      <c r="C947" s="20"/>
      <c r="D947" s="97"/>
    </row>
    <row r="948" spans="3:4" ht="14" x14ac:dyDescent="0.2">
      <c r="C948" s="20"/>
      <c r="D948" s="97"/>
    </row>
    <row r="949" spans="3:4" ht="14" x14ac:dyDescent="0.2">
      <c r="C949" s="20"/>
      <c r="D949" s="97"/>
    </row>
    <row r="950" spans="3:4" ht="14" x14ac:dyDescent="0.2">
      <c r="C950" s="20"/>
      <c r="D950" s="97"/>
    </row>
    <row r="951" spans="3:4" ht="14" x14ac:dyDescent="0.2">
      <c r="C951" s="20"/>
      <c r="D951" s="97"/>
    </row>
    <row r="952" spans="3:4" ht="14" x14ac:dyDescent="0.2">
      <c r="C952" s="20"/>
      <c r="D952" s="97"/>
    </row>
    <row r="953" spans="3:4" ht="14" x14ac:dyDescent="0.2">
      <c r="C953" s="20"/>
      <c r="D953" s="97"/>
    </row>
    <row r="954" spans="3:4" ht="14" x14ac:dyDescent="0.2">
      <c r="C954" s="20"/>
      <c r="D954" s="97"/>
    </row>
    <row r="955" spans="3:4" ht="14" x14ac:dyDescent="0.2">
      <c r="C955" s="20"/>
      <c r="D955" s="97"/>
    </row>
    <row r="956" spans="3:4" ht="14" x14ac:dyDescent="0.2">
      <c r="C956" s="20"/>
      <c r="D956" s="97"/>
    </row>
    <row r="957" spans="3:4" ht="14" x14ac:dyDescent="0.2">
      <c r="C957" s="20"/>
      <c r="D957" s="97"/>
    </row>
    <row r="958" spans="3:4" ht="14" x14ac:dyDescent="0.2">
      <c r="C958" s="20"/>
      <c r="D958" s="97"/>
    </row>
    <row r="959" spans="3:4" ht="14" x14ac:dyDescent="0.2">
      <c r="C959" s="20"/>
      <c r="D959" s="97"/>
    </row>
    <row r="960" spans="3:4" ht="14" x14ac:dyDescent="0.2">
      <c r="C960" s="20"/>
      <c r="D960" s="97"/>
    </row>
    <row r="961" spans="3:4" ht="14" x14ac:dyDescent="0.2">
      <c r="C961" s="20"/>
      <c r="D961" s="97"/>
    </row>
    <row r="962" spans="3:4" ht="14" x14ac:dyDescent="0.2">
      <c r="C962" s="20"/>
      <c r="D962" s="97"/>
    </row>
    <row r="963" spans="3:4" ht="14" x14ac:dyDescent="0.2">
      <c r="C963" s="20"/>
      <c r="D963" s="97"/>
    </row>
    <row r="964" spans="3:4" ht="14" x14ac:dyDescent="0.2">
      <c r="C964" s="20"/>
      <c r="D964" s="97"/>
    </row>
    <row r="965" spans="3:4" ht="14" x14ac:dyDescent="0.2">
      <c r="C965" s="20"/>
      <c r="D965" s="97"/>
    </row>
    <row r="966" spans="3:4" ht="14" x14ac:dyDescent="0.2">
      <c r="C966" s="20"/>
      <c r="D966" s="97"/>
    </row>
    <row r="967" spans="3:4" ht="14" x14ac:dyDescent="0.2">
      <c r="C967" s="20"/>
      <c r="D967" s="97"/>
    </row>
    <row r="968" spans="3:4" ht="14" x14ac:dyDescent="0.2">
      <c r="C968" s="20"/>
      <c r="D968" s="97"/>
    </row>
    <row r="969" spans="3:4" ht="14" x14ac:dyDescent="0.2">
      <c r="C969" s="20"/>
      <c r="D969" s="97"/>
    </row>
    <row r="970" spans="3:4" ht="14" x14ac:dyDescent="0.2">
      <c r="C970" s="20"/>
      <c r="D970" s="97"/>
    </row>
    <row r="971" spans="3:4" ht="14" x14ac:dyDescent="0.2">
      <c r="C971" s="20"/>
      <c r="D971" s="97"/>
    </row>
    <row r="972" spans="3:4" ht="14" x14ac:dyDescent="0.2">
      <c r="C972" s="20"/>
      <c r="D972" s="97"/>
    </row>
    <row r="973" spans="3:4" ht="14" x14ac:dyDescent="0.2">
      <c r="C973" s="20"/>
      <c r="D973" s="97"/>
    </row>
    <row r="974" spans="3:4" ht="14" x14ac:dyDescent="0.2">
      <c r="C974" s="20"/>
      <c r="D974" s="97"/>
    </row>
    <row r="975" spans="3:4" ht="14" x14ac:dyDescent="0.2">
      <c r="C975" s="20"/>
      <c r="D975" s="97"/>
    </row>
    <row r="976" spans="3:4" ht="14" x14ac:dyDescent="0.2">
      <c r="C976" s="20"/>
      <c r="D976" s="97"/>
    </row>
    <row r="977" spans="3:4" ht="14" x14ac:dyDescent="0.2">
      <c r="C977" s="20"/>
      <c r="D977" s="97"/>
    </row>
    <row r="978" spans="3:4" ht="14" x14ac:dyDescent="0.2">
      <c r="C978" s="20"/>
      <c r="D978" s="97"/>
    </row>
    <row r="979" spans="3:4" ht="14" x14ac:dyDescent="0.2">
      <c r="C979" s="20"/>
      <c r="D979" s="97"/>
    </row>
    <row r="980" spans="3:4" ht="14" x14ac:dyDescent="0.2">
      <c r="C980" s="20"/>
      <c r="D980" s="97"/>
    </row>
    <row r="981" spans="3:4" ht="14" x14ac:dyDescent="0.2">
      <c r="C981" s="20"/>
      <c r="D981" s="97"/>
    </row>
    <row r="982" spans="3:4" ht="14" x14ac:dyDescent="0.2">
      <c r="C982" s="20"/>
      <c r="D982" s="97"/>
    </row>
    <row r="983" spans="3:4" ht="14" x14ac:dyDescent="0.2">
      <c r="C983" s="20"/>
      <c r="D983" s="97"/>
    </row>
    <row r="984" spans="3:4" ht="14" x14ac:dyDescent="0.2">
      <c r="C984" s="20"/>
      <c r="D984" s="97"/>
    </row>
    <row r="985" spans="3:4" ht="14" x14ac:dyDescent="0.2">
      <c r="C985" s="20"/>
      <c r="D985" s="97"/>
    </row>
    <row r="986" spans="3:4" ht="14" x14ac:dyDescent="0.2">
      <c r="C986" s="20"/>
      <c r="D986" s="97"/>
    </row>
    <row r="987" spans="3:4" ht="14" x14ac:dyDescent="0.2">
      <c r="C987" s="20"/>
      <c r="D987" s="97"/>
    </row>
    <row r="988" spans="3:4" ht="14" x14ac:dyDescent="0.2">
      <c r="C988" s="20"/>
      <c r="D988" s="97"/>
    </row>
    <row r="989" spans="3:4" ht="14" x14ac:dyDescent="0.2">
      <c r="C989" s="20"/>
      <c r="D989" s="97"/>
    </row>
    <row r="990" spans="3:4" ht="14" x14ac:dyDescent="0.2">
      <c r="C990" s="20"/>
      <c r="D990" s="97"/>
    </row>
    <row r="991" spans="3:4" ht="14" x14ac:dyDescent="0.2">
      <c r="C991" s="20"/>
      <c r="D991" s="97"/>
    </row>
    <row r="992" spans="3:4" ht="14" x14ac:dyDescent="0.2">
      <c r="C992" s="20"/>
      <c r="D992" s="97"/>
    </row>
    <row r="993" spans="3:4" ht="14" x14ac:dyDescent="0.2">
      <c r="C993" s="20"/>
      <c r="D993" s="97"/>
    </row>
    <row r="994" spans="3:4" ht="14" x14ac:dyDescent="0.2">
      <c r="C994" s="20"/>
      <c r="D994" s="97"/>
    </row>
    <row r="995" spans="3:4" ht="14" x14ac:dyDescent="0.2">
      <c r="C995" s="20"/>
      <c r="D995" s="97"/>
    </row>
    <row r="996" spans="3:4" ht="14" x14ac:dyDescent="0.2">
      <c r="C996" s="20"/>
      <c r="D996" s="97"/>
    </row>
    <row r="997" spans="3:4" ht="14" x14ac:dyDescent="0.2">
      <c r="C997" s="20"/>
      <c r="D997" s="97"/>
    </row>
    <row r="998" spans="3:4" ht="14" x14ac:dyDescent="0.2">
      <c r="C998" s="20"/>
      <c r="D998" s="97"/>
    </row>
    <row r="999" spans="3:4" ht="14" x14ac:dyDescent="0.2">
      <c r="C999" s="20"/>
      <c r="D999" s="97"/>
    </row>
    <row r="1000" spans="3:4" ht="14" x14ac:dyDescent="0.2">
      <c r="C1000" s="20"/>
      <c r="D1000" s="97"/>
    </row>
  </sheetData>
  <autoFilter ref="I1:I1000" xr:uid="{00000000-0009-0000-0000-00000D000000}">
    <filterColumn colId="0">
      <filters blank="1">
        <filter val="Fliegen und Mücken (Diptera)"/>
        <filter val="Gefäßpflanzen (Tracheophyta)"/>
        <filter val="Heuschrecken (Orthoptera)"/>
        <filter val="Insekten (Insecta: sonstige Ordn.)"/>
        <filter val="Käfer (Coleoptera)"/>
        <filter val="Moose und Flechten"/>
        <filter val="Nachtfalter (Lepidoptera)"/>
        <filter val="sonstige Gliederfüßer (Arthropoda)"/>
        <filter val="Tagfalter (Lepidoptera)"/>
        <filter val="Vögel (Aves)"/>
      </filters>
    </filterColumn>
  </autoFilter>
  <customSheetViews>
    <customSheetView guid="{2EBD6958-A0FF-4F5E-8D80-69A673D52CCA}" filter="1" showAutoFilter="1">
      <pageMargins left="0.7" right="0.7" top="0.78740157499999996" bottom="0.78740157499999996" header="0.3" footer="0.3"/>
      <autoFilter ref="A1:V424" xr:uid="{938CBDE4-75E1-964F-8C7A-BED3F37DC42C}"/>
    </customSheetView>
  </customSheetView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04A2-B537-3241-823C-1D90A03A3BF1}">
  <dimension ref="A1:B32"/>
  <sheetViews>
    <sheetView zoomScale="120" zoomScaleNormal="120" workbookViewId="0">
      <selection activeCell="B1" sqref="B1:B1048576"/>
    </sheetView>
  </sheetViews>
  <sheetFormatPr baseColWidth="10" defaultRowHeight="14" x14ac:dyDescent="0.2"/>
  <cols>
    <col min="1" max="1" width="18.19921875" customWidth="1"/>
    <col min="2" max="2" width="25" style="231" customWidth="1"/>
  </cols>
  <sheetData>
    <row r="1" spans="1:2" ht="16" thickBot="1" x14ac:dyDescent="0.25">
      <c r="A1" s="233" t="s">
        <v>1024</v>
      </c>
      <c r="B1" s="234" t="s">
        <v>1025</v>
      </c>
    </row>
    <row r="2" spans="1:2" x14ac:dyDescent="0.2">
      <c r="A2" s="235" t="s">
        <v>252</v>
      </c>
      <c r="B2" s="236">
        <v>242058735</v>
      </c>
    </row>
    <row r="3" spans="1:2" x14ac:dyDescent="0.2">
      <c r="A3" s="237" t="s">
        <v>139</v>
      </c>
      <c r="B3" s="238">
        <v>44699</v>
      </c>
    </row>
    <row r="4" spans="1:2" x14ac:dyDescent="0.2">
      <c r="A4" s="237" t="s">
        <v>253</v>
      </c>
      <c r="B4" s="239">
        <v>0.65555555555555556</v>
      </c>
    </row>
    <row r="5" spans="1:2" x14ac:dyDescent="0.2">
      <c r="A5" s="237" t="s">
        <v>254</v>
      </c>
      <c r="B5" s="238">
        <v>44699</v>
      </c>
    </row>
    <row r="6" spans="1:2" x14ac:dyDescent="0.2">
      <c r="A6" s="237" t="s">
        <v>255</v>
      </c>
      <c r="B6" s="240" t="s">
        <v>211</v>
      </c>
    </row>
    <row r="7" spans="1:2" x14ac:dyDescent="0.2">
      <c r="A7" s="237" t="s">
        <v>256</v>
      </c>
      <c r="B7" s="240" t="s">
        <v>152</v>
      </c>
    </row>
    <row r="8" spans="1:2" x14ac:dyDescent="0.2">
      <c r="A8" s="237" t="s">
        <v>257</v>
      </c>
      <c r="B8" s="240" t="s">
        <v>300</v>
      </c>
    </row>
    <row r="9" spans="1:2" x14ac:dyDescent="0.2">
      <c r="A9" s="237" t="s">
        <v>1013</v>
      </c>
      <c r="B9" s="240" t="s">
        <v>142</v>
      </c>
    </row>
    <row r="10" spans="1:2" x14ac:dyDescent="0.2">
      <c r="A10" s="237" t="s">
        <v>258</v>
      </c>
      <c r="B10" s="240" t="s">
        <v>301</v>
      </c>
    </row>
    <row r="11" spans="1:2" x14ac:dyDescent="0.2">
      <c r="A11" s="237" t="s">
        <v>259</v>
      </c>
      <c r="B11" s="240">
        <v>2</v>
      </c>
    </row>
    <row r="12" spans="1:2" x14ac:dyDescent="0.2">
      <c r="A12" s="237" t="s">
        <v>260</v>
      </c>
      <c r="B12" s="240" t="s">
        <v>275</v>
      </c>
    </row>
    <row r="13" spans="1:2" x14ac:dyDescent="0.2">
      <c r="A13" s="237" t="s">
        <v>261</v>
      </c>
      <c r="B13" s="240" t="s">
        <v>287</v>
      </c>
    </row>
    <row r="14" spans="1:2" x14ac:dyDescent="0.2">
      <c r="A14" s="237" t="s">
        <v>262</v>
      </c>
      <c r="B14" s="240" t="s">
        <v>370</v>
      </c>
    </row>
    <row r="15" spans="1:2" x14ac:dyDescent="0.2">
      <c r="A15" s="237" t="s">
        <v>1014</v>
      </c>
      <c r="B15" s="240" t="s">
        <v>1026</v>
      </c>
    </row>
    <row r="16" spans="1:2" x14ac:dyDescent="0.2">
      <c r="A16" s="237" t="s">
        <v>1015</v>
      </c>
      <c r="B16" s="240" t="s">
        <v>1027</v>
      </c>
    </row>
    <row r="17" spans="1:2" x14ac:dyDescent="0.2">
      <c r="A17" s="237" t="s">
        <v>1016</v>
      </c>
      <c r="B17" s="241"/>
    </row>
    <row r="18" spans="1:2" ht="27" x14ac:dyDescent="0.2">
      <c r="A18" s="237" t="s">
        <v>263</v>
      </c>
      <c r="B18" s="240" t="s">
        <v>278</v>
      </c>
    </row>
    <row r="19" spans="1:2" x14ac:dyDescent="0.2">
      <c r="A19" s="237" t="s">
        <v>264</v>
      </c>
      <c r="B19" s="242">
        <v>51896199</v>
      </c>
    </row>
    <row r="20" spans="1:2" x14ac:dyDescent="0.2">
      <c r="A20" s="237" t="s">
        <v>265</v>
      </c>
      <c r="B20" s="242">
        <v>922172</v>
      </c>
    </row>
    <row r="21" spans="1:2" x14ac:dyDescent="0.2">
      <c r="A21" s="237" t="s">
        <v>266</v>
      </c>
      <c r="B21" s="240">
        <v>13</v>
      </c>
    </row>
    <row r="22" spans="1:2" x14ac:dyDescent="0.2">
      <c r="A22" s="237" t="s">
        <v>1017</v>
      </c>
      <c r="B22" s="241"/>
    </row>
    <row r="23" spans="1:2" x14ac:dyDescent="0.2">
      <c r="A23" s="237" t="s">
        <v>267</v>
      </c>
      <c r="B23" s="240" t="s">
        <v>310</v>
      </c>
    </row>
    <row r="24" spans="1:2" x14ac:dyDescent="0.2">
      <c r="A24" s="237" t="s">
        <v>1018</v>
      </c>
      <c r="B24" s="241"/>
    </row>
    <row r="25" spans="1:2" x14ac:dyDescent="0.2">
      <c r="A25" s="237" t="s">
        <v>268</v>
      </c>
      <c r="B25" s="240" t="s">
        <v>280</v>
      </c>
    </row>
    <row r="26" spans="1:2" x14ac:dyDescent="0.2">
      <c r="A26" s="237" t="s">
        <v>1019</v>
      </c>
      <c r="B26" s="240" t="s">
        <v>281</v>
      </c>
    </row>
    <row r="27" spans="1:2" x14ac:dyDescent="0.2">
      <c r="A27" s="237" t="s">
        <v>1020</v>
      </c>
      <c r="B27" s="240">
        <v>0</v>
      </c>
    </row>
    <row r="28" spans="1:2" x14ac:dyDescent="0.2">
      <c r="A28" s="237" t="s">
        <v>1021</v>
      </c>
      <c r="B28" s="241"/>
    </row>
    <row r="29" spans="1:2" x14ac:dyDescent="0.2">
      <c r="A29" s="237" t="s">
        <v>1022</v>
      </c>
      <c r="B29" s="241"/>
    </row>
    <row r="30" spans="1:2" x14ac:dyDescent="0.2">
      <c r="A30" s="237" t="s">
        <v>269</v>
      </c>
      <c r="B30" s="240" t="s">
        <v>281</v>
      </c>
    </row>
    <row r="31" spans="1:2" x14ac:dyDescent="0.2">
      <c r="A31" s="237" t="s">
        <v>1023</v>
      </c>
      <c r="B31" s="240" t="s">
        <v>281</v>
      </c>
    </row>
    <row r="32" spans="1:2" ht="30" x14ac:dyDescent="0.2">
      <c r="A32" s="237" t="s">
        <v>270</v>
      </c>
      <c r="B32" s="232" t="s">
        <v>466</v>
      </c>
    </row>
  </sheetData>
  <hyperlinks>
    <hyperlink ref="B32" r:id="rId1" xr:uid="{6722D23C-8C6A-A546-81B2-ED96487102C8}"/>
  </hyperlinks>
  <pageMargins left="0.7" right="0.7" top="0.78740157499999996" bottom="0.78740157499999996" header="0.3" footer="0.3"/>
  <pageSetup paperSize="9"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0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3984375" defaultRowHeight="15.75" customHeight="1" x14ac:dyDescent="0.2"/>
  <cols>
    <col min="1" max="1" width="24.19921875" customWidth="1"/>
    <col min="2" max="2" width="22.796875" customWidth="1"/>
  </cols>
  <sheetData>
    <row r="1" spans="1:26" x14ac:dyDescent="0.2">
      <c r="A1" s="99"/>
      <c r="B1" s="99"/>
      <c r="C1" s="99"/>
      <c r="D1" s="99"/>
      <c r="E1" s="99"/>
      <c r="F1" s="99"/>
      <c r="G1" s="99"/>
      <c r="H1" s="99"/>
      <c r="I1" s="99"/>
      <c r="J1" s="100"/>
      <c r="K1" s="99" t="s">
        <v>813</v>
      </c>
      <c r="L1" s="99"/>
      <c r="M1" s="99"/>
      <c r="N1" s="99"/>
      <c r="O1" s="99"/>
      <c r="P1" s="99"/>
      <c r="Q1" s="99"/>
      <c r="R1" s="99"/>
      <c r="S1" s="99"/>
      <c r="T1" s="99"/>
      <c r="U1" s="99"/>
      <c r="V1" s="99"/>
      <c r="W1" s="99"/>
      <c r="X1" s="99"/>
      <c r="Y1" s="99"/>
      <c r="Z1" s="99"/>
    </row>
    <row r="2" spans="1:26" x14ac:dyDescent="0.2">
      <c r="A2" s="101"/>
      <c r="B2" s="101" t="s">
        <v>142</v>
      </c>
      <c r="C2" s="101" t="s">
        <v>814</v>
      </c>
      <c r="D2" s="101" t="s">
        <v>815</v>
      </c>
      <c r="E2" s="101" t="s">
        <v>816</v>
      </c>
      <c r="F2" s="101" t="s">
        <v>817</v>
      </c>
      <c r="G2" s="101" t="s">
        <v>818</v>
      </c>
      <c r="H2" s="101" t="s">
        <v>819</v>
      </c>
      <c r="I2" s="101" t="s">
        <v>820</v>
      </c>
      <c r="J2" s="102" t="s">
        <v>821</v>
      </c>
      <c r="K2" s="101" t="s">
        <v>822</v>
      </c>
      <c r="L2" s="101" t="s">
        <v>823</v>
      </c>
      <c r="M2" s="101" t="s">
        <v>824</v>
      </c>
      <c r="N2" s="101" t="s">
        <v>825</v>
      </c>
      <c r="O2" s="101" t="s">
        <v>826</v>
      </c>
      <c r="P2" s="101" t="s">
        <v>827</v>
      </c>
      <c r="Q2" s="101" t="s">
        <v>828</v>
      </c>
      <c r="R2" s="101" t="s">
        <v>829</v>
      </c>
      <c r="S2" s="101" t="s">
        <v>830</v>
      </c>
      <c r="T2" s="101"/>
      <c r="U2" s="101"/>
      <c r="V2" s="101"/>
      <c r="W2" s="101"/>
      <c r="X2" s="101"/>
      <c r="Y2" s="101"/>
      <c r="Z2" s="101"/>
    </row>
    <row r="3" spans="1:26" x14ac:dyDescent="0.2">
      <c r="A3" s="103" t="s">
        <v>831</v>
      </c>
      <c r="B3" s="99"/>
      <c r="C3" s="99"/>
      <c r="D3" s="99"/>
      <c r="E3" s="99"/>
      <c r="F3" s="99"/>
      <c r="G3" s="99"/>
      <c r="H3" s="99"/>
      <c r="I3" s="99"/>
      <c r="J3" s="99"/>
      <c r="K3" s="99"/>
      <c r="L3" s="99"/>
      <c r="M3" s="99"/>
      <c r="N3" s="99"/>
      <c r="O3" s="99"/>
      <c r="P3" s="99"/>
      <c r="Q3" s="99"/>
      <c r="R3" s="99"/>
      <c r="S3" s="99"/>
      <c r="T3" s="99"/>
      <c r="U3" s="99"/>
      <c r="V3" s="99"/>
      <c r="W3" s="99"/>
      <c r="X3" s="99"/>
      <c r="Y3" s="99"/>
      <c r="Z3" s="99"/>
    </row>
    <row r="4" spans="1:26" x14ac:dyDescent="0.2">
      <c r="A4" s="104" t="s">
        <v>187</v>
      </c>
      <c r="B4" s="99" t="s">
        <v>188</v>
      </c>
      <c r="C4" s="99"/>
      <c r="D4" s="99"/>
      <c r="E4" s="99"/>
      <c r="F4" s="99"/>
      <c r="G4" s="99"/>
      <c r="H4" s="99"/>
      <c r="I4" s="99"/>
      <c r="J4" s="99"/>
      <c r="K4" s="99"/>
      <c r="L4" s="99"/>
      <c r="M4" s="99"/>
      <c r="N4" s="99"/>
      <c r="O4" s="99"/>
      <c r="P4" s="99"/>
      <c r="Q4" s="99"/>
      <c r="R4" s="99"/>
      <c r="S4" s="99"/>
      <c r="T4" s="99"/>
      <c r="U4" s="99"/>
      <c r="V4" s="99"/>
      <c r="W4" s="99"/>
      <c r="X4" s="99"/>
      <c r="Y4" s="99"/>
      <c r="Z4" s="99"/>
    </row>
    <row r="5" spans="1:26" x14ac:dyDescent="0.2">
      <c r="A5" s="104" t="s">
        <v>150</v>
      </c>
      <c r="B5" s="99" t="s">
        <v>190</v>
      </c>
      <c r="C5" s="99"/>
      <c r="D5" s="99"/>
      <c r="E5" s="99"/>
      <c r="F5" s="99"/>
      <c r="G5" s="99"/>
      <c r="H5" s="99"/>
      <c r="I5" s="99"/>
      <c r="J5" s="99"/>
      <c r="K5" s="99"/>
      <c r="L5" s="99"/>
      <c r="M5" s="99"/>
      <c r="N5" s="99"/>
      <c r="O5" s="99"/>
      <c r="P5" s="99"/>
      <c r="Q5" s="99"/>
      <c r="R5" s="99"/>
      <c r="S5" s="99"/>
      <c r="T5" s="99"/>
      <c r="U5" s="99"/>
      <c r="V5" s="99"/>
      <c r="W5" s="99"/>
      <c r="X5" s="99"/>
      <c r="Y5" s="99"/>
      <c r="Z5" s="99"/>
    </row>
    <row r="6" spans="1:26" x14ac:dyDescent="0.2">
      <c r="A6" s="104" t="s">
        <v>151</v>
      </c>
      <c r="B6" s="99" t="s">
        <v>192</v>
      </c>
      <c r="C6" s="99"/>
      <c r="D6" s="99"/>
      <c r="E6" s="99"/>
      <c r="F6" s="99"/>
      <c r="G6" s="99"/>
      <c r="H6" s="99"/>
      <c r="I6" s="99"/>
      <c r="J6" s="99"/>
      <c r="K6" s="99"/>
      <c r="L6" s="99"/>
      <c r="M6" s="99"/>
      <c r="N6" s="99"/>
      <c r="O6" s="99"/>
      <c r="P6" s="99"/>
      <c r="Q6" s="99"/>
      <c r="R6" s="99"/>
      <c r="S6" s="99"/>
      <c r="T6" s="99"/>
      <c r="U6" s="99"/>
      <c r="V6" s="99"/>
      <c r="W6" s="99"/>
      <c r="X6" s="99"/>
      <c r="Y6" s="99"/>
      <c r="Z6" s="99"/>
    </row>
    <row r="7" spans="1:26" x14ac:dyDescent="0.2">
      <c r="A7" s="104" t="s">
        <v>153</v>
      </c>
      <c r="B7" s="99" t="s">
        <v>194</v>
      </c>
      <c r="C7" s="99"/>
      <c r="D7" s="99"/>
      <c r="E7" s="99"/>
      <c r="F7" s="99"/>
      <c r="G7" s="99"/>
      <c r="H7" s="99"/>
      <c r="I7" s="99"/>
      <c r="J7" s="99"/>
      <c r="K7" s="99"/>
      <c r="L7" s="99"/>
      <c r="M7" s="99"/>
      <c r="N7" s="99"/>
      <c r="O7" s="99"/>
      <c r="P7" s="99"/>
      <c r="Q7" s="99"/>
      <c r="R7" s="99"/>
      <c r="S7" s="99"/>
      <c r="T7" s="99"/>
      <c r="U7" s="99"/>
      <c r="V7" s="99"/>
      <c r="W7" s="99"/>
      <c r="X7" s="99"/>
      <c r="Y7" s="99"/>
      <c r="Z7" s="99"/>
    </row>
    <row r="8" spans="1:26" x14ac:dyDescent="0.2">
      <c r="A8" s="104" t="s">
        <v>155</v>
      </c>
      <c r="B8" s="99" t="s">
        <v>195</v>
      </c>
      <c r="C8" s="99"/>
      <c r="D8" s="99"/>
      <c r="E8" s="99"/>
      <c r="F8" s="99"/>
      <c r="G8" s="99"/>
      <c r="H8" s="99"/>
      <c r="I8" s="99"/>
      <c r="J8" s="99"/>
      <c r="K8" s="99"/>
      <c r="L8" s="99"/>
      <c r="M8" s="99"/>
      <c r="N8" s="99"/>
      <c r="O8" s="99"/>
      <c r="P8" s="99"/>
      <c r="Q8" s="99"/>
      <c r="R8" s="99"/>
      <c r="S8" s="99"/>
      <c r="T8" s="99"/>
      <c r="U8" s="99"/>
      <c r="V8" s="99"/>
      <c r="W8" s="99"/>
      <c r="X8" s="99"/>
      <c r="Y8" s="99"/>
      <c r="Z8" s="99"/>
    </row>
    <row r="9" spans="1:26" x14ac:dyDescent="0.2">
      <c r="A9" s="104" t="s">
        <v>196</v>
      </c>
      <c r="B9" s="99" t="s">
        <v>197</v>
      </c>
      <c r="C9" s="99"/>
      <c r="D9" s="99"/>
      <c r="E9" s="99"/>
      <c r="F9" s="99"/>
      <c r="G9" s="99"/>
      <c r="H9" s="99"/>
      <c r="I9" s="99"/>
      <c r="J9" s="99"/>
      <c r="K9" s="99"/>
      <c r="L9" s="99"/>
      <c r="M9" s="99"/>
      <c r="N9" s="99"/>
      <c r="O9" s="99"/>
      <c r="P9" s="99"/>
      <c r="Q9" s="99"/>
      <c r="R9" s="99"/>
      <c r="S9" s="99"/>
      <c r="T9" s="99"/>
      <c r="U9" s="99"/>
      <c r="V9" s="99"/>
      <c r="W9" s="99"/>
      <c r="X9" s="99"/>
      <c r="Y9" s="99"/>
      <c r="Z9" s="99"/>
    </row>
    <row r="10" spans="1:26" x14ac:dyDescent="0.2">
      <c r="A10" s="104" t="s">
        <v>199</v>
      </c>
      <c r="B10" s="99" t="s">
        <v>200</v>
      </c>
      <c r="C10" s="99"/>
      <c r="D10" s="99"/>
      <c r="E10" s="99"/>
      <c r="F10" s="99"/>
      <c r="G10" s="99"/>
      <c r="H10" s="99"/>
      <c r="I10" s="99"/>
      <c r="J10" s="99"/>
      <c r="K10" s="99"/>
      <c r="L10" s="99"/>
      <c r="M10" s="99"/>
      <c r="N10" s="99"/>
      <c r="O10" s="99"/>
      <c r="P10" s="99"/>
      <c r="Q10" s="99"/>
      <c r="R10" s="99"/>
      <c r="S10" s="99"/>
      <c r="T10" s="99"/>
      <c r="U10" s="99"/>
      <c r="V10" s="99"/>
      <c r="W10" s="99"/>
      <c r="X10" s="99"/>
      <c r="Y10" s="99"/>
      <c r="Z10" s="99"/>
    </row>
    <row r="11" spans="1:26" x14ac:dyDescent="0.2">
      <c r="A11" s="104" t="s">
        <v>158</v>
      </c>
      <c r="B11" s="99" t="s">
        <v>201</v>
      </c>
      <c r="C11" s="99"/>
      <c r="D11" s="99"/>
      <c r="E11" s="99"/>
      <c r="F11" s="99"/>
      <c r="G11" s="99"/>
      <c r="H11" s="99"/>
      <c r="I11" s="99"/>
      <c r="J11" s="99"/>
      <c r="K11" s="99"/>
      <c r="L11" s="99"/>
      <c r="M11" s="99"/>
      <c r="N11" s="99"/>
      <c r="O11" s="99"/>
      <c r="P11" s="99"/>
      <c r="Q11" s="99"/>
      <c r="R11" s="99"/>
      <c r="S11" s="99"/>
      <c r="T11" s="99"/>
      <c r="U11" s="99"/>
      <c r="V11" s="99"/>
      <c r="W11" s="99"/>
      <c r="X11" s="99"/>
      <c r="Y11" s="99"/>
      <c r="Z11" s="99"/>
    </row>
    <row r="12" spans="1:26" x14ac:dyDescent="0.2">
      <c r="A12" s="104" t="s">
        <v>203</v>
      </c>
      <c r="B12" s="99" t="s">
        <v>204</v>
      </c>
      <c r="C12" s="99"/>
      <c r="D12" s="99"/>
      <c r="E12" s="99"/>
      <c r="F12" s="99"/>
      <c r="G12" s="99"/>
      <c r="H12" s="99"/>
      <c r="I12" s="99"/>
      <c r="J12" s="99"/>
      <c r="K12" s="99"/>
      <c r="L12" s="99"/>
      <c r="M12" s="99"/>
      <c r="N12" s="99"/>
      <c r="O12" s="99"/>
      <c r="P12" s="99"/>
      <c r="Q12" s="99"/>
      <c r="R12" s="99"/>
      <c r="S12" s="99"/>
      <c r="T12" s="99"/>
      <c r="U12" s="99"/>
      <c r="V12" s="99"/>
      <c r="W12" s="99"/>
      <c r="X12" s="99"/>
      <c r="Y12" s="99"/>
      <c r="Z12" s="99"/>
    </row>
    <row r="13" spans="1:26" x14ac:dyDescent="0.2">
      <c r="A13" s="104" t="s">
        <v>164</v>
      </c>
      <c r="B13" s="99" t="s">
        <v>205</v>
      </c>
      <c r="C13" s="99"/>
      <c r="D13" s="99"/>
      <c r="E13" s="99"/>
      <c r="F13" s="99"/>
      <c r="G13" s="99"/>
      <c r="H13" s="99"/>
      <c r="I13" s="99"/>
      <c r="J13" s="99"/>
      <c r="K13" s="99"/>
      <c r="L13" s="99"/>
      <c r="M13" s="99"/>
      <c r="N13" s="99"/>
      <c r="O13" s="99"/>
      <c r="P13" s="99"/>
      <c r="Q13" s="99"/>
      <c r="R13" s="99"/>
      <c r="S13" s="99"/>
      <c r="T13" s="99"/>
      <c r="U13" s="99"/>
      <c r="V13" s="99"/>
      <c r="W13" s="99"/>
      <c r="X13" s="99"/>
      <c r="Y13" s="99"/>
      <c r="Z13" s="99"/>
    </row>
    <row r="14" spans="1:26" x14ac:dyDescent="0.2">
      <c r="A14" s="99"/>
      <c r="B14" s="99"/>
      <c r="C14" s="99"/>
      <c r="D14" s="99"/>
      <c r="E14" s="99"/>
      <c r="F14" s="99"/>
      <c r="G14" s="99"/>
      <c r="H14" s="99"/>
      <c r="I14" s="99"/>
      <c r="J14" s="99"/>
      <c r="K14" s="99"/>
      <c r="L14" s="99"/>
      <c r="M14" s="99"/>
      <c r="N14" s="99"/>
      <c r="O14" s="99"/>
      <c r="P14" s="99"/>
      <c r="Q14" s="99"/>
      <c r="R14" s="99"/>
      <c r="S14" s="99"/>
      <c r="T14" s="99"/>
      <c r="U14" s="99"/>
      <c r="V14" s="99"/>
      <c r="W14" s="99"/>
      <c r="X14" s="99"/>
      <c r="Y14" s="99"/>
      <c r="Z14" s="99"/>
    </row>
    <row r="15" spans="1:26" x14ac:dyDescent="0.2">
      <c r="A15" s="103" t="s">
        <v>832</v>
      </c>
      <c r="B15" s="99"/>
      <c r="C15" s="99"/>
      <c r="D15" s="99"/>
      <c r="E15" s="99"/>
      <c r="F15" s="99"/>
      <c r="G15" s="99"/>
      <c r="H15" s="99"/>
      <c r="I15" s="99"/>
      <c r="J15" s="99"/>
      <c r="K15" s="99"/>
      <c r="L15" s="99"/>
      <c r="M15" s="99"/>
      <c r="N15" s="99"/>
      <c r="O15" s="99"/>
      <c r="P15" s="99"/>
      <c r="Q15" s="99"/>
      <c r="R15" s="99"/>
      <c r="S15" s="99"/>
      <c r="T15" s="99"/>
      <c r="U15" s="99"/>
      <c r="V15" s="99"/>
      <c r="W15" s="99"/>
      <c r="X15" s="99"/>
      <c r="Y15" s="99"/>
      <c r="Z15" s="99"/>
    </row>
    <row r="16" spans="1:26" x14ac:dyDescent="0.2">
      <c r="A16" s="104" t="s">
        <v>145</v>
      </c>
      <c r="B16" s="99" t="s">
        <v>206</v>
      </c>
      <c r="C16" s="99"/>
      <c r="D16" s="99"/>
      <c r="E16" s="99"/>
      <c r="F16" s="99"/>
      <c r="G16" s="99"/>
      <c r="H16" s="99"/>
      <c r="I16" s="99"/>
      <c r="J16" s="99"/>
      <c r="K16" s="99"/>
      <c r="L16" s="99"/>
      <c r="M16" s="99"/>
      <c r="N16" s="99"/>
      <c r="O16" s="99"/>
      <c r="P16" s="99"/>
      <c r="Q16" s="99"/>
      <c r="R16" s="99"/>
      <c r="S16" s="99"/>
      <c r="T16" s="99"/>
      <c r="U16" s="99"/>
      <c r="V16" s="99"/>
      <c r="W16" s="99"/>
      <c r="X16" s="99"/>
      <c r="Y16" s="99"/>
      <c r="Z16" s="99"/>
    </row>
    <row r="17" spans="1:26" x14ac:dyDescent="0.2">
      <c r="A17" s="104" t="s">
        <v>146</v>
      </c>
      <c r="B17" s="99" t="s">
        <v>207</v>
      </c>
      <c r="C17" s="99"/>
      <c r="D17" s="99"/>
      <c r="E17" s="99"/>
      <c r="F17" s="99"/>
      <c r="G17" s="99"/>
      <c r="H17" s="99"/>
      <c r="I17" s="99"/>
      <c r="J17" s="99"/>
      <c r="K17" s="99"/>
      <c r="L17" s="99"/>
      <c r="M17" s="99"/>
      <c r="N17" s="99"/>
      <c r="O17" s="99"/>
      <c r="P17" s="99"/>
      <c r="Q17" s="99"/>
      <c r="R17" s="99"/>
      <c r="S17" s="99"/>
      <c r="T17" s="99"/>
      <c r="U17" s="99"/>
      <c r="V17" s="99"/>
      <c r="W17" s="99"/>
      <c r="X17" s="99"/>
      <c r="Y17" s="99"/>
      <c r="Z17" s="99"/>
    </row>
    <row r="18" spans="1:26" x14ac:dyDescent="0.2">
      <c r="A18" s="104" t="s">
        <v>208</v>
      </c>
      <c r="B18" s="99" t="s">
        <v>209</v>
      </c>
      <c r="C18" s="99"/>
      <c r="D18" s="99"/>
      <c r="E18" s="99"/>
      <c r="F18" s="99"/>
      <c r="G18" s="99"/>
      <c r="H18" s="99"/>
      <c r="I18" s="99"/>
      <c r="J18" s="99"/>
      <c r="K18" s="99"/>
      <c r="L18" s="99"/>
      <c r="M18" s="99"/>
      <c r="N18" s="99"/>
      <c r="O18" s="99"/>
      <c r="P18" s="99"/>
      <c r="Q18" s="99"/>
      <c r="R18" s="99"/>
      <c r="S18" s="99"/>
      <c r="T18" s="99"/>
      <c r="U18" s="99"/>
      <c r="V18" s="99"/>
      <c r="W18" s="99"/>
      <c r="X18" s="99"/>
      <c r="Y18" s="99"/>
      <c r="Z18" s="99"/>
    </row>
    <row r="19" spans="1:26" x14ac:dyDescent="0.2">
      <c r="A19" s="104" t="s">
        <v>148</v>
      </c>
      <c r="B19" s="99" t="s">
        <v>210</v>
      </c>
      <c r="C19" s="99"/>
      <c r="D19" s="99"/>
      <c r="E19" s="99"/>
      <c r="F19" s="99"/>
      <c r="G19" s="99"/>
      <c r="H19" s="99"/>
      <c r="I19" s="99"/>
      <c r="J19" s="99"/>
      <c r="K19" s="99"/>
      <c r="L19" s="99"/>
      <c r="M19" s="99"/>
      <c r="N19" s="99"/>
      <c r="O19" s="99"/>
      <c r="P19" s="99"/>
      <c r="Q19" s="99"/>
      <c r="R19" s="99"/>
      <c r="S19" s="99"/>
      <c r="T19" s="99"/>
      <c r="U19" s="99"/>
      <c r="V19" s="99"/>
      <c r="W19" s="99"/>
      <c r="X19" s="99"/>
      <c r="Y19" s="99"/>
      <c r="Z19" s="99"/>
    </row>
    <row r="20" spans="1:26" x14ac:dyDescent="0.2">
      <c r="A20" s="104" t="s">
        <v>152</v>
      </c>
      <c r="B20" s="99" t="s">
        <v>211</v>
      </c>
      <c r="C20" s="99"/>
      <c r="D20" s="99"/>
      <c r="E20" s="99"/>
      <c r="F20" s="99"/>
      <c r="G20" s="99"/>
      <c r="H20" s="99"/>
      <c r="I20" s="99"/>
      <c r="J20" s="99"/>
      <c r="K20" s="99"/>
      <c r="L20" s="99"/>
      <c r="M20" s="99"/>
      <c r="N20" s="99"/>
      <c r="O20" s="99"/>
      <c r="P20" s="99"/>
      <c r="Q20" s="99"/>
      <c r="R20" s="99"/>
      <c r="S20" s="99"/>
      <c r="T20" s="99"/>
      <c r="U20" s="99"/>
      <c r="V20" s="99"/>
      <c r="W20" s="99"/>
      <c r="X20" s="99"/>
      <c r="Y20" s="99"/>
      <c r="Z20" s="99"/>
    </row>
    <row r="21" spans="1:26" x14ac:dyDescent="0.2">
      <c r="A21" s="104" t="s">
        <v>159</v>
      </c>
      <c r="B21" s="99" t="s">
        <v>212</v>
      </c>
      <c r="C21" s="99"/>
      <c r="D21" s="99"/>
      <c r="E21" s="99"/>
      <c r="F21" s="99"/>
      <c r="G21" s="99"/>
      <c r="H21" s="99"/>
      <c r="I21" s="99"/>
      <c r="J21" s="99"/>
      <c r="K21" s="99"/>
      <c r="L21" s="99"/>
      <c r="M21" s="99"/>
      <c r="N21" s="99"/>
      <c r="O21" s="99"/>
      <c r="P21" s="99"/>
      <c r="Q21" s="99"/>
      <c r="R21" s="99"/>
      <c r="S21" s="99"/>
      <c r="T21" s="99"/>
      <c r="U21" s="99"/>
      <c r="V21" s="99"/>
      <c r="W21" s="99"/>
      <c r="X21" s="99"/>
      <c r="Y21" s="99"/>
      <c r="Z21" s="99"/>
    </row>
    <row r="22" spans="1:26" x14ac:dyDescent="0.2">
      <c r="A22" s="104" t="s">
        <v>160</v>
      </c>
      <c r="B22" s="99" t="s">
        <v>213</v>
      </c>
      <c r="C22" s="99"/>
      <c r="D22" s="99"/>
      <c r="E22" s="99"/>
      <c r="F22" s="99"/>
      <c r="G22" s="99"/>
      <c r="H22" s="99"/>
      <c r="I22" s="99"/>
      <c r="J22" s="99"/>
      <c r="K22" s="99"/>
      <c r="L22" s="99"/>
      <c r="M22" s="99"/>
      <c r="N22" s="99"/>
      <c r="O22" s="99"/>
      <c r="P22" s="99"/>
      <c r="Q22" s="99"/>
      <c r="R22" s="99"/>
      <c r="S22" s="99"/>
      <c r="T22" s="99"/>
      <c r="U22" s="99"/>
      <c r="V22" s="99"/>
      <c r="W22" s="99"/>
      <c r="X22" s="99"/>
      <c r="Y22" s="99"/>
      <c r="Z22" s="99"/>
    </row>
    <row r="23" spans="1:26" x14ac:dyDescent="0.2">
      <c r="A23" s="104" t="s">
        <v>214</v>
      </c>
      <c r="B23" s="99" t="s">
        <v>215</v>
      </c>
      <c r="C23" s="99"/>
      <c r="D23" s="99"/>
      <c r="E23" s="99"/>
      <c r="F23" s="99"/>
      <c r="G23" s="99"/>
      <c r="H23" s="99"/>
      <c r="I23" s="99"/>
      <c r="J23" s="99"/>
      <c r="K23" s="99"/>
      <c r="L23" s="99"/>
      <c r="M23" s="99"/>
      <c r="N23" s="99"/>
      <c r="O23" s="99"/>
      <c r="P23" s="99"/>
      <c r="Q23" s="99"/>
      <c r="R23" s="99"/>
      <c r="S23" s="99"/>
      <c r="T23" s="99"/>
      <c r="U23" s="99"/>
      <c r="V23" s="99"/>
      <c r="W23" s="99"/>
      <c r="X23" s="99"/>
      <c r="Y23" s="99"/>
      <c r="Z23" s="99"/>
    </row>
    <row r="24" spans="1:26" x14ac:dyDescent="0.2">
      <c r="A24" s="104" t="s">
        <v>161</v>
      </c>
      <c r="B24" s="99" t="s">
        <v>216</v>
      </c>
      <c r="C24" s="99"/>
      <c r="D24" s="99"/>
      <c r="E24" s="99"/>
      <c r="F24" s="99"/>
      <c r="G24" s="99"/>
      <c r="H24" s="99"/>
      <c r="I24" s="99"/>
      <c r="J24" s="99"/>
      <c r="K24" s="99"/>
      <c r="L24" s="99"/>
      <c r="M24" s="99"/>
      <c r="N24" s="99"/>
      <c r="O24" s="99"/>
      <c r="P24" s="99"/>
      <c r="Q24" s="99"/>
      <c r="R24" s="99"/>
      <c r="S24" s="99"/>
      <c r="T24" s="99"/>
      <c r="U24" s="99"/>
      <c r="V24" s="99"/>
      <c r="W24" s="99"/>
      <c r="X24" s="99"/>
      <c r="Y24" s="99"/>
      <c r="Z24" s="99"/>
    </row>
    <row r="25" spans="1:26" x14ac:dyDescent="0.2">
      <c r="A25" s="104" t="s">
        <v>162</v>
      </c>
      <c r="B25" s="99" t="s">
        <v>217</v>
      </c>
      <c r="C25" s="99"/>
      <c r="D25" s="99"/>
      <c r="E25" s="99"/>
      <c r="F25" s="99"/>
      <c r="G25" s="99"/>
      <c r="H25" s="99"/>
      <c r="I25" s="99"/>
      <c r="J25" s="99"/>
      <c r="K25" s="99"/>
      <c r="L25" s="99"/>
      <c r="M25" s="99"/>
      <c r="N25" s="99"/>
      <c r="O25" s="99"/>
      <c r="P25" s="99"/>
      <c r="Q25" s="99"/>
      <c r="R25" s="99"/>
      <c r="S25" s="99"/>
      <c r="T25" s="99"/>
      <c r="U25" s="99"/>
      <c r="V25" s="99"/>
      <c r="W25" s="99"/>
      <c r="X25" s="99"/>
      <c r="Y25" s="99"/>
      <c r="Z25" s="99"/>
    </row>
    <row r="26" spans="1:26" x14ac:dyDescent="0.2">
      <c r="A26" s="104" t="s">
        <v>166</v>
      </c>
      <c r="B26" s="99" t="s">
        <v>218</v>
      </c>
      <c r="C26" s="99"/>
      <c r="D26" s="99"/>
      <c r="E26" s="99"/>
      <c r="F26" s="99"/>
      <c r="G26" s="99"/>
      <c r="H26" s="99"/>
      <c r="I26" s="99"/>
      <c r="J26" s="99"/>
      <c r="K26" s="99"/>
      <c r="L26" s="99"/>
      <c r="M26" s="99"/>
      <c r="N26" s="99"/>
      <c r="O26" s="99"/>
      <c r="P26" s="99"/>
      <c r="Q26" s="99"/>
      <c r="R26" s="99"/>
      <c r="S26" s="99"/>
      <c r="T26" s="99"/>
      <c r="U26" s="99"/>
      <c r="V26" s="99"/>
      <c r="W26" s="99"/>
      <c r="X26" s="99"/>
      <c r="Y26" s="99"/>
      <c r="Z26" s="99"/>
    </row>
    <row r="27" spans="1:26" x14ac:dyDescent="0.2">
      <c r="A27" s="104" t="s">
        <v>167</v>
      </c>
      <c r="B27" s="99" t="s">
        <v>219</v>
      </c>
      <c r="C27" s="99"/>
      <c r="D27" s="99"/>
      <c r="E27" s="99"/>
      <c r="F27" s="99"/>
      <c r="G27" s="99"/>
      <c r="H27" s="99"/>
      <c r="I27" s="99"/>
      <c r="J27" s="99"/>
      <c r="K27" s="99"/>
      <c r="L27" s="99"/>
      <c r="M27" s="99"/>
      <c r="N27" s="99"/>
      <c r="O27" s="99"/>
      <c r="P27" s="99"/>
      <c r="Q27" s="99"/>
      <c r="R27" s="99"/>
      <c r="S27" s="99"/>
      <c r="T27" s="99"/>
      <c r="U27" s="99"/>
      <c r="V27" s="99"/>
      <c r="W27" s="99"/>
      <c r="X27" s="99"/>
      <c r="Y27" s="99"/>
      <c r="Z27" s="99"/>
    </row>
    <row r="28" spans="1:26" x14ac:dyDescent="0.2">
      <c r="A28" s="99"/>
      <c r="B28" s="99"/>
      <c r="C28" s="99"/>
      <c r="D28" s="99"/>
      <c r="E28" s="99"/>
      <c r="F28" s="99"/>
      <c r="G28" s="99"/>
      <c r="H28" s="99"/>
      <c r="I28" s="99"/>
      <c r="J28" s="99"/>
      <c r="K28" s="99"/>
      <c r="L28" s="99"/>
      <c r="M28" s="99"/>
      <c r="N28" s="99"/>
      <c r="O28" s="99"/>
      <c r="P28" s="99"/>
      <c r="Q28" s="99"/>
      <c r="R28" s="99"/>
      <c r="S28" s="99"/>
      <c r="T28" s="99"/>
      <c r="U28" s="99"/>
      <c r="V28" s="99"/>
      <c r="W28" s="99"/>
      <c r="X28" s="99"/>
      <c r="Y28" s="99"/>
      <c r="Z28" s="99"/>
    </row>
    <row r="29" spans="1:26" x14ac:dyDescent="0.2">
      <c r="A29" s="99"/>
      <c r="B29" s="99"/>
      <c r="C29" s="99"/>
      <c r="D29" s="99"/>
      <c r="E29" s="99"/>
      <c r="F29" s="99"/>
      <c r="G29" s="99"/>
      <c r="H29" s="99"/>
      <c r="I29" s="99"/>
      <c r="J29" s="99"/>
      <c r="K29" s="99"/>
      <c r="L29" s="99"/>
      <c r="M29" s="99"/>
      <c r="N29" s="99"/>
      <c r="O29" s="99"/>
      <c r="P29" s="99"/>
      <c r="Q29" s="99"/>
      <c r="R29" s="99"/>
      <c r="S29" s="99"/>
      <c r="T29" s="99"/>
      <c r="U29" s="99"/>
      <c r="V29" s="99"/>
      <c r="W29" s="99"/>
      <c r="X29" s="99"/>
      <c r="Y29" s="99"/>
      <c r="Z29" s="99"/>
    </row>
    <row r="30" spans="1:26" x14ac:dyDescent="0.2">
      <c r="A30" s="99"/>
      <c r="B30" s="99"/>
      <c r="C30" s="99"/>
      <c r="D30" s="99"/>
      <c r="E30" s="99"/>
      <c r="F30" s="99"/>
      <c r="G30" s="99"/>
      <c r="H30" s="99"/>
      <c r="I30" s="99"/>
      <c r="J30" s="99"/>
      <c r="K30" s="99"/>
      <c r="L30" s="99"/>
      <c r="M30" s="99"/>
      <c r="N30" s="99"/>
      <c r="O30" s="99"/>
      <c r="P30" s="99"/>
      <c r="Q30" s="99"/>
      <c r="R30" s="99"/>
      <c r="S30" s="99"/>
      <c r="T30" s="99"/>
      <c r="U30" s="99"/>
      <c r="V30" s="99"/>
      <c r="W30" s="99"/>
      <c r="X30" s="99"/>
      <c r="Y30" s="99"/>
      <c r="Z30" s="99"/>
    </row>
    <row r="31" spans="1:26" x14ac:dyDescent="0.2">
      <c r="A31" s="99"/>
      <c r="B31" s="99"/>
      <c r="C31" s="99"/>
      <c r="D31" s="99"/>
      <c r="E31" s="99"/>
      <c r="F31" s="99"/>
      <c r="G31" s="99"/>
      <c r="H31" s="99"/>
      <c r="I31" s="99"/>
      <c r="J31" s="99"/>
      <c r="K31" s="99"/>
      <c r="L31" s="99"/>
      <c r="M31" s="99"/>
      <c r="N31" s="99"/>
      <c r="O31" s="99"/>
      <c r="P31" s="99"/>
      <c r="Q31" s="99"/>
      <c r="R31" s="99"/>
      <c r="S31" s="99"/>
      <c r="T31" s="99"/>
      <c r="U31" s="99"/>
      <c r="V31" s="99"/>
      <c r="W31" s="99"/>
      <c r="X31" s="99"/>
      <c r="Y31" s="99"/>
      <c r="Z31" s="99"/>
    </row>
    <row r="32" spans="1:26" x14ac:dyDescent="0.2">
      <c r="A32" s="99"/>
      <c r="B32" s="99"/>
      <c r="C32" s="99"/>
      <c r="D32" s="99"/>
      <c r="E32" s="99"/>
      <c r="F32" s="99"/>
      <c r="G32" s="99"/>
      <c r="H32" s="99"/>
      <c r="I32" s="99"/>
      <c r="J32" s="99"/>
      <c r="K32" s="99"/>
      <c r="L32" s="99"/>
      <c r="M32" s="99"/>
      <c r="N32" s="99"/>
      <c r="O32" s="99"/>
      <c r="P32" s="99"/>
      <c r="Q32" s="99"/>
      <c r="R32" s="99"/>
      <c r="S32" s="99"/>
      <c r="T32" s="99"/>
      <c r="U32" s="99"/>
      <c r="V32" s="99"/>
      <c r="W32" s="99"/>
      <c r="X32" s="99"/>
      <c r="Y32" s="99"/>
      <c r="Z32" s="99"/>
    </row>
    <row r="33" spans="1:26" x14ac:dyDescent="0.2">
      <c r="A33" s="99"/>
      <c r="B33" s="99"/>
      <c r="C33" s="99"/>
      <c r="D33" s="99"/>
      <c r="E33" s="99"/>
      <c r="F33" s="99"/>
      <c r="G33" s="99"/>
      <c r="H33" s="99"/>
      <c r="I33" s="99"/>
      <c r="J33" s="99"/>
      <c r="K33" s="99"/>
      <c r="L33" s="99"/>
      <c r="M33" s="99"/>
      <c r="N33" s="99"/>
      <c r="O33" s="99"/>
      <c r="P33" s="99"/>
      <c r="Q33" s="99"/>
      <c r="R33" s="99"/>
      <c r="S33" s="99"/>
      <c r="T33" s="99"/>
      <c r="U33" s="99"/>
      <c r="V33" s="99"/>
      <c r="W33" s="99"/>
      <c r="X33" s="99"/>
      <c r="Y33" s="99"/>
      <c r="Z33" s="99"/>
    </row>
    <row r="34" spans="1:26" x14ac:dyDescent="0.2">
      <c r="A34" s="99"/>
      <c r="B34" s="99"/>
      <c r="C34" s="99"/>
      <c r="D34" s="99"/>
      <c r="E34" s="99"/>
      <c r="F34" s="99"/>
      <c r="G34" s="99"/>
      <c r="H34" s="99"/>
      <c r="I34" s="99"/>
      <c r="J34" s="99"/>
      <c r="K34" s="99"/>
      <c r="L34" s="99"/>
      <c r="M34" s="99"/>
      <c r="N34" s="99"/>
      <c r="O34" s="99"/>
      <c r="P34" s="99"/>
      <c r="Q34" s="99"/>
      <c r="R34" s="99"/>
      <c r="S34" s="99"/>
      <c r="T34" s="99"/>
      <c r="U34" s="99"/>
      <c r="V34" s="99"/>
      <c r="W34" s="99"/>
      <c r="X34" s="99"/>
      <c r="Y34" s="99"/>
      <c r="Z34" s="99"/>
    </row>
    <row r="35" spans="1:26" x14ac:dyDescent="0.2">
      <c r="A35" s="99"/>
      <c r="B35" s="99"/>
      <c r="C35" s="99"/>
      <c r="D35" s="99"/>
      <c r="E35" s="99"/>
      <c r="F35" s="99"/>
      <c r="G35" s="99"/>
      <c r="H35" s="99"/>
      <c r="I35" s="99"/>
      <c r="J35" s="99"/>
      <c r="K35" s="99"/>
      <c r="L35" s="99"/>
      <c r="M35" s="99"/>
      <c r="N35" s="99"/>
      <c r="O35" s="99"/>
      <c r="P35" s="99"/>
      <c r="Q35" s="99"/>
      <c r="R35" s="99"/>
      <c r="S35" s="99"/>
      <c r="T35" s="99"/>
      <c r="U35" s="99"/>
      <c r="V35" s="99"/>
      <c r="W35" s="99"/>
      <c r="X35" s="99"/>
      <c r="Y35" s="99"/>
      <c r="Z35" s="99"/>
    </row>
    <row r="36" spans="1:26" x14ac:dyDescent="0.2">
      <c r="A36" s="99"/>
      <c r="B36" s="99"/>
      <c r="C36" s="99"/>
      <c r="D36" s="99"/>
      <c r="E36" s="99"/>
      <c r="F36" s="99"/>
      <c r="G36" s="99"/>
      <c r="H36" s="99"/>
      <c r="I36" s="99"/>
      <c r="J36" s="99"/>
      <c r="K36" s="99"/>
      <c r="L36" s="99"/>
      <c r="M36" s="99"/>
      <c r="N36" s="99"/>
      <c r="O36" s="99"/>
      <c r="P36" s="99"/>
      <c r="Q36" s="99"/>
      <c r="R36" s="99"/>
      <c r="S36" s="99"/>
      <c r="T36" s="99"/>
      <c r="U36" s="99"/>
      <c r="V36" s="99"/>
      <c r="W36" s="99"/>
      <c r="X36" s="99"/>
      <c r="Y36" s="99"/>
      <c r="Z36" s="99"/>
    </row>
    <row r="37" spans="1:26" x14ac:dyDescent="0.2">
      <c r="A37" s="99"/>
      <c r="B37" s="99"/>
      <c r="C37" s="99"/>
      <c r="D37" s="99"/>
      <c r="E37" s="99"/>
      <c r="F37" s="99"/>
      <c r="G37" s="99"/>
      <c r="H37" s="99"/>
      <c r="I37" s="99"/>
      <c r="J37" s="99"/>
      <c r="K37" s="99"/>
      <c r="L37" s="99"/>
      <c r="M37" s="99"/>
      <c r="N37" s="99"/>
      <c r="O37" s="99"/>
      <c r="P37" s="99"/>
      <c r="Q37" s="99"/>
      <c r="R37" s="99"/>
      <c r="S37" s="99"/>
      <c r="T37" s="99"/>
      <c r="U37" s="99"/>
      <c r="V37" s="99"/>
      <c r="W37" s="99"/>
      <c r="X37" s="99"/>
      <c r="Y37" s="99"/>
      <c r="Z37" s="99"/>
    </row>
    <row r="38" spans="1:26" x14ac:dyDescent="0.2">
      <c r="A38" s="99"/>
      <c r="B38" s="99"/>
      <c r="C38" s="99"/>
      <c r="D38" s="99"/>
      <c r="E38" s="99"/>
      <c r="F38" s="99"/>
      <c r="G38" s="99"/>
      <c r="H38" s="99"/>
      <c r="I38" s="99"/>
      <c r="J38" s="99"/>
      <c r="K38" s="99"/>
      <c r="L38" s="99"/>
      <c r="M38" s="99"/>
      <c r="N38" s="99"/>
      <c r="O38" s="99"/>
      <c r="P38" s="99"/>
      <c r="Q38" s="99"/>
      <c r="R38" s="99"/>
      <c r="S38" s="99"/>
      <c r="T38" s="99"/>
      <c r="U38" s="99"/>
      <c r="V38" s="99"/>
      <c r="W38" s="99"/>
      <c r="X38" s="99"/>
      <c r="Y38" s="99"/>
      <c r="Z38" s="99"/>
    </row>
    <row r="39" spans="1:26" x14ac:dyDescent="0.2">
      <c r="A39" s="99"/>
      <c r="B39" s="99"/>
      <c r="C39" s="99"/>
      <c r="D39" s="99"/>
      <c r="E39" s="99"/>
      <c r="F39" s="99"/>
      <c r="G39" s="99"/>
      <c r="H39" s="99"/>
      <c r="I39" s="99"/>
      <c r="J39" s="99"/>
      <c r="K39" s="99"/>
      <c r="L39" s="99"/>
      <c r="M39" s="99"/>
      <c r="N39" s="99"/>
      <c r="O39" s="99"/>
      <c r="P39" s="99"/>
      <c r="Q39" s="99"/>
      <c r="R39" s="99"/>
      <c r="S39" s="99"/>
      <c r="T39" s="99"/>
      <c r="U39" s="99"/>
      <c r="V39" s="99"/>
      <c r="W39" s="99"/>
      <c r="X39" s="99"/>
      <c r="Y39" s="99"/>
      <c r="Z39" s="99"/>
    </row>
    <row r="40" spans="1:26" x14ac:dyDescent="0.2">
      <c r="A40" s="99"/>
      <c r="B40" s="99"/>
      <c r="C40" s="99"/>
      <c r="D40" s="99"/>
      <c r="E40" s="99"/>
      <c r="F40" s="99"/>
      <c r="G40" s="99"/>
      <c r="H40" s="99"/>
      <c r="I40" s="99"/>
      <c r="J40" s="99"/>
      <c r="K40" s="99"/>
      <c r="L40" s="99"/>
      <c r="M40" s="99"/>
      <c r="N40" s="99"/>
      <c r="O40" s="99"/>
      <c r="P40" s="99"/>
      <c r="Q40" s="99"/>
      <c r="R40" s="99"/>
      <c r="S40" s="99"/>
      <c r="T40" s="99"/>
      <c r="U40" s="99"/>
      <c r="V40" s="99"/>
      <c r="W40" s="99"/>
      <c r="X40" s="99"/>
      <c r="Y40" s="99"/>
      <c r="Z40" s="99"/>
    </row>
    <row r="41" spans="1:26" x14ac:dyDescent="0.2">
      <c r="A41" s="99"/>
      <c r="B41" s="99"/>
      <c r="C41" s="99"/>
      <c r="D41" s="99"/>
      <c r="E41" s="99"/>
      <c r="F41" s="99"/>
      <c r="G41" s="99"/>
      <c r="H41" s="99"/>
      <c r="I41" s="99"/>
      <c r="J41" s="99"/>
      <c r="K41" s="99"/>
      <c r="L41" s="99"/>
      <c r="M41" s="99"/>
      <c r="N41" s="99"/>
      <c r="O41" s="99"/>
      <c r="P41" s="99"/>
      <c r="Q41" s="99"/>
      <c r="R41" s="99"/>
      <c r="S41" s="99"/>
      <c r="T41" s="99"/>
      <c r="U41" s="99"/>
      <c r="V41" s="99"/>
      <c r="W41" s="99"/>
      <c r="X41" s="99"/>
      <c r="Y41" s="99"/>
      <c r="Z41" s="99"/>
    </row>
    <row r="42" spans="1:26" x14ac:dyDescent="0.2">
      <c r="A42" s="99"/>
      <c r="B42" s="99"/>
      <c r="C42" s="99"/>
      <c r="D42" s="99"/>
      <c r="E42" s="99"/>
      <c r="F42" s="99"/>
      <c r="G42" s="99"/>
      <c r="H42" s="99"/>
      <c r="I42" s="99"/>
      <c r="J42" s="99"/>
      <c r="K42" s="99"/>
      <c r="L42" s="99"/>
      <c r="M42" s="99"/>
      <c r="N42" s="99"/>
      <c r="O42" s="99"/>
      <c r="P42" s="99"/>
      <c r="Q42" s="99"/>
      <c r="R42" s="99"/>
      <c r="S42" s="99"/>
      <c r="T42" s="99"/>
      <c r="U42" s="99"/>
      <c r="V42" s="99"/>
      <c r="W42" s="99"/>
      <c r="X42" s="99"/>
      <c r="Y42" s="99"/>
      <c r="Z42" s="99"/>
    </row>
    <row r="43" spans="1:26" x14ac:dyDescent="0.2">
      <c r="A43" s="99"/>
      <c r="B43" s="99"/>
      <c r="C43" s="99"/>
      <c r="D43" s="99"/>
      <c r="E43" s="99"/>
      <c r="F43" s="99"/>
      <c r="G43" s="99"/>
      <c r="H43" s="99"/>
      <c r="I43" s="99"/>
      <c r="J43" s="99"/>
      <c r="K43" s="99"/>
      <c r="L43" s="99"/>
      <c r="M43" s="99"/>
      <c r="N43" s="99"/>
      <c r="O43" s="99"/>
      <c r="P43" s="99"/>
      <c r="Q43" s="99"/>
      <c r="R43" s="99"/>
      <c r="S43" s="99"/>
      <c r="T43" s="99"/>
      <c r="U43" s="99"/>
      <c r="V43" s="99"/>
      <c r="W43" s="99"/>
      <c r="X43" s="99"/>
      <c r="Y43" s="99"/>
      <c r="Z43" s="99"/>
    </row>
    <row r="44" spans="1:26" x14ac:dyDescent="0.2">
      <c r="A44" s="99"/>
      <c r="B44" s="99"/>
      <c r="C44" s="99"/>
      <c r="D44" s="99"/>
      <c r="E44" s="99"/>
      <c r="F44" s="99"/>
      <c r="G44" s="99"/>
      <c r="H44" s="99"/>
      <c r="I44" s="99"/>
      <c r="J44" s="99"/>
      <c r="K44" s="99"/>
      <c r="L44" s="99"/>
      <c r="M44" s="99"/>
      <c r="N44" s="99"/>
      <c r="O44" s="99"/>
      <c r="P44" s="99"/>
      <c r="Q44" s="99"/>
      <c r="R44" s="99"/>
      <c r="S44" s="99"/>
      <c r="T44" s="99"/>
      <c r="U44" s="99"/>
      <c r="V44" s="99"/>
      <c r="W44" s="99"/>
      <c r="X44" s="99"/>
      <c r="Y44" s="99"/>
      <c r="Z44" s="99"/>
    </row>
    <row r="45" spans="1:26" x14ac:dyDescent="0.2">
      <c r="A45" s="99"/>
      <c r="B45" s="99"/>
      <c r="C45" s="99"/>
      <c r="D45" s="99"/>
      <c r="E45" s="99"/>
      <c r="F45" s="99"/>
      <c r="G45" s="99"/>
      <c r="H45" s="99"/>
      <c r="I45" s="99"/>
      <c r="J45" s="99"/>
      <c r="K45" s="99"/>
      <c r="L45" s="99"/>
      <c r="M45" s="99"/>
      <c r="N45" s="99"/>
      <c r="O45" s="99"/>
      <c r="P45" s="99"/>
      <c r="Q45" s="99"/>
      <c r="R45" s="99"/>
      <c r="S45" s="99"/>
      <c r="T45" s="99"/>
      <c r="U45" s="99"/>
      <c r="V45" s="99"/>
      <c r="W45" s="99"/>
      <c r="X45" s="99"/>
      <c r="Y45" s="99"/>
      <c r="Z45" s="99"/>
    </row>
    <row r="46" spans="1:26" x14ac:dyDescent="0.2">
      <c r="A46" s="99"/>
      <c r="B46" s="99"/>
      <c r="C46" s="99"/>
      <c r="D46" s="99"/>
      <c r="E46" s="99"/>
      <c r="F46" s="99"/>
      <c r="G46" s="99"/>
      <c r="H46" s="99"/>
      <c r="I46" s="99"/>
      <c r="J46" s="99"/>
      <c r="K46" s="99"/>
      <c r="L46" s="99"/>
      <c r="M46" s="99"/>
      <c r="N46" s="99"/>
      <c r="O46" s="99"/>
      <c r="P46" s="99"/>
      <c r="Q46" s="99"/>
      <c r="R46" s="99"/>
      <c r="S46" s="99"/>
      <c r="T46" s="99"/>
      <c r="U46" s="99"/>
      <c r="V46" s="99"/>
      <c r="W46" s="99"/>
      <c r="X46" s="99"/>
      <c r="Y46" s="99"/>
      <c r="Z46" s="99"/>
    </row>
    <row r="47" spans="1:26" x14ac:dyDescent="0.2">
      <c r="A47" s="99"/>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x14ac:dyDescent="0.2">
      <c r="A48" s="99"/>
      <c r="B48" s="99"/>
      <c r="C48" s="99"/>
      <c r="D48" s="99"/>
      <c r="E48" s="99"/>
      <c r="F48" s="99"/>
      <c r="G48" s="99"/>
      <c r="H48" s="99"/>
      <c r="I48" s="99"/>
      <c r="J48" s="99"/>
      <c r="K48" s="99"/>
      <c r="L48" s="99"/>
      <c r="M48" s="99"/>
      <c r="N48" s="99"/>
      <c r="O48" s="99"/>
      <c r="P48" s="99"/>
      <c r="Q48" s="99"/>
      <c r="R48" s="99"/>
      <c r="S48" s="99"/>
      <c r="T48" s="99"/>
      <c r="U48" s="99"/>
      <c r="V48" s="99"/>
      <c r="W48" s="99"/>
      <c r="X48" s="99"/>
      <c r="Y48" s="99"/>
      <c r="Z48" s="99"/>
    </row>
    <row r="49" spans="1:26" x14ac:dyDescent="0.2">
      <c r="A49" s="99"/>
      <c r="B49" s="99"/>
      <c r="C49" s="99"/>
      <c r="D49" s="99"/>
      <c r="E49" s="99"/>
      <c r="F49" s="99"/>
      <c r="G49" s="99"/>
      <c r="H49" s="99"/>
      <c r="I49" s="99"/>
      <c r="J49" s="99"/>
      <c r="K49" s="99"/>
      <c r="L49" s="99"/>
      <c r="M49" s="99"/>
      <c r="N49" s="99"/>
      <c r="O49" s="99"/>
      <c r="P49" s="99"/>
      <c r="Q49" s="99"/>
      <c r="R49" s="99"/>
      <c r="S49" s="99"/>
      <c r="T49" s="99"/>
      <c r="U49" s="99"/>
      <c r="V49" s="99"/>
      <c r="W49" s="99"/>
      <c r="X49" s="99"/>
      <c r="Y49" s="99"/>
      <c r="Z49" s="99"/>
    </row>
    <row r="50" spans="1:26" x14ac:dyDescent="0.2">
      <c r="A50" s="99"/>
      <c r="B50" s="99"/>
      <c r="C50" s="99"/>
      <c r="D50" s="99"/>
      <c r="E50" s="99"/>
      <c r="F50" s="99"/>
      <c r="G50" s="99"/>
      <c r="H50" s="99"/>
      <c r="I50" s="99"/>
      <c r="J50" s="99"/>
      <c r="K50" s="99"/>
      <c r="L50" s="99"/>
      <c r="M50" s="99"/>
      <c r="N50" s="99"/>
      <c r="O50" s="99"/>
      <c r="P50" s="99"/>
      <c r="Q50" s="99"/>
      <c r="R50" s="99"/>
      <c r="S50" s="99"/>
      <c r="T50" s="99"/>
      <c r="U50" s="99"/>
      <c r="V50" s="99"/>
      <c r="W50" s="99"/>
      <c r="X50" s="99"/>
      <c r="Y50" s="99"/>
      <c r="Z50" s="99"/>
    </row>
    <row r="51" spans="1:26" x14ac:dyDescent="0.2">
      <c r="A51" s="99"/>
      <c r="B51" s="99"/>
      <c r="C51" s="99"/>
      <c r="D51" s="99"/>
      <c r="E51" s="99"/>
      <c r="F51" s="99"/>
      <c r="G51" s="99"/>
      <c r="H51" s="99"/>
      <c r="I51" s="99"/>
      <c r="J51" s="99"/>
      <c r="K51" s="99"/>
      <c r="L51" s="99"/>
      <c r="M51" s="99"/>
      <c r="N51" s="99"/>
      <c r="O51" s="99"/>
      <c r="P51" s="99"/>
      <c r="Q51" s="99"/>
      <c r="R51" s="99"/>
      <c r="S51" s="99"/>
      <c r="T51" s="99"/>
      <c r="U51" s="99"/>
      <c r="V51" s="99"/>
      <c r="W51" s="99"/>
      <c r="X51" s="99"/>
      <c r="Y51" s="99"/>
      <c r="Z51" s="99"/>
    </row>
    <row r="52" spans="1:26" x14ac:dyDescent="0.2">
      <c r="A52" s="99"/>
      <c r="B52" s="99"/>
      <c r="C52" s="99"/>
      <c r="D52" s="99"/>
      <c r="E52" s="99"/>
      <c r="F52" s="99"/>
      <c r="G52" s="99"/>
      <c r="H52" s="99"/>
      <c r="I52" s="99"/>
      <c r="J52" s="99"/>
      <c r="K52" s="99"/>
      <c r="L52" s="99"/>
      <c r="M52" s="99"/>
      <c r="N52" s="99"/>
      <c r="O52" s="99"/>
      <c r="P52" s="99"/>
      <c r="Q52" s="99"/>
      <c r="R52" s="99"/>
      <c r="S52" s="99"/>
      <c r="T52" s="99"/>
      <c r="U52" s="99"/>
      <c r="V52" s="99"/>
      <c r="W52" s="99"/>
      <c r="X52" s="99"/>
      <c r="Y52" s="99"/>
      <c r="Z52" s="99"/>
    </row>
    <row r="53" spans="1:26" x14ac:dyDescent="0.2">
      <c r="A53" s="99"/>
      <c r="B53" s="99"/>
      <c r="C53" s="99"/>
      <c r="D53" s="99"/>
      <c r="E53" s="99"/>
      <c r="F53" s="99"/>
      <c r="G53" s="99"/>
      <c r="H53" s="99"/>
      <c r="I53" s="99"/>
      <c r="J53" s="99"/>
      <c r="K53" s="99"/>
      <c r="L53" s="99"/>
      <c r="M53" s="99"/>
      <c r="N53" s="99"/>
      <c r="O53" s="99"/>
      <c r="P53" s="99"/>
      <c r="Q53" s="99"/>
      <c r="R53" s="99"/>
      <c r="S53" s="99"/>
      <c r="T53" s="99"/>
      <c r="U53" s="99"/>
      <c r="V53" s="99"/>
      <c r="W53" s="99"/>
      <c r="X53" s="99"/>
      <c r="Y53" s="99"/>
      <c r="Z53" s="99"/>
    </row>
    <row r="54" spans="1:26" x14ac:dyDescent="0.2">
      <c r="A54" s="99"/>
      <c r="B54" s="99"/>
      <c r="C54" s="99"/>
      <c r="D54" s="99"/>
      <c r="E54" s="99"/>
      <c r="F54" s="99"/>
      <c r="G54" s="99"/>
      <c r="H54" s="99"/>
      <c r="I54" s="99"/>
      <c r="J54" s="99"/>
      <c r="K54" s="99"/>
      <c r="L54" s="99"/>
      <c r="M54" s="99"/>
      <c r="N54" s="99"/>
      <c r="O54" s="99"/>
      <c r="P54" s="99"/>
      <c r="Q54" s="99"/>
      <c r="R54" s="99"/>
      <c r="S54" s="99"/>
      <c r="T54" s="99"/>
      <c r="U54" s="99"/>
      <c r="V54" s="99"/>
      <c r="W54" s="99"/>
      <c r="X54" s="99"/>
      <c r="Y54" s="99"/>
      <c r="Z54" s="99"/>
    </row>
    <row r="55" spans="1:26" x14ac:dyDescent="0.2">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row>
    <row r="56" spans="1:26" x14ac:dyDescent="0.2">
      <c r="A56" s="99"/>
      <c r="B56" s="99"/>
      <c r="C56" s="99"/>
      <c r="D56" s="99"/>
      <c r="E56" s="99"/>
      <c r="F56" s="99"/>
      <c r="G56" s="99"/>
      <c r="H56" s="99"/>
      <c r="I56" s="99"/>
      <c r="J56" s="99"/>
      <c r="K56" s="99"/>
      <c r="L56" s="99"/>
      <c r="M56" s="99"/>
      <c r="N56" s="99"/>
      <c r="O56" s="99"/>
      <c r="P56" s="99"/>
      <c r="Q56" s="99"/>
      <c r="R56" s="99"/>
      <c r="S56" s="99"/>
      <c r="T56" s="99"/>
      <c r="U56" s="99"/>
      <c r="V56" s="99"/>
      <c r="W56" s="99"/>
      <c r="X56" s="99"/>
      <c r="Y56" s="99"/>
      <c r="Z56" s="99"/>
    </row>
    <row r="57" spans="1:26" x14ac:dyDescent="0.2">
      <c r="A57" s="99"/>
      <c r="B57" s="99"/>
      <c r="C57" s="99"/>
      <c r="D57" s="99"/>
      <c r="E57" s="99"/>
      <c r="F57" s="99"/>
      <c r="G57" s="99"/>
      <c r="H57" s="99"/>
      <c r="I57" s="99"/>
      <c r="J57" s="99"/>
      <c r="K57" s="99"/>
      <c r="L57" s="99"/>
      <c r="M57" s="99"/>
      <c r="N57" s="99"/>
      <c r="O57" s="99"/>
      <c r="P57" s="99"/>
      <c r="Q57" s="99"/>
      <c r="R57" s="99"/>
      <c r="S57" s="99"/>
      <c r="T57" s="99"/>
      <c r="U57" s="99"/>
      <c r="V57" s="99"/>
      <c r="W57" s="99"/>
      <c r="X57" s="99"/>
      <c r="Y57" s="99"/>
      <c r="Z57" s="99"/>
    </row>
    <row r="58" spans="1:26" x14ac:dyDescent="0.2">
      <c r="A58" s="99"/>
      <c r="B58" s="99"/>
      <c r="C58" s="99"/>
      <c r="D58" s="99"/>
      <c r="E58" s="99"/>
      <c r="F58" s="99"/>
      <c r="G58" s="99"/>
      <c r="H58" s="99"/>
      <c r="I58" s="99"/>
      <c r="J58" s="99"/>
      <c r="K58" s="99"/>
      <c r="L58" s="99"/>
      <c r="M58" s="99"/>
      <c r="N58" s="99"/>
      <c r="O58" s="99"/>
      <c r="P58" s="99"/>
      <c r="Q58" s="99"/>
      <c r="R58" s="99"/>
      <c r="S58" s="99"/>
      <c r="T58" s="99"/>
      <c r="U58" s="99"/>
      <c r="V58" s="99"/>
      <c r="W58" s="99"/>
      <c r="X58" s="99"/>
      <c r="Y58" s="99"/>
      <c r="Z58" s="99"/>
    </row>
    <row r="59" spans="1:26" x14ac:dyDescent="0.2">
      <c r="A59" s="99"/>
      <c r="B59" s="99"/>
      <c r="C59" s="99"/>
      <c r="D59" s="99"/>
      <c r="E59" s="99"/>
      <c r="F59" s="99"/>
      <c r="G59" s="99"/>
      <c r="H59" s="99"/>
      <c r="I59" s="99"/>
      <c r="J59" s="99"/>
      <c r="K59" s="99"/>
      <c r="L59" s="99"/>
      <c r="M59" s="99"/>
      <c r="N59" s="99"/>
      <c r="O59" s="99"/>
      <c r="P59" s="99"/>
      <c r="Q59" s="99"/>
      <c r="R59" s="99"/>
      <c r="S59" s="99"/>
      <c r="T59" s="99"/>
      <c r="U59" s="99"/>
      <c r="V59" s="99"/>
      <c r="W59" s="99"/>
      <c r="X59" s="99"/>
      <c r="Y59" s="99"/>
      <c r="Z59" s="99"/>
    </row>
    <row r="60" spans="1:26" x14ac:dyDescent="0.2">
      <c r="A60" s="99"/>
      <c r="B60" s="99"/>
      <c r="C60" s="99"/>
      <c r="D60" s="99"/>
      <c r="E60" s="99"/>
      <c r="F60" s="99"/>
      <c r="G60" s="99"/>
      <c r="H60" s="99"/>
      <c r="I60" s="99"/>
      <c r="J60" s="99"/>
      <c r="K60" s="99"/>
      <c r="L60" s="99"/>
      <c r="M60" s="99"/>
      <c r="N60" s="99"/>
      <c r="O60" s="99"/>
      <c r="P60" s="99"/>
      <c r="Q60" s="99"/>
      <c r="R60" s="99"/>
      <c r="S60" s="99"/>
      <c r="T60" s="99"/>
      <c r="U60" s="99"/>
      <c r="V60" s="99"/>
      <c r="W60" s="99"/>
      <c r="X60" s="99"/>
      <c r="Y60" s="99"/>
      <c r="Z60" s="99"/>
    </row>
    <row r="61" spans="1:26" x14ac:dyDescent="0.2">
      <c r="A61" s="99"/>
      <c r="B61" s="99"/>
      <c r="C61" s="99"/>
      <c r="D61" s="99"/>
      <c r="E61" s="99"/>
      <c r="F61" s="99"/>
      <c r="G61" s="99"/>
      <c r="H61" s="99"/>
      <c r="I61" s="99"/>
      <c r="J61" s="99"/>
      <c r="K61" s="99"/>
      <c r="L61" s="99"/>
      <c r="M61" s="99"/>
      <c r="N61" s="99"/>
      <c r="O61" s="99"/>
      <c r="P61" s="99"/>
      <c r="Q61" s="99"/>
      <c r="R61" s="99"/>
      <c r="S61" s="99"/>
      <c r="T61" s="99"/>
      <c r="U61" s="99"/>
      <c r="V61" s="99"/>
      <c r="W61" s="99"/>
      <c r="X61" s="99"/>
      <c r="Y61" s="99"/>
      <c r="Z61" s="99"/>
    </row>
    <row r="62" spans="1:26" x14ac:dyDescent="0.2">
      <c r="A62" s="99"/>
      <c r="B62" s="99"/>
      <c r="C62" s="99"/>
      <c r="D62" s="99"/>
      <c r="E62" s="99"/>
      <c r="F62" s="99"/>
      <c r="G62" s="99"/>
      <c r="H62" s="99"/>
      <c r="I62" s="99"/>
      <c r="J62" s="99"/>
      <c r="K62" s="99"/>
      <c r="L62" s="99"/>
      <c r="M62" s="99"/>
      <c r="N62" s="99"/>
      <c r="O62" s="99"/>
      <c r="P62" s="99"/>
      <c r="Q62" s="99"/>
      <c r="R62" s="99"/>
      <c r="S62" s="99"/>
      <c r="T62" s="99"/>
      <c r="U62" s="99"/>
      <c r="V62" s="99"/>
      <c r="W62" s="99"/>
      <c r="X62" s="99"/>
      <c r="Y62" s="99"/>
      <c r="Z62" s="99"/>
    </row>
    <row r="63" spans="1:26" x14ac:dyDescent="0.2">
      <c r="A63" s="99"/>
      <c r="B63" s="99"/>
      <c r="C63" s="99"/>
      <c r="D63" s="99"/>
      <c r="E63" s="99"/>
      <c r="F63" s="99"/>
      <c r="G63" s="99"/>
      <c r="H63" s="99"/>
      <c r="I63" s="99"/>
      <c r="J63" s="99"/>
      <c r="K63" s="99"/>
      <c r="L63" s="99"/>
      <c r="M63" s="99"/>
      <c r="N63" s="99"/>
      <c r="O63" s="99"/>
      <c r="P63" s="99"/>
      <c r="Q63" s="99"/>
      <c r="R63" s="99"/>
      <c r="S63" s="99"/>
      <c r="T63" s="99"/>
      <c r="U63" s="99"/>
      <c r="V63" s="99"/>
      <c r="W63" s="99"/>
      <c r="X63" s="99"/>
      <c r="Y63" s="99"/>
      <c r="Z63" s="99"/>
    </row>
    <row r="64" spans="1:26" x14ac:dyDescent="0.2">
      <c r="A64" s="99"/>
      <c r="B64" s="99"/>
      <c r="C64" s="99"/>
      <c r="D64" s="99"/>
      <c r="E64" s="99"/>
      <c r="F64" s="99"/>
      <c r="G64" s="99"/>
      <c r="H64" s="99"/>
      <c r="I64" s="99"/>
      <c r="J64" s="99"/>
      <c r="K64" s="99"/>
      <c r="L64" s="99"/>
      <c r="M64" s="99"/>
      <c r="N64" s="99"/>
      <c r="O64" s="99"/>
      <c r="P64" s="99"/>
      <c r="Q64" s="99"/>
      <c r="R64" s="99"/>
      <c r="S64" s="99"/>
      <c r="T64" s="99"/>
      <c r="U64" s="99"/>
      <c r="V64" s="99"/>
      <c r="W64" s="99"/>
      <c r="X64" s="99"/>
      <c r="Y64" s="99"/>
      <c r="Z64" s="99"/>
    </row>
    <row r="65" spans="1:26" x14ac:dyDescent="0.2">
      <c r="A65" s="99"/>
      <c r="B65" s="99"/>
      <c r="C65" s="99"/>
      <c r="D65" s="99"/>
      <c r="E65" s="99"/>
      <c r="F65" s="99"/>
      <c r="G65" s="99"/>
      <c r="H65" s="99"/>
      <c r="I65" s="99"/>
      <c r="J65" s="99"/>
      <c r="K65" s="99"/>
      <c r="L65" s="99"/>
      <c r="M65" s="99"/>
      <c r="N65" s="99"/>
      <c r="O65" s="99"/>
      <c r="P65" s="99"/>
      <c r="Q65" s="99"/>
      <c r="R65" s="99"/>
      <c r="S65" s="99"/>
      <c r="T65" s="99"/>
      <c r="U65" s="99"/>
      <c r="V65" s="99"/>
      <c r="W65" s="99"/>
      <c r="X65" s="99"/>
      <c r="Y65" s="99"/>
      <c r="Z65" s="99"/>
    </row>
    <row r="66" spans="1:26" x14ac:dyDescent="0.2">
      <c r="A66" s="99"/>
      <c r="B66" s="99"/>
      <c r="C66" s="99"/>
      <c r="D66" s="99"/>
      <c r="E66" s="99"/>
      <c r="F66" s="99"/>
      <c r="G66" s="99"/>
      <c r="H66" s="99"/>
      <c r="I66" s="99"/>
      <c r="J66" s="99"/>
      <c r="K66" s="99"/>
      <c r="L66" s="99"/>
      <c r="M66" s="99"/>
      <c r="N66" s="99"/>
      <c r="O66" s="99"/>
      <c r="P66" s="99"/>
      <c r="Q66" s="99"/>
      <c r="R66" s="99"/>
      <c r="S66" s="99"/>
      <c r="T66" s="99"/>
      <c r="U66" s="99"/>
      <c r="V66" s="99"/>
      <c r="W66" s="99"/>
      <c r="X66" s="99"/>
      <c r="Y66" s="99"/>
      <c r="Z66" s="99"/>
    </row>
    <row r="67" spans="1:26" x14ac:dyDescent="0.2">
      <c r="A67" s="99"/>
      <c r="B67" s="99"/>
      <c r="C67" s="99"/>
      <c r="D67" s="99"/>
      <c r="E67" s="99"/>
      <c r="F67" s="99"/>
      <c r="G67" s="99"/>
      <c r="H67" s="99"/>
      <c r="I67" s="99"/>
      <c r="J67" s="99"/>
      <c r="K67" s="99"/>
      <c r="L67" s="99"/>
      <c r="M67" s="99"/>
      <c r="N67" s="99"/>
      <c r="O67" s="99"/>
      <c r="P67" s="99"/>
      <c r="Q67" s="99"/>
      <c r="R67" s="99"/>
      <c r="S67" s="99"/>
      <c r="T67" s="99"/>
      <c r="U67" s="99"/>
      <c r="V67" s="99"/>
      <c r="W67" s="99"/>
      <c r="X67" s="99"/>
      <c r="Y67" s="99"/>
      <c r="Z67" s="99"/>
    </row>
    <row r="68" spans="1:26" x14ac:dyDescent="0.2">
      <c r="A68" s="99"/>
      <c r="B68" s="99"/>
      <c r="C68" s="99"/>
      <c r="D68" s="99"/>
      <c r="E68" s="99"/>
      <c r="F68" s="99"/>
      <c r="G68" s="99"/>
      <c r="H68" s="99"/>
      <c r="I68" s="99"/>
      <c r="J68" s="99"/>
      <c r="K68" s="99"/>
      <c r="L68" s="99"/>
      <c r="M68" s="99"/>
      <c r="N68" s="99"/>
      <c r="O68" s="99"/>
      <c r="P68" s="99"/>
      <c r="Q68" s="99"/>
      <c r="R68" s="99"/>
      <c r="S68" s="99"/>
      <c r="T68" s="99"/>
      <c r="U68" s="99"/>
      <c r="V68" s="99"/>
      <c r="W68" s="99"/>
      <c r="X68" s="99"/>
      <c r="Y68" s="99"/>
      <c r="Z68" s="99"/>
    </row>
    <row r="69" spans="1:26" x14ac:dyDescent="0.2">
      <c r="A69" s="99"/>
      <c r="B69" s="99"/>
      <c r="C69" s="99"/>
      <c r="D69" s="99"/>
      <c r="E69" s="99"/>
      <c r="F69" s="99"/>
      <c r="G69" s="99"/>
      <c r="H69" s="99"/>
      <c r="I69" s="99"/>
      <c r="J69" s="99"/>
      <c r="K69" s="99"/>
      <c r="L69" s="99"/>
      <c r="M69" s="99"/>
      <c r="N69" s="99"/>
      <c r="O69" s="99"/>
      <c r="P69" s="99"/>
      <c r="Q69" s="99"/>
      <c r="R69" s="99"/>
      <c r="S69" s="99"/>
      <c r="T69" s="99"/>
      <c r="U69" s="99"/>
      <c r="V69" s="99"/>
      <c r="W69" s="99"/>
      <c r="X69" s="99"/>
      <c r="Y69" s="99"/>
      <c r="Z69" s="99"/>
    </row>
    <row r="70" spans="1:26" x14ac:dyDescent="0.2">
      <c r="A70" s="99"/>
      <c r="B70" s="99"/>
      <c r="C70" s="99"/>
      <c r="D70" s="99"/>
      <c r="E70" s="99"/>
      <c r="F70" s="99"/>
      <c r="G70" s="99"/>
      <c r="H70" s="99"/>
      <c r="I70" s="99"/>
      <c r="J70" s="99"/>
      <c r="K70" s="99"/>
      <c r="L70" s="99"/>
      <c r="M70" s="99"/>
      <c r="N70" s="99"/>
      <c r="O70" s="99"/>
      <c r="P70" s="99"/>
      <c r="Q70" s="99"/>
      <c r="R70" s="99"/>
      <c r="S70" s="99"/>
      <c r="T70" s="99"/>
      <c r="U70" s="99"/>
      <c r="V70" s="99"/>
      <c r="W70" s="99"/>
      <c r="X70" s="99"/>
      <c r="Y70" s="99"/>
      <c r="Z70" s="99"/>
    </row>
    <row r="71" spans="1:26" x14ac:dyDescent="0.2">
      <c r="A71" s="99"/>
      <c r="B71" s="99"/>
      <c r="C71" s="99"/>
      <c r="D71" s="99"/>
      <c r="E71" s="99"/>
      <c r="F71" s="99"/>
      <c r="G71" s="99"/>
      <c r="H71" s="99"/>
      <c r="I71" s="99"/>
      <c r="J71" s="99"/>
      <c r="K71" s="99"/>
      <c r="L71" s="99"/>
      <c r="M71" s="99"/>
      <c r="N71" s="99"/>
      <c r="O71" s="99"/>
      <c r="P71" s="99"/>
      <c r="Q71" s="99"/>
      <c r="R71" s="99"/>
      <c r="S71" s="99"/>
      <c r="T71" s="99"/>
      <c r="U71" s="99"/>
      <c r="V71" s="99"/>
      <c r="W71" s="99"/>
      <c r="X71" s="99"/>
      <c r="Y71" s="99"/>
      <c r="Z71" s="99"/>
    </row>
    <row r="72" spans="1:26" x14ac:dyDescent="0.2">
      <c r="A72" s="99"/>
      <c r="B72" s="99"/>
      <c r="C72" s="99"/>
      <c r="D72" s="99"/>
      <c r="E72" s="99"/>
      <c r="F72" s="99"/>
      <c r="G72" s="99"/>
      <c r="H72" s="99"/>
      <c r="I72" s="99"/>
      <c r="J72" s="99"/>
      <c r="K72" s="99"/>
      <c r="L72" s="99"/>
      <c r="M72" s="99"/>
      <c r="N72" s="99"/>
      <c r="O72" s="99"/>
      <c r="P72" s="99"/>
      <c r="Q72" s="99"/>
      <c r="R72" s="99"/>
      <c r="S72" s="99"/>
      <c r="T72" s="99"/>
      <c r="U72" s="99"/>
      <c r="V72" s="99"/>
      <c r="W72" s="99"/>
      <c r="X72" s="99"/>
      <c r="Y72" s="99"/>
      <c r="Z72" s="99"/>
    </row>
    <row r="73" spans="1:26" x14ac:dyDescent="0.2">
      <c r="A73" s="99"/>
      <c r="B73" s="99"/>
      <c r="C73" s="99"/>
      <c r="D73" s="99"/>
      <c r="E73" s="99"/>
      <c r="F73" s="99"/>
      <c r="G73" s="99"/>
      <c r="H73" s="99"/>
      <c r="I73" s="99"/>
      <c r="J73" s="99"/>
      <c r="K73" s="99"/>
      <c r="L73" s="99"/>
      <c r="M73" s="99"/>
      <c r="N73" s="99"/>
      <c r="O73" s="99"/>
      <c r="P73" s="99"/>
      <c r="Q73" s="99"/>
      <c r="R73" s="99"/>
      <c r="S73" s="99"/>
      <c r="T73" s="99"/>
      <c r="U73" s="99"/>
      <c r="V73" s="99"/>
      <c r="W73" s="99"/>
      <c r="X73" s="99"/>
      <c r="Y73" s="99"/>
      <c r="Z73" s="99"/>
    </row>
    <row r="74" spans="1:26" x14ac:dyDescent="0.2">
      <c r="A74" s="99"/>
      <c r="B74" s="99"/>
      <c r="C74" s="99"/>
      <c r="D74" s="99"/>
      <c r="E74" s="99"/>
      <c r="F74" s="99"/>
      <c r="G74" s="99"/>
      <c r="H74" s="99"/>
      <c r="I74" s="99"/>
      <c r="J74" s="99"/>
      <c r="K74" s="99"/>
      <c r="L74" s="99"/>
      <c r="M74" s="99"/>
      <c r="N74" s="99"/>
      <c r="O74" s="99"/>
      <c r="P74" s="99"/>
      <c r="Q74" s="99"/>
      <c r="R74" s="99"/>
      <c r="S74" s="99"/>
      <c r="T74" s="99"/>
      <c r="U74" s="99"/>
      <c r="V74" s="99"/>
      <c r="W74" s="99"/>
      <c r="X74" s="99"/>
      <c r="Y74" s="99"/>
      <c r="Z74" s="99"/>
    </row>
    <row r="75" spans="1:26" x14ac:dyDescent="0.2">
      <c r="A75" s="99"/>
      <c r="B75" s="99"/>
      <c r="C75" s="99"/>
      <c r="D75" s="99"/>
      <c r="E75" s="99"/>
      <c r="F75" s="99"/>
      <c r="G75" s="99"/>
      <c r="H75" s="99"/>
      <c r="I75" s="99"/>
      <c r="J75" s="99"/>
      <c r="K75" s="99"/>
      <c r="L75" s="99"/>
      <c r="M75" s="99"/>
      <c r="N75" s="99"/>
      <c r="O75" s="99"/>
      <c r="P75" s="99"/>
      <c r="Q75" s="99"/>
      <c r="R75" s="99"/>
      <c r="S75" s="99"/>
      <c r="T75" s="99"/>
      <c r="U75" s="99"/>
      <c r="V75" s="99"/>
      <c r="W75" s="99"/>
      <c r="X75" s="99"/>
      <c r="Y75" s="99"/>
      <c r="Z75" s="99"/>
    </row>
    <row r="76" spans="1:26" x14ac:dyDescent="0.2">
      <c r="A76" s="99"/>
      <c r="B76" s="99"/>
      <c r="C76" s="99"/>
      <c r="D76" s="99"/>
      <c r="E76" s="99"/>
      <c r="F76" s="99"/>
      <c r="G76" s="99"/>
      <c r="H76" s="99"/>
      <c r="I76" s="99"/>
      <c r="J76" s="99"/>
      <c r="K76" s="99"/>
      <c r="L76" s="99"/>
      <c r="M76" s="99"/>
      <c r="N76" s="99"/>
      <c r="O76" s="99"/>
      <c r="P76" s="99"/>
      <c r="Q76" s="99"/>
      <c r="R76" s="99"/>
      <c r="S76" s="99"/>
      <c r="T76" s="99"/>
      <c r="U76" s="99"/>
      <c r="V76" s="99"/>
      <c r="W76" s="99"/>
      <c r="X76" s="99"/>
      <c r="Y76" s="99"/>
      <c r="Z76" s="99"/>
    </row>
    <row r="77" spans="1:26" x14ac:dyDescent="0.2">
      <c r="A77" s="99"/>
      <c r="B77" s="99"/>
      <c r="C77" s="99"/>
      <c r="D77" s="99"/>
      <c r="E77" s="99"/>
      <c r="F77" s="99"/>
      <c r="G77" s="99"/>
      <c r="H77" s="99"/>
      <c r="I77" s="99"/>
      <c r="J77" s="99"/>
      <c r="K77" s="99"/>
      <c r="L77" s="99"/>
      <c r="M77" s="99"/>
      <c r="N77" s="99"/>
      <c r="O77" s="99"/>
      <c r="P77" s="99"/>
      <c r="Q77" s="99"/>
      <c r="R77" s="99"/>
      <c r="S77" s="99"/>
      <c r="T77" s="99"/>
      <c r="U77" s="99"/>
      <c r="V77" s="99"/>
      <c r="W77" s="99"/>
      <c r="X77" s="99"/>
      <c r="Y77" s="99"/>
      <c r="Z77" s="99"/>
    </row>
    <row r="78" spans="1:26" x14ac:dyDescent="0.2">
      <c r="A78" s="99"/>
      <c r="B78" s="99"/>
      <c r="C78" s="99"/>
      <c r="D78" s="99"/>
      <c r="E78" s="99"/>
      <c r="F78" s="99"/>
      <c r="G78" s="99"/>
      <c r="H78" s="99"/>
      <c r="I78" s="99"/>
      <c r="J78" s="99"/>
      <c r="K78" s="99"/>
      <c r="L78" s="99"/>
      <c r="M78" s="99"/>
      <c r="N78" s="99"/>
      <c r="O78" s="99"/>
      <c r="P78" s="99"/>
      <c r="Q78" s="99"/>
      <c r="R78" s="99"/>
      <c r="S78" s="99"/>
      <c r="T78" s="99"/>
      <c r="U78" s="99"/>
      <c r="V78" s="99"/>
      <c r="W78" s="99"/>
      <c r="X78" s="99"/>
      <c r="Y78" s="99"/>
      <c r="Z78" s="99"/>
    </row>
    <row r="79" spans="1:26" x14ac:dyDescent="0.2">
      <c r="A79" s="99"/>
      <c r="B79" s="99"/>
      <c r="C79" s="99"/>
      <c r="D79" s="99"/>
      <c r="E79" s="99"/>
      <c r="F79" s="99"/>
      <c r="G79" s="99"/>
      <c r="H79" s="99"/>
      <c r="I79" s="99"/>
      <c r="J79" s="99"/>
      <c r="K79" s="99"/>
      <c r="L79" s="99"/>
      <c r="M79" s="99"/>
      <c r="N79" s="99"/>
      <c r="O79" s="99"/>
      <c r="P79" s="99"/>
      <c r="Q79" s="99"/>
      <c r="R79" s="99"/>
      <c r="S79" s="99"/>
      <c r="T79" s="99"/>
      <c r="U79" s="99"/>
      <c r="V79" s="99"/>
      <c r="W79" s="99"/>
      <c r="X79" s="99"/>
      <c r="Y79" s="99"/>
      <c r="Z79" s="99"/>
    </row>
    <row r="80" spans="1:26" x14ac:dyDescent="0.2">
      <c r="A80" s="99"/>
      <c r="B80" s="99"/>
      <c r="C80" s="99"/>
      <c r="D80" s="99"/>
      <c r="E80" s="99"/>
      <c r="F80" s="99"/>
      <c r="G80" s="99"/>
      <c r="H80" s="99"/>
      <c r="I80" s="99"/>
      <c r="J80" s="99"/>
      <c r="K80" s="99"/>
      <c r="L80" s="99"/>
      <c r="M80" s="99"/>
      <c r="N80" s="99"/>
      <c r="O80" s="99"/>
      <c r="P80" s="99"/>
      <c r="Q80" s="99"/>
      <c r="R80" s="99"/>
      <c r="S80" s="99"/>
      <c r="T80" s="99"/>
      <c r="U80" s="99"/>
      <c r="V80" s="99"/>
      <c r="W80" s="99"/>
      <c r="X80" s="99"/>
      <c r="Y80" s="99"/>
      <c r="Z80" s="99"/>
    </row>
    <row r="81" spans="1:26" x14ac:dyDescent="0.2">
      <c r="A81" s="99"/>
      <c r="B81" s="99"/>
      <c r="C81" s="99"/>
      <c r="D81" s="99"/>
      <c r="E81" s="99"/>
      <c r="F81" s="99"/>
      <c r="G81" s="99"/>
      <c r="H81" s="99"/>
      <c r="I81" s="99"/>
      <c r="J81" s="99"/>
      <c r="K81" s="99"/>
      <c r="L81" s="99"/>
      <c r="M81" s="99"/>
      <c r="N81" s="99"/>
      <c r="O81" s="99"/>
      <c r="P81" s="99"/>
      <c r="Q81" s="99"/>
      <c r="R81" s="99"/>
      <c r="S81" s="99"/>
      <c r="T81" s="99"/>
      <c r="U81" s="99"/>
      <c r="V81" s="99"/>
      <c r="W81" s="99"/>
      <c r="X81" s="99"/>
      <c r="Y81" s="99"/>
      <c r="Z81" s="99"/>
    </row>
    <row r="82" spans="1:26" x14ac:dyDescent="0.2">
      <c r="A82" s="99"/>
      <c r="B82" s="99"/>
      <c r="C82" s="99"/>
      <c r="D82" s="99"/>
      <c r="E82" s="99"/>
      <c r="F82" s="99"/>
      <c r="G82" s="99"/>
      <c r="H82" s="99"/>
      <c r="I82" s="99"/>
      <c r="J82" s="99"/>
      <c r="K82" s="99"/>
      <c r="L82" s="99"/>
      <c r="M82" s="99"/>
      <c r="N82" s="99"/>
      <c r="O82" s="99"/>
      <c r="P82" s="99"/>
      <c r="Q82" s="99"/>
      <c r="R82" s="99"/>
      <c r="S82" s="99"/>
      <c r="T82" s="99"/>
      <c r="U82" s="99"/>
      <c r="V82" s="99"/>
      <c r="W82" s="99"/>
      <c r="X82" s="99"/>
      <c r="Y82" s="99"/>
      <c r="Z82" s="99"/>
    </row>
    <row r="83" spans="1:26" x14ac:dyDescent="0.2">
      <c r="A83" s="99"/>
      <c r="B83" s="99"/>
      <c r="C83" s="99"/>
      <c r="D83" s="99"/>
      <c r="E83" s="99"/>
      <c r="F83" s="99"/>
      <c r="G83" s="99"/>
      <c r="H83" s="99"/>
      <c r="I83" s="99"/>
      <c r="J83" s="99"/>
      <c r="K83" s="99"/>
      <c r="L83" s="99"/>
      <c r="M83" s="99"/>
      <c r="N83" s="99"/>
      <c r="O83" s="99"/>
      <c r="P83" s="99"/>
      <c r="Q83" s="99"/>
      <c r="R83" s="99"/>
      <c r="S83" s="99"/>
      <c r="T83" s="99"/>
      <c r="U83" s="99"/>
      <c r="V83" s="99"/>
      <c r="W83" s="99"/>
      <c r="X83" s="99"/>
      <c r="Y83" s="99"/>
      <c r="Z83" s="99"/>
    </row>
    <row r="84" spans="1:26" x14ac:dyDescent="0.2">
      <c r="A84" s="99"/>
      <c r="B84" s="99"/>
      <c r="C84" s="99"/>
      <c r="D84" s="99"/>
      <c r="E84" s="99"/>
      <c r="F84" s="99"/>
      <c r="G84" s="99"/>
      <c r="H84" s="99"/>
      <c r="I84" s="99"/>
      <c r="J84" s="99"/>
      <c r="K84" s="99"/>
      <c r="L84" s="99"/>
      <c r="M84" s="99"/>
      <c r="N84" s="99"/>
      <c r="O84" s="99"/>
      <c r="P84" s="99"/>
      <c r="Q84" s="99"/>
      <c r="R84" s="99"/>
      <c r="S84" s="99"/>
      <c r="T84" s="99"/>
      <c r="U84" s="99"/>
      <c r="V84" s="99"/>
      <c r="W84" s="99"/>
      <c r="X84" s="99"/>
      <c r="Y84" s="99"/>
      <c r="Z84" s="99"/>
    </row>
    <row r="85" spans="1:26" x14ac:dyDescent="0.2">
      <c r="A85" s="99"/>
      <c r="B85" s="99"/>
      <c r="C85" s="99"/>
      <c r="D85" s="99"/>
      <c r="E85" s="99"/>
      <c r="F85" s="99"/>
      <c r="G85" s="99"/>
      <c r="H85" s="99"/>
      <c r="I85" s="99"/>
      <c r="J85" s="99"/>
      <c r="K85" s="99"/>
      <c r="L85" s="99"/>
      <c r="M85" s="99"/>
      <c r="N85" s="99"/>
      <c r="O85" s="99"/>
      <c r="P85" s="99"/>
      <c r="Q85" s="99"/>
      <c r="R85" s="99"/>
      <c r="S85" s="99"/>
      <c r="T85" s="99"/>
      <c r="U85" s="99"/>
      <c r="V85" s="99"/>
      <c r="W85" s="99"/>
      <c r="X85" s="99"/>
      <c r="Y85" s="99"/>
      <c r="Z85" s="99"/>
    </row>
    <row r="86" spans="1:26" x14ac:dyDescent="0.2">
      <c r="A86" s="99"/>
      <c r="B86" s="99"/>
      <c r="C86" s="99"/>
      <c r="D86" s="99"/>
      <c r="E86" s="99"/>
      <c r="F86" s="99"/>
      <c r="G86" s="99"/>
      <c r="H86" s="99"/>
      <c r="I86" s="99"/>
      <c r="J86" s="99"/>
      <c r="K86" s="99"/>
      <c r="L86" s="99"/>
      <c r="M86" s="99"/>
      <c r="N86" s="99"/>
      <c r="O86" s="99"/>
      <c r="P86" s="99"/>
      <c r="Q86" s="99"/>
      <c r="R86" s="99"/>
      <c r="S86" s="99"/>
      <c r="T86" s="99"/>
      <c r="U86" s="99"/>
      <c r="V86" s="99"/>
      <c r="W86" s="99"/>
      <c r="X86" s="99"/>
      <c r="Y86" s="99"/>
      <c r="Z86" s="99"/>
    </row>
    <row r="87" spans="1:26" x14ac:dyDescent="0.2">
      <c r="A87" s="99"/>
      <c r="B87" s="99"/>
      <c r="C87" s="99"/>
      <c r="D87" s="99"/>
      <c r="E87" s="99"/>
      <c r="F87" s="99"/>
      <c r="G87" s="99"/>
      <c r="H87" s="99"/>
      <c r="I87" s="99"/>
      <c r="J87" s="99"/>
      <c r="K87" s="99"/>
      <c r="L87" s="99"/>
      <c r="M87" s="99"/>
      <c r="N87" s="99"/>
      <c r="O87" s="99"/>
      <c r="P87" s="99"/>
      <c r="Q87" s="99"/>
      <c r="R87" s="99"/>
      <c r="S87" s="99"/>
      <c r="T87" s="99"/>
      <c r="U87" s="99"/>
      <c r="V87" s="99"/>
      <c r="W87" s="99"/>
      <c r="X87" s="99"/>
      <c r="Y87" s="99"/>
      <c r="Z87" s="99"/>
    </row>
    <row r="88" spans="1:26" x14ac:dyDescent="0.2">
      <c r="A88" s="99"/>
      <c r="B88" s="99"/>
      <c r="C88" s="99"/>
      <c r="D88" s="99"/>
      <c r="E88" s="99"/>
      <c r="F88" s="99"/>
      <c r="G88" s="99"/>
      <c r="H88" s="99"/>
      <c r="I88" s="99"/>
      <c r="J88" s="99"/>
      <c r="K88" s="99"/>
      <c r="L88" s="99"/>
      <c r="M88" s="99"/>
      <c r="N88" s="99"/>
      <c r="O88" s="99"/>
      <c r="P88" s="99"/>
      <c r="Q88" s="99"/>
      <c r="R88" s="99"/>
      <c r="S88" s="99"/>
      <c r="T88" s="99"/>
      <c r="U88" s="99"/>
      <c r="V88" s="99"/>
      <c r="W88" s="99"/>
      <c r="X88" s="99"/>
      <c r="Y88" s="99"/>
      <c r="Z88" s="99"/>
    </row>
    <row r="89" spans="1:26" x14ac:dyDescent="0.2">
      <c r="A89" s="99"/>
      <c r="B89" s="99"/>
      <c r="C89" s="99"/>
      <c r="D89" s="99"/>
      <c r="E89" s="99"/>
      <c r="F89" s="99"/>
      <c r="G89" s="99"/>
      <c r="H89" s="99"/>
      <c r="I89" s="99"/>
      <c r="J89" s="99"/>
      <c r="K89" s="99"/>
      <c r="L89" s="99"/>
      <c r="M89" s="99"/>
      <c r="N89" s="99"/>
      <c r="O89" s="99"/>
      <c r="P89" s="99"/>
      <c r="Q89" s="99"/>
      <c r="R89" s="99"/>
      <c r="S89" s="99"/>
      <c r="T89" s="99"/>
      <c r="U89" s="99"/>
      <c r="V89" s="99"/>
      <c r="W89" s="99"/>
      <c r="X89" s="99"/>
      <c r="Y89" s="99"/>
      <c r="Z89" s="99"/>
    </row>
    <row r="90" spans="1:26" x14ac:dyDescent="0.2">
      <c r="A90" s="99"/>
      <c r="B90" s="99"/>
      <c r="C90" s="99"/>
      <c r="D90" s="99"/>
      <c r="E90" s="99"/>
      <c r="F90" s="99"/>
      <c r="G90" s="99"/>
      <c r="H90" s="99"/>
      <c r="I90" s="99"/>
      <c r="J90" s="99"/>
      <c r="K90" s="99"/>
      <c r="L90" s="99"/>
      <c r="M90" s="99"/>
      <c r="N90" s="99"/>
      <c r="O90" s="99"/>
      <c r="P90" s="99"/>
      <c r="Q90" s="99"/>
      <c r="R90" s="99"/>
      <c r="S90" s="99"/>
      <c r="T90" s="99"/>
      <c r="U90" s="99"/>
      <c r="V90" s="99"/>
      <c r="W90" s="99"/>
      <c r="X90" s="99"/>
      <c r="Y90" s="99"/>
      <c r="Z90" s="99"/>
    </row>
    <row r="91" spans="1:26" x14ac:dyDescent="0.2">
      <c r="A91" s="99"/>
      <c r="B91" s="99"/>
      <c r="C91" s="99"/>
      <c r="D91" s="99"/>
      <c r="E91" s="99"/>
      <c r="F91" s="99"/>
      <c r="G91" s="99"/>
      <c r="H91" s="99"/>
      <c r="I91" s="99"/>
      <c r="J91" s="99"/>
      <c r="K91" s="99"/>
      <c r="L91" s="99"/>
      <c r="M91" s="99"/>
      <c r="N91" s="99"/>
      <c r="O91" s="99"/>
      <c r="P91" s="99"/>
      <c r="Q91" s="99"/>
      <c r="R91" s="99"/>
      <c r="S91" s="99"/>
      <c r="T91" s="99"/>
      <c r="U91" s="99"/>
      <c r="V91" s="99"/>
      <c r="W91" s="99"/>
      <c r="X91" s="99"/>
      <c r="Y91" s="99"/>
      <c r="Z91" s="99"/>
    </row>
    <row r="92" spans="1:26" x14ac:dyDescent="0.2">
      <c r="A92" s="99"/>
      <c r="B92" s="99"/>
      <c r="C92" s="99"/>
      <c r="D92" s="99"/>
      <c r="E92" s="99"/>
      <c r="F92" s="99"/>
      <c r="G92" s="99"/>
      <c r="H92" s="99"/>
      <c r="I92" s="99"/>
      <c r="J92" s="99"/>
      <c r="K92" s="99"/>
      <c r="L92" s="99"/>
      <c r="M92" s="99"/>
      <c r="N92" s="99"/>
      <c r="O92" s="99"/>
      <c r="P92" s="99"/>
      <c r="Q92" s="99"/>
      <c r="R92" s="99"/>
      <c r="S92" s="99"/>
      <c r="T92" s="99"/>
      <c r="U92" s="99"/>
      <c r="V92" s="99"/>
      <c r="W92" s="99"/>
      <c r="X92" s="99"/>
      <c r="Y92" s="99"/>
      <c r="Z92" s="99"/>
    </row>
    <row r="93" spans="1:26" x14ac:dyDescent="0.2">
      <c r="A93" s="99"/>
      <c r="B93" s="99"/>
      <c r="C93" s="99"/>
      <c r="D93" s="99"/>
      <c r="E93" s="99"/>
      <c r="F93" s="99"/>
      <c r="G93" s="99"/>
      <c r="H93" s="99"/>
      <c r="I93" s="99"/>
      <c r="J93" s="99"/>
      <c r="K93" s="99"/>
      <c r="L93" s="99"/>
      <c r="M93" s="99"/>
      <c r="N93" s="99"/>
      <c r="O93" s="99"/>
      <c r="P93" s="99"/>
      <c r="Q93" s="99"/>
      <c r="R93" s="99"/>
      <c r="S93" s="99"/>
      <c r="T93" s="99"/>
      <c r="U93" s="99"/>
      <c r="V93" s="99"/>
      <c r="W93" s="99"/>
      <c r="X93" s="99"/>
      <c r="Y93" s="99"/>
      <c r="Z93" s="99"/>
    </row>
    <row r="94" spans="1:26" x14ac:dyDescent="0.2">
      <c r="A94" s="99"/>
      <c r="B94" s="99"/>
      <c r="C94" s="99"/>
      <c r="D94" s="99"/>
      <c r="E94" s="99"/>
      <c r="F94" s="99"/>
      <c r="G94" s="99"/>
      <c r="H94" s="99"/>
      <c r="I94" s="99"/>
      <c r="J94" s="99"/>
      <c r="K94" s="99"/>
      <c r="L94" s="99"/>
      <c r="M94" s="99"/>
      <c r="N94" s="99"/>
      <c r="O94" s="99"/>
      <c r="P94" s="99"/>
      <c r="Q94" s="99"/>
      <c r="R94" s="99"/>
      <c r="S94" s="99"/>
      <c r="T94" s="99"/>
      <c r="U94" s="99"/>
      <c r="V94" s="99"/>
      <c r="W94" s="99"/>
      <c r="X94" s="99"/>
      <c r="Y94" s="99"/>
      <c r="Z94" s="99"/>
    </row>
    <row r="95" spans="1:26" x14ac:dyDescent="0.2">
      <c r="A95" s="99"/>
      <c r="B95" s="99"/>
      <c r="C95" s="99"/>
      <c r="D95" s="99"/>
      <c r="E95" s="99"/>
      <c r="F95" s="99"/>
      <c r="G95" s="99"/>
      <c r="H95" s="99"/>
      <c r="I95" s="99"/>
      <c r="J95" s="99"/>
      <c r="K95" s="99"/>
      <c r="L95" s="99"/>
      <c r="M95" s="99"/>
      <c r="N95" s="99"/>
      <c r="O95" s="99"/>
      <c r="P95" s="99"/>
      <c r="Q95" s="99"/>
      <c r="R95" s="99"/>
      <c r="S95" s="99"/>
      <c r="T95" s="99"/>
      <c r="U95" s="99"/>
      <c r="V95" s="99"/>
      <c r="W95" s="99"/>
      <c r="X95" s="99"/>
      <c r="Y95" s="99"/>
      <c r="Z95" s="99"/>
    </row>
    <row r="96" spans="1:26" x14ac:dyDescent="0.2">
      <c r="A96" s="99"/>
      <c r="B96" s="99"/>
      <c r="C96" s="99"/>
      <c r="D96" s="99"/>
      <c r="E96" s="99"/>
      <c r="F96" s="99"/>
      <c r="G96" s="99"/>
      <c r="H96" s="99"/>
      <c r="I96" s="99"/>
      <c r="J96" s="99"/>
      <c r="K96" s="99"/>
      <c r="L96" s="99"/>
      <c r="M96" s="99"/>
      <c r="N96" s="99"/>
      <c r="O96" s="99"/>
      <c r="P96" s="99"/>
      <c r="Q96" s="99"/>
      <c r="R96" s="99"/>
      <c r="S96" s="99"/>
      <c r="T96" s="99"/>
      <c r="U96" s="99"/>
      <c r="V96" s="99"/>
      <c r="W96" s="99"/>
      <c r="X96" s="99"/>
      <c r="Y96" s="99"/>
      <c r="Z96" s="99"/>
    </row>
    <row r="97" spans="1:26" x14ac:dyDescent="0.2">
      <c r="A97" s="99"/>
      <c r="B97" s="99"/>
      <c r="C97" s="99"/>
      <c r="D97" s="99"/>
      <c r="E97" s="99"/>
      <c r="F97" s="99"/>
      <c r="G97" s="99"/>
      <c r="H97" s="99"/>
      <c r="I97" s="99"/>
      <c r="J97" s="99"/>
      <c r="K97" s="99"/>
      <c r="L97" s="99"/>
      <c r="M97" s="99"/>
      <c r="N97" s="99"/>
      <c r="O97" s="99"/>
      <c r="P97" s="99"/>
      <c r="Q97" s="99"/>
      <c r="R97" s="99"/>
      <c r="S97" s="99"/>
      <c r="T97" s="99"/>
      <c r="U97" s="99"/>
      <c r="V97" s="99"/>
      <c r="W97" s="99"/>
      <c r="X97" s="99"/>
      <c r="Y97" s="99"/>
      <c r="Z97" s="99"/>
    </row>
    <row r="98" spans="1:26" x14ac:dyDescent="0.2">
      <c r="A98" s="99"/>
      <c r="B98" s="99"/>
      <c r="C98" s="99"/>
      <c r="D98" s="99"/>
      <c r="E98" s="99"/>
      <c r="F98" s="99"/>
      <c r="G98" s="99"/>
      <c r="H98" s="99"/>
      <c r="I98" s="99"/>
      <c r="J98" s="99"/>
      <c r="K98" s="99"/>
      <c r="L98" s="99"/>
      <c r="M98" s="99"/>
      <c r="N98" s="99"/>
      <c r="O98" s="99"/>
      <c r="P98" s="99"/>
      <c r="Q98" s="99"/>
      <c r="R98" s="99"/>
      <c r="S98" s="99"/>
      <c r="T98" s="99"/>
      <c r="U98" s="99"/>
      <c r="V98" s="99"/>
      <c r="W98" s="99"/>
      <c r="X98" s="99"/>
      <c r="Y98" s="99"/>
      <c r="Z98" s="99"/>
    </row>
    <row r="99" spans="1:26" x14ac:dyDescent="0.2">
      <c r="A99" s="99"/>
      <c r="B99" s="99"/>
      <c r="C99" s="99"/>
      <c r="D99" s="99"/>
      <c r="E99" s="99"/>
      <c r="F99" s="99"/>
      <c r="G99" s="99"/>
      <c r="H99" s="99"/>
      <c r="I99" s="99"/>
      <c r="J99" s="99"/>
      <c r="K99" s="99"/>
      <c r="L99" s="99"/>
      <c r="M99" s="99"/>
      <c r="N99" s="99"/>
      <c r="O99" s="99"/>
      <c r="P99" s="99"/>
      <c r="Q99" s="99"/>
      <c r="R99" s="99"/>
      <c r="S99" s="99"/>
      <c r="T99" s="99"/>
      <c r="U99" s="99"/>
      <c r="V99" s="99"/>
      <c r="W99" s="99"/>
      <c r="X99" s="99"/>
      <c r="Y99" s="99"/>
      <c r="Z99" s="99"/>
    </row>
    <row r="100" spans="1:26" x14ac:dyDescent="0.2">
      <c r="A100" s="99"/>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row>
    <row r="101" spans="1:26" x14ac:dyDescent="0.2">
      <c r="A101" s="99"/>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row>
    <row r="102" spans="1:26" x14ac:dyDescent="0.2">
      <c r="A102" s="99"/>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row>
    <row r="103" spans="1:26" x14ac:dyDescent="0.2">
      <c r="A103" s="99"/>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row>
    <row r="104" spans="1:26" x14ac:dyDescent="0.2">
      <c r="A104" s="99"/>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row>
    <row r="105" spans="1:26" x14ac:dyDescent="0.2">
      <c r="A105" s="99"/>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row>
    <row r="106" spans="1:26" x14ac:dyDescent="0.2">
      <c r="A106" s="99"/>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row>
    <row r="107" spans="1:26" x14ac:dyDescent="0.2">
      <c r="A107" s="99"/>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row>
    <row r="108" spans="1:26" x14ac:dyDescent="0.2">
      <c r="A108" s="99"/>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row>
    <row r="109" spans="1:26" x14ac:dyDescent="0.2">
      <c r="A109" s="99"/>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row>
    <row r="110" spans="1:26" x14ac:dyDescent="0.2">
      <c r="A110" s="99"/>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row>
    <row r="111" spans="1:26" x14ac:dyDescent="0.2">
      <c r="A111" s="99"/>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row>
    <row r="112" spans="1:26" x14ac:dyDescent="0.2">
      <c r="A112" s="99"/>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row>
    <row r="113" spans="1:26" x14ac:dyDescent="0.2">
      <c r="A113" s="99"/>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row>
    <row r="114" spans="1:26" x14ac:dyDescent="0.2">
      <c r="A114" s="99"/>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row>
    <row r="115" spans="1:26" x14ac:dyDescent="0.2">
      <c r="A115" s="99"/>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row>
    <row r="116" spans="1:26" x14ac:dyDescent="0.2">
      <c r="A116" s="99"/>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row>
    <row r="117" spans="1:26" x14ac:dyDescent="0.2">
      <c r="A117" s="99"/>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row>
    <row r="118" spans="1:26" x14ac:dyDescent="0.2">
      <c r="A118" s="99"/>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row>
    <row r="119" spans="1:26" x14ac:dyDescent="0.2">
      <c r="A119" s="99"/>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row>
    <row r="120" spans="1:26" x14ac:dyDescent="0.2">
      <c r="A120" s="99"/>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row>
    <row r="121" spans="1:26" x14ac:dyDescent="0.2">
      <c r="A121" s="99"/>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row>
    <row r="122" spans="1:26" x14ac:dyDescent="0.2">
      <c r="A122" s="99"/>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row>
    <row r="123" spans="1:26" x14ac:dyDescent="0.2">
      <c r="A123" s="99"/>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row>
    <row r="124" spans="1:26" x14ac:dyDescent="0.2">
      <c r="A124" s="99"/>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row>
    <row r="125" spans="1:26" x14ac:dyDescent="0.2">
      <c r="A125" s="99"/>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row>
    <row r="126" spans="1:26" x14ac:dyDescent="0.2">
      <c r="A126" s="99"/>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row>
    <row r="127" spans="1:26" x14ac:dyDescent="0.2">
      <c r="A127" s="99"/>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row>
    <row r="128" spans="1:26" x14ac:dyDescent="0.2">
      <c r="A128" s="99"/>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row>
    <row r="129" spans="1:26" x14ac:dyDescent="0.2">
      <c r="A129" s="99"/>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row>
    <row r="130" spans="1:26" x14ac:dyDescent="0.2">
      <c r="A130" s="99"/>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row>
    <row r="131" spans="1:26" x14ac:dyDescent="0.2">
      <c r="A131" s="99"/>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row>
    <row r="132" spans="1:26" x14ac:dyDescent="0.2">
      <c r="A132" s="99"/>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row>
    <row r="133" spans="1:26" x14ac:dyDescent="0.2">
      <c r="A133" s="99"/>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row>
    <row r="134" spans="1:26" x14ac:dyDescent="0.2">
      <c r="A134" s="99"/>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row>
    <row r="135" spans="1:26" x14ac:dyDescent="0.2">
      <c r="A135" s="99"/>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row>
    <row r="136" spans="1:26" x14ac:dyDescent="0.2">
      <c r="A136" s="99"/>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row>
    <row r="137" spans="1:26" x14ac:dyDescent="0.2">
      <c r="A137" s="99"/>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row>
    <row r="138" spans="1:26" x14ac:dyDescent="0.2">
      <c r="A138" s="99"/>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row>
    <row r="139" spans="1:26" x14ac:dyDescent="0.2">
      <c r="A139" s="99"/>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row>
    <row r="140" spans="1:26" x14ac:dyDescent="0.2">
      <c r="A140" s="99"/>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row>
    <row r="141" spans="1:26" x14ac:dyDescent="0.2">
      <c r="A141" s="99"/>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row>
    <row r="142" spans="1:26" x14ac:dyDescent="0.2">
      <c r="A142" s="99"/>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row>
    <row r="143" spans="1:26" x14ac:dyDescent="0.2">
      <c r="A143" s="99"/>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row>
    <row r="144" spans="1:26" x14ac:dyDescent="0.2">
      <c r="A144" s="99"/>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row>
    <row r="145" spans="1:26" x14ac:dyDescent="0.2">
      <c r="A145" s="99"/>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row>
    <row r="146" spans="1:26" x14ac:dyDescent="0.2">
      <c r="A146" s="99"/>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row>
    <row r="147" spans="1:26" x14ac:dyDescent="0.2">
      <c r="A147" s="99"/>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row>
    <row r="148" spans="1:26" x14ac:dyDescent="0.2">
      <c r="A148" s="99"/>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row>
    <row r="149" spans="1:26" x14ac:dyDescent="0.2">
      <c r="A149" s="99"/>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row>
    <row r="150" spans="1:26" x14ac:dyDescent="0.2">
      <c r="A150" s="99"/>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row>
    <row r="151" spans="1:26" x14ac:dyDescent="0.2">
      <c r="A151" s="99"/>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row>
    <row r="152" spans="1:26" x14ac:dyDescent="0.2">
      <c r="A152" s="99"/>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row>
    <row r="153" spans="1:26" x14ac:dyDescent="0.2">
      <c r="A153" s="99"/>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row>
    <row r="154" spans="1:26" x14ac:dyDescent="0.2">
      <c r="A154" s="99"/>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row>
    <row r="155" spans="1:26" x14ac:dyDescent="0.2">
      <c r="A155" s="99"/>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row>
    <row r="156" spans="1:26" x14ac:dyDescent="0.2">
      <c r="A156" s="99"/>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row>
    <row r="157" spans="1:26" x14ac:dyDescent="0.2">
      <c r="A157" s="99"/>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row>
    <row r="158" spans="1:26" x14ac:dyDescent="0.2">
      <c r="A158" s="99"/>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row>
    <row r="159" spans="1:26" x14ac:dyDescent="0.2">
      <c r="A159" s="99"/>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row>
    <row r="160" spans="1:26" x14ac:dyDescent="0.2">
      <c r="A160" s="99"/>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row>
    <row r="161" spans="1:26" x14ac:dyDescent="0.2">
      <c r="A161" s="99"/>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row>
    <row r="162" spans="1:26" x14ac:dyDescent="0.2">
      <c r="A162" s="99"/>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row>
    <row r="163" spans="1:26" x14ac:dyDescent="0.2">
      <c r="A163" s="99"/>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row>
    <row r="164" spans="1:26" x14ac:dyDescent="0.2">
      <c r="A164" s="99"/>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row>
    <row r="165" spans="1:26" x14ac:dyDescent="0.2">
      <c r="A165" s="99"/>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row>
    <row r="166" spans="1:26" x14ac:dyDescent="0.2">
      <c r="A166" s="99"/>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row>
    <row r="167" spans="1:26" x14ac:dyDescent="0.2">
      <c r="A167" s="99"/>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row>
    <row r="168" spans="1:26" x14ac:dyDescent="0.2">
      <c r="A168" s="99"/>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row>
    <row r="169" spans="1:26" x14ac:dyDescent="0.2">
      <c r="A169" s="99"/>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row>
    <row r="170" spans="1:26" x14ac:dyDescent="0.2">
      <c r="A170" s="99"/>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row>
    <row r="171" spans="1:26" x14ac:dyDescent="0.2">
      <c r="A171" s="99"/>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row>
    <row r="172" spans="1:26" x14ac:dyDescent="0.2">
      <c r="A172" s="99"/>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row>
    <row r="173" spans="1:26" x14ac:dyDescent="0.2">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row>
    <row r="174" spans="1:26" x14ac:dyDescent="0.2">
      <c r="A174" s="99"/>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row>
    <row r="175" spans="1:26" x14ac:dyDescent="0.2">
      <c r="A175" s="99"/>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row>
    <row r="176" spans="1:26" x14ac:dyDescent="0.2">
      <c r="A176" s="99"/>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row>
    <row r="177" spans="1:26" x14ac:dyDescent="0.2">
      <c r="A177" s="99"/>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row>
    <row r="178" spans="1:26" x14ac:dyDescent="0.2">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row>
    <row r="179" spans="1:26" x14ac:dyDescent="0.2">
      <c r="A179" s="99"/>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row>
    <row r="180" spans="1:26" x14ac:dyDescent="0.2">
      <c r="A180" s="99"/>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row>
    <row r="181" spans="1:26" x14ac:dyDescent="0.2">
      <c r="A181" s="99"/>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row>
    <row r="182" spans="1:26" x14ac:dyDescent="0.2">
      <c r="A182" s="99"/>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row>
    <row r="183" spans="1:26" x14ac:dyDescent="0.2">
      <c r="A183" s="99"/>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row>
    <row r="184" spans="1:26" x14ac:dyDescent="0.2">
      <c r="A184" s="99"/>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row>
    <row r="185" spans="1:26" x14ac:dyDescent="0.2">
      <c r="A185" s="99"/>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row>
    <row r="186" spans="1:26" x14ac:dyDescent="0.2">
      <c r="A186" s="99"/>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row>
    <row r="187" spans="1:26" x14ac:dyDescent="0.2">
      <c r="A187" s="99"/>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row>
    <row r="188" spans="1:26" x14ac:dyDescent="0.2">
      <c r="A188" s="99"/>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row>
    <row r="189" spans="1:26" x14ac:dyDescent="0.2">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row>
    <row r="190" spans="1:26" x14ac:dyDescent="0.2">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row>
    <row r="191" spans="1:26" x14ac:dyDescent="0.2">
      <c r="A191" s="99"/>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row>
    <row r="192" spans="1:26" x14ac:dyDescent="0.2">
      <c r="A192" s="99"/>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row>
    <row r="193" spans="1:26" x14ac:dyDescent="0.2">
      <c r="A193" s="99"/>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row>
    <row r="194" spans="1:26" x14ac:dyDescent="0.2">
      <c r="A194" s="99"/>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row>
    <row r="195" spans="1:26" x14ac:dyDescent="0.2">
      <c r="A195" s="99"/>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row>
    <row r="196" spans="1:26" x14ac:dyDescent="0.2">
      <c r="A196" s="99"/>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row>
    <row r="197" spans="1:26" x14ac:dyDescent="0.2">
      <c r="A197" s="99"/>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row>
    <row r="198" spans="1:26" x14ac:dyDescent="0.2">
      <c r="A198" s="99"/>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row>
    <row r="199" spans="1:26" x14ac:dyDescent="0.2">
      <c r="A199" s="99"/>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row>
    <row r="200" spans="1:26" x14ac:dyDescent="0.2">
      <c r="A200" s="99"/>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row>
    <row r="201" spans="1:26" x14ac:dyDescent="0.2">
      <c r="A201" s="99"/>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row>
    <row r="202" spans="1:26" x14ac:dyDescent="0.2">
      <c r="A202" s="99"/>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row>
    <row r="203" spans="1:26" x14ac:dyDescent="0.2">
      <c r="A203" s="99"/>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row>
    <row r="204" spans="1:26" x14ac:dyDescent="0.2">
      <c r="A204" s="99"/>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row>
    <row r="205" spans="1:26" x14ac:dyDescent="0.2">
      <c r="A205" s="99"/>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row>
    <row r="206" spans="1:26" x14ac:dyDescent="0.2">
      <c r="A206" s="99"/>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row>
    <row r="207" spans="1:26" x14ac:dyDescent="0.2">
      <c r="A207" s="99"/>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row>
    <row r="208" spans="1:26" x14ac:dyDescent="0.2">
      <c r="A208" s="99"/>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row>
    <row r="209" spans="1:26" x14ac:dyDescent="0.2">
      <c r="A209" s="99"/>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row>
    <row r="210" spans="1:26" x14ac:dyDescent="0.2">
      <c r="A210" s="99"/>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row>
    <row r="211" spans="1:26" x14ac:dyDescent="0.2">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row>
    <row r="212" spans="1:26" x14ac:dyDescent="0.2">
      <c r="A212" s="99"/>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row>
    <row r="213" spans="1:26" x14ac:dyDescent="0.2">
      <c r="A213" s="99"/>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row>
    <row r="214" spans="1:26" x14ac:dyDescent="0.2">
      <c r="A214" s="99"/>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row>
    <row r="215" spans="1:26" x14ac:dyDescent="0.2">
      <c r="A215" s="99"/>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row>
    <row r="216" spans="1:26" x14ac:dyDescent="0.2">
      <c r="A216" s="99"/>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row>
    <row r="217" spans="1:26" x14ac:dyDescent="0.2">
      <c r="A217" s="99"/>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row>
    <row r="218" spans="1:26" x14ac:dyDescent="0.2">
      <c r="A218" s="99"/>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row>
    <row r="219" spans="1:26" x14ac:dyDescent="0.2">
      <c r="A219" s="99"/>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row>
    <row r="220" spans="1:26" x14ac:dyDescent="0.2">
      <c r="A220" s="99"/>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row>
    <row r="221" spans="1:26" x14ac:dyDescent="0.2">
      <c r="A221" s="99"/>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row>
    <row r="222" spans="1:26" x14ac:dyDescent="0.2">
      <c r="A222" s="99"/>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row>
    <row r="223" spans="1:26" x14ac:dyDescent="0.2">
      <c r="A223" s="99"/>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row>
    <row r="224" spans="1:26" x14ac:dyDescent="0.2">
      <c r="A224" s="99"/>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row>
    <row r="225" spans="1:26" x14ac:dyDescent="0.2">
      <c r="A225" s="99"/>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row>
    <row r="226" spans="1:26" x14ac:dyDescent="0.2">
      <c r="A226" s="99"/>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row>
    <row r="227" spans="1:26" x14ac:dyDescent="0.2">
      <c r="A227" s="99"/>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row>
    <row r="228" spans="1:26" x14ac:dyDescent="0.2">
      <c r="A228" s="99"/>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row>
    <row r="229" spans="1:26" x14ac:dyDescent="0.2">
      <c r="A229" s="99"/>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row>
    <row r="230" spans="1:26" x14ac:dyDescent="0.2">
      <c r="A230" s="99"/>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row>
    <row r="231" spans="1:26" x14ac:dyDescent="0.2">
      <c r="A231" s="99"/>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row>
    <row r="232" spans="1:26" x14ac:dyDescent="0.2">
      <c r="A232" s="99"/>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row>
    <row r="233" spans="1:26" x14ac:dyDescent="0.2">
      <c r="A233" s="99"/>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row>
    <row r="234" spans="1:26" x14ac:dyDescent="0.2">
      <c r="A234" s="99"/>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row>
    <row r="235" spans="1:26" x14ac:dyDescent="0.2">
      <c r="A235" s="99"/>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row>
    <row r="236" spans="1:26" x14ac:dyDescent="0.2">
      <c r="A236" s="99"/>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row>
    <row r="237" spans="1:26" x14ac:dyDescent="0.2">
      <c r="A237" s="99"/>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row>
    <row r="238" spans="1:26" x14ac:dyDescent="0.2">
      <c r="A238" s="99"/>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row>
    <row r="239" spans="1:26" x14ac:dyDescent="0.2">
      <c r="A239" s="99"/>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row>
    <row r="240" spans="1:26" x14ac:dyDescent="0.2">
      <c r="A240" s="99"/>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row>
    <row r="241" spans="1:26" x14ac:dyDescent="0.2">
      <c r="A241" s="99"/>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row>
    <row r="242" spans="1:26" x14ac:dyDescent="0.2">
      <c r="A242" s="99"/>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row>
    <row r="243" spans="1:26" x14ac:dyDescent="0.2">
      <c r="A243" s="99"/>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row>
    <row r="244" spans="1:26" x14ac:dyDescent="0.2">
      <c r="A244" s="99"/>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row>
    <row r="245" spans="1:26" x14ac:dyDescent="0.2">
      <c r="A245" s="99"/>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row>
    <row r="246" spans="1:26" x14ac:dyDescent="0.2">
      <c r="A246" s="99"/>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row>
    <row r="247" spans="1:26" x14ac:dyDescent="0.2">
      <c r="A247" s="99"/>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row>
    <row r="248" spans="1:26" x14ac:dyDescent="0.2">
      <c r="A248" s="99"/>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row>
    <row r="249" spans="1:26" x14ac:dyDescent="0.2">
      <c r="A249" s="99"/>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row>
    <row r="250" spans="1:26" x14ac:dyDescent="0.2">
      <c r="A250" s="99"/>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row>
    <row r="251" spans="1:26" x14ac:dyDescent="0.2">
      <c r="A251" s="99"/>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row>
    <row r="252" spans="1:26" x14ac:dyDescent="0.2">
      <c r="A252" s="99"/>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row>
    <row r="253" spans="1:26" x14ac:dyDescent="0.2">
      <c r="A253" s="99"/>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row>
    <row r="254" spans="1:26" x14ac:dyDescent="0.2">
      <c r="A254" s="99"/>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row>
    <row r="255" spans="1:26" x14ac:dyDescent="0.2">
      <c r="A255" s="99"/>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row>
    <row r="256" spans="1:26" x14ac:dyDescent="0.2">
      <c r="A256" s="99"/>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row>
    <row r="257" spans="1:26" x14ac:dyDescent="0.2">
      <c r="A257" s="99"/>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row>
    <row r="258" spans="1:26" x14ac:dyDescent="0.2">
      <c r="A258" s="99"/>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row>
    <row r="259" spans="1:26" x14ac:dyDescent="0.2">
      <c r="A259" s="99"/>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row>
    <row r="260" spans="1:26" x14ac:dyDescent="0.2">
      <c r="A260" s="99"/>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row>
    <row r="261" spans="1:26" x14ac:dyDescent="0.2">
      <c r="A261" s="99"/>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row>
    <row r="262" spans="1:26" x14ac:dyDescent="0.2">
      <c r="A262" s="99"/>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row>
    <row r="263" spans="1:26" x14ac:dyDescent="0.2">
      <c r="A263" s="99"/>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row>
    <row r="264" spans="1:26" x14ac:dyDescent="0.2">
      <c r="A264" s="99"/>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row>
    <row r="265" spans="1:26" x14ac:dyDescent="0.2">
      <c r="A265" s="99"/>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row>
    <row r="266" spans="1:26" x14ac:dyDescent="0.2">
      <c r="A266" s="99"/>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row>
    <row r="267" spans="1:26" x14ac:dyDescent="0.2">
      <c r="A267" s="99"/>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row>
    <row r="268" spans="1:26" x14ac:dyDescent="0.2">
      <c r="A268" s="99"/>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row>
    <row r="269" spans="1:26" x14ac:dyDescent="0.2">
      <c r="A269" s="99"/>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row>
    <row r="270" spans="1:26" x14ac:dyDescent="0.2">
      <c r="A270" s="99"/>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row>
    <row r="271" spans="1:26" x14ac:dyDescent="0.2">
      <c r="A271" s="99"/>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row>
    <row r="272" spans="1:26" x14ac:dyDescent="0.2">
      <c r="A272" s="99"/>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row>
    <row r="273" spans="1:26" x14ac:dyDescent="0.2">
      <c r="A273" s="99"/>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row>
    <row r="274" spans="1:26" x14ac:dyDescent="0.2">
      <c r="A274" s="99"/>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row>
    <row r="275" spans="1:26" x14ac:dyDescent="0.2">
      <c r="A275" s="99"/>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row>
    <row r="276" spans="1:26" x14ac:dyDescent="0.2">
      <c r="A276" s="99"/>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row>
    <row r="277" spans="1:26" x14ac:dyDescent="0.2">
      <c r="A277" s="99"/>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row>
    <row r="278" spans="1:26" x14ac:dyDescent="0.2">
      <c r="A278" s="99"/>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row>
    <row r="279" spans="1:26" x14ac:dyDescent="0.2">
      <c r="A279" s="99"/>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row>
    <row r="280" spans="1:26" x14ac:dyDescent="0.2">
      <c r="A280" s="99"/>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row>
    <row r="281" spans="1:26" x14ac:dyDescent="0.2">
      <c r="A281" s="99"/>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row>
    <row r="282" spans="1:26" x14ac:dyDescent="0.2">
      <c r="A282" s="99"/>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row>
    <row r="283" spans="1:26" x14ac:dyDescent="0.2">
      <c r="A283" s="99"/>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row>
    <row r="284" spans="1:26" x14ac:dyDescent="0.2">
      <c r="A284" s="99"/>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row>
    <row r="285" spans="1:26" x14ac:dyDescent="0.2">
      <c r="A285" s="99"/>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row>
    <row r="286" spans="1:26" x14ac:dyDescent="0.2">
      <c r="A286" s="99"/>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row>
    <row r="287" spans="1:26" x14ac:dyDescent="0.2">
      <c r="A287" s="99"/>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row>
    <row r="288" spans="1:26" x14ac:dyDescent="0.2">
      <c r="A288" s="99"/>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row>
    <row r="289" spans="1:26" x14ac:dyDescent="0.2">
      <c r="A289" s="99"/>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row>
    <row r="290" spans="1:26" x14ac:dyDescent="0.2">
      <c r="A290" s="99"/>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row>
    <row r="291" spans="1:26" x14ac:dyDescent="0.2">
      <c r="A291" s="99"/>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row>
    <row r="292" spans="1:26" x14ac:dyDescent="0.2">
      <c r="A292" s="99"/>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row>
    <row r="293" spans="1:26" x14ac:dyDescent="0.2">
      <c r="A293" s="99"/>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row>
    <row r="294" spans="1:26" x14ac:dyDescent="0.2">
      <c r="A294" s="99"/>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row>
    <row r="295" spans="1:26" x14ac:dyDescent="0.2">
      <c r="A295" s="99"/>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row>
    <row r="296" spans="1:26" x14ac:dyDescent="0.2">
      <c r="A296" s="99"/>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row>
    <row r="297" spans="1:26" x14ac:dyDescent="0.2">
      <c r="A297" s="99"/>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row>
    <row r="298" spans="1:26" x14ac:dyDescent="0.2">
      <c r="A298" s="99"/>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row>
    <row r="299" spans="1:26" x14ac:dyDescent="0.2">
      <c r="A299" s="99"/>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row>
    <row r="300" spans="1:26" x14ac:dyDescent="0.2">
      <c r="A300" s="99"/>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row>
    <row r="301" spans="1:26" x14ac:dyDescent="0.2">
      <c r="A301" s="99"/>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row>
    <row r="302" spans="1:26" x14ac:dyDescent="0.2">
      <c r="A302" s="99"/>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row>
    <row r="303" spans="1:26" x14ac:dyDescent="0.2">
      <c r="A303" s="99"/>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row>
    <row r="304" spans="1:26" x14ac:dyDescent="0.2">
      <c r="A304" s="99"/>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row>
    <row r="305" spans="1:26" x14ac:dyDescent="0.2">
      <c r="A305" s="99"/>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row>
    <row r="306" spans="1:26" x14ac:dyDescent="0.2">
      <c r="A306" s="99"/>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row>
    <row r="307" spans="1:26" x14ac:dyDescent="0.2">
      <c r="A307" s="99"/>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row>
    <row r="308" spans="1:26" x14ac:dyDescent="0.2">
      <c r="A308" s="99"/>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row>
    <row r="309" spans="1:26" x14ac:dyDescent="0.2">
      <c r="A309" s="99"/>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row>
    <row r="310" spans="1:26" x14ac:dyDescent="0.2">
      <c r="A310" s="99"/>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row>
    <row r="311" spans="1:26" x14ac:dyDescent="0.2">
      <c r="A311" s="99"/>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row>
    <row r="312" spans="1:26" x14ac:dyDescent="0.2">
      <c r="A312" s="99"/>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row>
    <row r="313" spans="1:26" x14ac:dyDescent="0.2">
      <c r="A313" s="99"/>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row>
    <row r="314" spans="1:26" x14ac:dyDescent="0.2">
      <c r="A314" s="99"/>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row>
    <row r="315" spans="1:26" x14ac:dyDescent="0.2">
      <c r="A315" s="99"/>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row>
    <row r="316" spans="1:26" x14ac:dyDescent="0.2">
      <c r="A316" s="99"/>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row>
    <row r="317" spans="1:26" x14ac:dyDescent="0.2">
      <c r="A317" s="99"/>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row>
    <row r="318" spans="1:26" x14ac:dyDescent="0.2">
      <c r="A318" s="99"/>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row>
    <row r="319" spans="1:26" x14ac:dyDescent="0.2">
      <c r="A319" s="99"/>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row>
    <row r="320" spans="1:26" x14ac:dyDescent="0.2">
      <c r="A320" s="99"/>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row>
    <row r="321" spans="1:26" x14ac:dyDescent="0.2">
      <c r="A321" s="99"/>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row>
    <row r="322" spans="1:26" x14ac:dyDescent="0.2">
      <c r="A322" s="99"/>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row>
    <row r="323" spans="1:26" x14ac:dyDescent="0.2">
      <c r="A323" s="99"/>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row>
    <row r="324" spans="1:26" x14ac:dyDescent="0.2">
      <c r="A324" s="99"/>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row>
    <row r="325" spans="1:26" x14ac:dyDescent="0.2">
      <c r="A325" s="99"/>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row>
    <row r="326" spans="1:26" x14ac:dyDescent="0.2">
      <c r="A326" s="99"/>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row>
    <row r="327" spans="1:26" x14ac:dyDescent="0.2">
      <c r="A327" s="99"/>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row>
    <row r="328" spans="1:26" x14ac:dyDescent="0.2">
      <c r="A328" s="99"/>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row>
    <row r="329" spans="1:26" x14ac:dyDescent="0.2">
      <c r="A329" s="99"/>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row>
    <row r="330" spans="1:26" x14ac:dyDescent="0.2">
      <c r="A330" s="99"/>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row>
    <row r="331" spans="1:26" x14ac:dyDescent="0.2">
      <c r="A331" s="99"/>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row>
    <row r="332" spans="1:26" x14ac:dyDescent="0.2">
      <c r="A332" s="99"/>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row>
    <row r="333" spans="1:26" x14ac:dyDescent="0.2">
      <c r="A333" s="99"/>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row>
    <row r="334" spans="1:26" x14ac:dyDescent="0.2">
      <c r="A334" s="99"/>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row>
    <row r="335" spans="1:26" x14ac:dyDescent="0.2">
      <c r="A335" s="99"/>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row>
    <row r="336" spans="1:26" x14ac:dyDescent="0.2">
      <c r="A336" s="99"/>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row>
    <row r="337" spans="1:26" x14ac:dyDescent="0.2">
      <c r="A337" s="99"/>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row>
    <row r="338" spans="1:26" x14ac:dyDescent="0.2">
      <c r="A338" s="99"/>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row>
    <row r="339" spans="1:26" x14ac:dyDescent="0.2">
      <c r="A339" s="99"/>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row>
    <row r="340" spans="1:26" x14ac:dyDescent="0.2">
      <c r="A340" s="99"/>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row>
    <row r="341" spans="1:26" x14ac:dyDescent="0.2">
      <c r="A341" s="99"/>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row>
    <row r="342" spans="1:26" x14ac:dyDescent="0.2">
      <c r="A342" s="99"/>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row>
    <row r="343" spans="1:26" x14ac:dyDescent="0.2">
      <c r="A343" s="99"/>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row>
    <row r="344" spans="1:26" x14ac:dyDescent="0.2">
      <c r="A344" s="99"/>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row>
    <row r="345" spans="1:26" x14ac:dyDescent="0.2">
      <c r="A345" s="99"/>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row>
    <row r="346" spans="1:26" x14ac:dyDescent="0.2">
      <c r="A346" s="99"/>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row>
    <row r="347" spans="1:26" x14ac:dyDescent="0.2">
      <c r="A347" s="99"/>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row>
    <row r="348" spans="1:26" x14ac:dyDescent="0.2">
      <c r="A348" s="99"/>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row>
    <row r="349" spans="1:26" x14ac:dyDescent="0.2">
      <c r="A349" s="99"/>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row>
    <row r="350" spans="1:26" x14ac:dyDescent="0.2">
      <c r="A350" s="99"/>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row>
    <row r="351" spans="1:26" x14ac:dyDescent="0.2">
      <c r="A351" s="99"/>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row>
    <row r="352" spans="1:26" x14ac:dyDescent="0.2">
      <c r="A352" s="99"/>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row>
    <row r="353" spans="1:26" x14ac:dyDescent="0.2">
      <c r="A353" s="99"/>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row>
    <row r="354" spans="1:26" x14ac:dyDescent="0.2">
      <c r="A354" s="99"/>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row>
    <row r="355" spans="1:26" x14ac:dyDescent="0.2">
      <c r="A355" s="99"/>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row>
    <row r="356" spans="1:26" x14ac:dyDescent="0.2">
      <c r="A356" s="99"/>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row>
    <row r="357" spans="1:26" x14ac:dyDescent="0.2">
      <c r="A357" s="99"/>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row>
    <row r="358" spans="1:26" x14ac:dyDescent="0.2">
      <c r="A358" s="99"/>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row>
    <row r="359" spans="1:26" x14ac:dyDescent="0.2">
      <c r="A359" s="99"/>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row>
    <row r="360" spans="1:26" x14ac:dyDescent="0.2">
      <c r="A360" s="99"/>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row>
    <row r="361" spans="1:26" x14ac:dyDescent="0.2">
      <c r="A361" s="99"/>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row>
    <row r="362" spans="1:26" x14ac:dyDescent="0.2">
      <c r="A362" s="99"/>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row>
    <row r="363" spans="1:26" x14ac:dyDescent="0.2">
      <c r="A363" s="99"/>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row>
    <row r="364" spans="1:26" x14ac:dyDescent="0.2">
      <c r="A364" s="99"/>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row>
    <row r="365" spans="1:26" x14ac:dyDescent="0.2">
      <c r="A365" s="99"/>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row>
    <row r="366" spans="1:26" x14ac:dyDescent="0.2">
      <c r="A366" s="99"/>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row>
    <row r="367" spans="1:26" x14ac:dyDescent="0.2">
      <c r="A367" s="99"/>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row>
    <row r="368" spans="1:26" x14ac:dyDescent="0.2">
      <c r="A368" s="99"/>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row>
    <row r="369" spans="1:26" x14ac:dyDescent="0.2">
      <c r="A369" s="99"/>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row>
    <row r="370" spans="1:26" x14ac:dyDescent="0.2">
      <c r="A370" s="99"/>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row>
    <row r="371" spans="1:26" x14ac:dyDescent="0.2">
      <c r="A371" s="99"/>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row>
    <row r="372" spans="1:26" x14ac:dyDescent="0.2">
      <c r="A372" s="99"/>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row>
    <row r="373" spans="1:26" x14ac:dyDescent="0.2">
      <c r="A373" s="99"/>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row>
    <row r="374" spans="1:26" x14ac:dyDescent="0.2">
      <c r="A374" s="99"/>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row>
    <row r="375" spans="1:26" x14ac:dyDescent="0.2">
      <c r="A375" s="99"/>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row>
    <row r="376" spans="1:26" x14ac:dyDescent="0.2">
      <c r="A376" s="99"/>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row>
    <row r="377" spans="1:26" x14ac:dyDescent="0.2">
      <c r="A377" s="99"/>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row>
    <row r="378" spans="1:26" x14ac:dyDescent="0.2">
      <c r="A378" s="99"/>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spans="1:26" x14ac:dyDescent="0.2">
      <c r="A379" s="99"/>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spans="1:26" x14ac:dyDescent="0.2">
      <c r="A380" s="99"/>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spans="1:26" x14ac:dyDescent="0.2">
      <c r="A381" s="99"/>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spans="1:26" x14ac:dyDescent="0.2">
      <c r="A382" s="99"/>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spans="1:26" x14ac:dyDescent="0.2">
      <c r="A383" s="99"/>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spans="1:26" x14ac:dyDescent="0.2">
      <c r="A384" s="99"/>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spans="1:26" x14ac:dyDescent="0.2">
      <c r="A385" s="99"/>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spans="1:26" x14ac:dyDescent="0.2">
      <c r="A386" s="99"/>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spans="1:26" x14ac:dyDescent="0.2">
      <c r="A387" s="99"/>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spans="1:26" x14ac:dyDescent="0.2">
      <c r="A388" s="99"/>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spans="1:26" x14ac:dyDescent="0.2">
      <c r="A389" s="99"/>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spans="1:26" x14ac:dyDescent="0.2">
      <c r="A390" s="99"/>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spans="1:26" x14ac:dyDescent="0.2">
      <c r="A391" s="99"/>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spans="1:26" x14ac:dyDescent="0.2">
      <c r="A392" s="99"/>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spans="1:26" x14ac:dyDescent="0.2">
      <c r="A393" s="99"/>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spans="1:26" x14ac:dyDescent="0.2">
      <c r="A394" s="99"/>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spans="1:26" x14ac:dyDescent="0.2">
      <c r="A395" s="99"/>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spans="1:26" x14ac:dyDescent="0.2">
      <c r="A396" s="99"/>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spans="1:26" x14ac:dyDescent="0.2">
      <c r="A397" s="99"/>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spans="1:26" x14ac:dyDescent="0.2">
      <c r="A398" s="99"/>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spans="1:26" x14ac:dyDescent="0.2">
      <c r="A399" s="99"/>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row>
    <row r="400" spans="1:26" x14ac:dyDescent="0.2">
      <c r="A400" s="99"/>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row>
    <row r="401" spans="1:26" x14ac:dyDescent="0.2">
      <c r="A401" s="99"/>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row>
    <row r="402" spans="1:26" x14ac:dyDescent="0.2">
      <c r="A402" s="99"/>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row>
    <row r="403" spans="1:26" x14ac:dyDescent="0.2">
      <c r="A403" s="99"/>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row>
    <row r="404" spans="1:26" x14ac:dyDescent="0.2">
      <c r="A404" s="99"/>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row>
    <row r="405" spans="1:26" x14ac:dyDescent="0.2">
      <c r="A405" s="99"/>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row>
    <row r="406" spans="1:26" x14ac:dyDescent="0.2">
      <c r="A406" s="99"/>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row>
    <row r="407" spans="1:26" x14ac:dyDescent="0.2">
      <c r="A407" s="99"/>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row>
    <row r="408" spans="1:26" x14ac:dyDescent="0.2">
      <c r="A408" s="99"/>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row>
    <row r="409" spans="1:26" x14ac:dyDescent="0.2">
      <c r="A409" s="99"/>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row>
    <row r="410" spans="1:26" x14ac:dyDescent="0.2">
      <c r="A410" s="99"/>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row>
    <row r="411" spans="1:26" x14ac:dyDescent="0.2">
      <c r="A411" s="99"/>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row>
    <row r="412" spans="1:26" x14ac:dyDescent="0.2">
      <c r="A412" s="99"/>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row>
    <row r="413" spans="1:26" x14ac:dyDescent="0.2">
      <c r="A413" s="99"/>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row>
    <row r="414" spans="1:26" x14ac:dyDescent="0.2">
      <c r="A414" s="99"/>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row>
    <row r="415" spans="1:26" x14ac:dyDescent="0.2">
      <c r="A415" s="99"/>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row>
    <row r="416" spans="1:26" x14ac:dyDescent="0.2">
      <c r="A416" s="99"/>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row>
    <row r="417" spans="1:26" x14ac:dyDescent="0.2">
      <c r="A417" s="99"/>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row>
    <row r="418" spans="1:26" x14ac:dyDescent="0.2">
      <c r="A418" s="99"/>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row>
    <row r="419" spans="1:26" x14ac:dyDescent="0.2">
      <c r="A419" s="99"/>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row>
    <row r="420" spans="1:26" x14ac:dyDescent="0.2">
      <c r="A420" s="99"/>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row>
    <row r="421" spans="1:26" x14ac:dyDescent="0.2">
      <c r="A421" s="99"/>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row>
    <row r="422" spans="1:26" x14ac:dyDescent="0.2">
      <c r="A422" s="99"/>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row>
    <row r="423" spans="1:26" x14ac:dyDescent="0.2">
      <c r="A423" s="99"/>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row>
    <row r="424" spans="1:26" x14ac:dyDescent="0.2">
      <c r="A424" s="99"/>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row>
    <row r="425" spans="1:26" x14ac:dyDescent="0.2">
      <c r="A425" s="99"/>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row>
    <row r="426" spans="1:26" x14ac:dyDescent="0.2">
      <c r="A426" s="99"/>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row>
    <row r="427" spans="1:26" x14ac:dyDescent="0.2">
      <c r="A427" s="99"/>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row>
    <row r="428" spans="1:26" x14ac:dyDescent="0.2">
      <c r="A428" s="99"/>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row>
    <row r="429" spans="1:26" x14ac:dyDescent="0.2">
      <c r="A429" s="99"/>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row>
    <row r="430" spans="1:26" x14ac:dyDescent="0.2">
      <c r="A430" s="99"/>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row>
    <row r="431" spans="1:26" x14ac:dyDescent="0.2">
      <c r="A431" s="99"/>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row>
    <row r="432" spans="1:26" x14ac:dyDescent="0.2">
      <c r="A432" s="99"/>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row>
    <row r="433" spans="1:26" x14ac:dyDescent="0.2">
      <c r="A433" s="99"/>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row>
    <row r="434" spans="1:26" x14ac:dyDescent="0.2">
      <c r="A434" s="99"/>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row>
    <row r="435" spans="1:26" x14ac:dyDescent="0.2">
      <c r="A435" s="99"/>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row>
    <row r="436" spans="1:26" x14ac:dyDescent="0.2">
      <c r="A436" s="99"/>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row>
    <row r="437" spans="1:26" x14ac:dyDescent="0.2">
      <c r="A437" s="99"/>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row>
    <row r="438" spans="1:26" x14ac:dyDescent="0.2">
      <c r="A438" s="99"/>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row>
    <row r="439" spans="1:26" x14ac:dyDescent="0.2">
      <c r="A439" s="99"/>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row>
    <row r="440" spans="1:26" x14ac:dyDescent="0.2">
      <c r="A440" s="99"/>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row>
    <row r="441" spans="1:26" x14ac:dyDescent="0.2">
      <c r="A441" s="99"/>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row>
    <row r="442" spans="1:26" x14ac:dyDescent="0.2">
      <c r="A442" s="99"/>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row>
    <row r="443" spans="1:26" x14ac:dyDescent="0.2">
      <c r="A443" s="99"/>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row>
    <row r="444" spans="1:26" x14ac:dyDescent="0.2">
      <c r="A444" s="99"/>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row>
    <row r="445" spans="1:26" x14ac:dyDescent="0.2">
      <c r="A445" s="99"/>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row>
    <row r="446" spans="1:26" x14ac:dyDescent="0.2">
      <c r="A446" s="99"/>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row>
    <row r="447" spans="1:26" x14ac:dyDescent="0.2">
      <c r="A447" s="99"/>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row>
    <row r="448" spans="1:26" x14ac:dyDescent="0.2">
      <c r="A448" s="99"/>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row>
    <row r="449" spans="1:26" x14ac:dyDescent="0.2">
      <c r="A449" s="99"/>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row>
    <row r="450" spans="1:26" x14ac:dyDescent="0.2">
      <c r="A450" s="99"/>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row>
    <row r="451" spans="1:26" x14ac:dyDescent="0.2">
      <c r="A451" s="99"/>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row>
    <row r="452" spans="1:26" x14ac:dyDescent="0.2">
      <c r="A452" s="99"/>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row>
    <row r="453" spans="1:26" x14ac:dyDescent="0.2">
      <c r="A453" s="99"/>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row>
    <row r="454" spans="1:26" x14ac:dyDescent="0.2">
      <c r="A454" s="99"/>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row>
    <row r="455" spans="1:26" x14ac:dyDescent="0.2">
      <c r="A455" s="99"/>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row>
    <row r="456" spans="1:26" x14ac:dyDescent="0.2">
      <c r="A456" s="99"/>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row>
    <row r="457" spans="1:26" x14ac:dyDescent="0.2">
      <c r="A457" s="99"/>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row>
    <row r="458" spans="1:26" x14ac:dyDescent="0.2">
      <c r="A458" s="99"/>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row>
    <row r="459" spans="1:26" x14ac:dyDescent="0.2">
      <c r="A459" s="99"/>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row>
    <row r="460" spans="1:26" x14ac:dyDescent="0.2">
      <c r="A460" s="99"/>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row>
    <row r="461" spans="1:26" x14ac:dyDescent="0.2">
      <c r="A461" s="99"/>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row>
    <row r="462" spans="1:26" x14ac:dyDescent="0.2">
      <c r="A462" s="99"/>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row>
    <row r="463" spans="1:26" x14ac:dyDescent="0.2">
      <c r="A463" s="99"/>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row>
    <row r="464" spans="1:26" x14ac:dyDescent="0.2">
      <c r="A464" s="99"/>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row>
    <row r="465" spans="1:26" x14ac:dyDescent="0.2">
      <c r="A465" s="99"/>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row>
    <row r="466" spans="1:26" x14ac:dyDescent="0.2">
      <c r="A466" s="99"/>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row>
    <row r="467" spans="1:26" x14ac:dyDescent="0.2">
      <c r="A467" s="99"/>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row>
    <row r="468" spans="1:26" x14ac:dyDescent="0.2">
      <c r="A468" s="99"/>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row>
    <row r="469" spans="1:26" x14ac:dyDescent="0.2">
      <c r="A469" s="99"/>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row>
    <row r="470" spans="1:26" x14ac:dyDescent="0.2">
      <c r="A470" s="99"/>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row>
    <row r="471" spans="1:26" x14ac:dyDescent="0.2">
      <c r="A471" s="99"/>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row>
    <row r="472" spans="1:26" x14ac:dyDescent="0.2">
      <c r="A472" s="99"/>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row>
    <row r="473" spans="1:26" x14ac:dyDescent="0.2">
      <c r="A473" s="99"/>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row>
    <row r="474" spans="1:26" x14ac:dyDescent="0.2">
      <c r="A474" s="99"/>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row>
    <row r="475" spans="1:26" x14ac:dyDescent="0.2">
      <c r="A475" s="99"/>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row>
    <row r="476" spans="1:26" x14ac:dyDescent="0.2">
      <c r="A476" s="99"/>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row>
    <row r="477" spans="1:26" x14ac:dyDescent="0.2">
      <c r="A477" s="99"/>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row>
    <row r="478" spans="1:26" x14ac:dyDescent="0.2">
      <c r="A478" s="99"/>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row>
    <row r="479" spans="1:26" x14ac:dyDescent="0.2">
      <c r="A479" s="99"/>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row>
    <row r="480" spans="1:26" x14ac:dyDescent="0.2">
      <c r="A480" s="99"/>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row>
    <row r="481" spans="1:26" x14ac:dyDescent="0.2">
      <c r="A481" s="99"/>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row>
    <row r="482" spans="1:26" x14ac:dyDescent="0.2">
      <c r="A482" s="99"/>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row>
    <row r="483" spans="1:26" x14ac:dyDescent="0.2">
      <c r="A483" s="99"/>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row>
    <row r="484" spans="1:26" x14ac:dyDescent="0.2">
      <c r="A484" s="99"/>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row>
    <row r="485" spans="1:26" x14ac:dyDescent="0.2">
      <c r="A485" s="99"/>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row>
    <row r="486" spans="1:26" x14ac:dyDescent="0.2">
      <c r="A486" s="99"/>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row>
    <row r="487" spans="1:26" x14ac:dyDescent="0.2">
      <c r="A487" s="99"/>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row>
    <row r="488" spans="1:26" x14ac:dyDescent="0.2">
      <c r="A488" s="99"/>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row>
    <row r="489" spans="1:26" x14ac:dyDescent="0.2">
      <c r="A489" s="99"/>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row>
    <row r="490" spans="1:26" x14ac:dyDescent="0.2">
      <c r="A490" s="99"/>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row>
    <row r="491" spans="1:26" x14ac:dyDescent="0.2">
      <c r="A491" s="99"/>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row>
    <row r="492" spans="1:26" x14ac:dyDescent="0.2">
      <c r="A492" s="99"/>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row>
    <row r="493" spans="1:26" x14ac:dyDescent="0.2">
      <c r="A493" s="99"/>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row>
    <row r="494" spans="1:26" x14ac:dyDescent="0.2">
      <c r="A494" s="99"/>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row>
    <row r="495" spans="1:26" x14ac:dyDescent="0.2">
      <c r="A495" s="99"/>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row>
    <row r="496" spans="1:26" x14ac:dyDescent="0.2">
      <c r="A496" s="99"/>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row>
    <row r="497" spans="1:26" x14ac:dyDescent="0.2">
      <c r="A497" s="99"/>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row>
    <row r="498" spans="1:26" x14ac:dyDescent="0.2">
      <c r="A498" s="99"/>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row>
    <row r="499" spans="1:26" x14ac:dyDescent="0.2">
      <c r="A499" s="99"/>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row>
    <row r="500" spans="1:26" x14ac:dyDescent="0.2">
      <c r="A500" s="99"/>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row>
    <row r="501" spans="1:26" x14ac:dyDescent="0.2">
      <c r="A501" s="99"/>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row>
    <row r="502" spans="1:26" x14ac:dyDescent="0.2">
      <c r="A502" s="99"/>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row>
    <row r="503" spans="1:26" x14ac:dyDescent="0.2">
      <c r="A503" s="99"/>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row>
    <row r="504" spans="1:26" x14ac:dyDescent="0.2">
      <c r="A504" s="99"/>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row>
    <row r="505" spans="1:26" x14ac:dyDescent="0.2">
      <c r="A505" s="99"/>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row>
    <row r="506" spans="1:26" x14ac:dyDescent="0.2">
      <c r="A506" s="99"/>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row>
    <row r="507" spans="1:26" x14ac:dyDescent="0.2">
      <c r="A507" s="99"/>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row>
    <row r="508" spans="1:26" x14ac:dyDescent="0.2">
      <c r="A508" s="99"/>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row>
    <row r="509" spans="1:26" x14ac:dyDescent="0.2">
      <c r="A509" s="99"/>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row>
    <row r="510" spans="1:26" x14ac:dyDescent="0.2">
      <c r="A510" s="99"/>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row>
    <row r="511" spans="1:26" x14ac:dyDescent="0.2">
      <c r="A511" s="99"/>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row>
    <row r="512" spans="1:26" x14ac:dyDescent="0.2">
      <c r="A512" s="99"/>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row>
    <row r="513" spans="1:26" x14ac:dyDescent="0.2">
      <c r="A513" s="99"/>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row>
    <row r="514" spans="1:26" x14ac:dyDescent="0.2">
      <c r="A514" s="99"/>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row>
    <row r="515" spans="1:26" x14ac:dyDescent="0.2">
      <c r="A515" s="99"/>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row>
    <row r="516" spans="1:26" x14ac:dyDescent="0.2">
      <c r="A516" s="99"/>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row>
    <row r="517" spans="1:26" x14ac:dyDescent="0.2">
      <c r="A517" s="99"/>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row>
    <row r="518" spans="1:26" x14ac:dyDescent="0.2">
      <c r="A518" s="99"/>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row>
    <row r="519" spans="1:26" x14ac:dyDescent="0.2">
      <c r="A519" s="99"/>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row>
    <row r="520" spans="1:26" x14ac:dyDescent="0.2">
      <c r="A520" s="99"/>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row>
    <row r="521" spans="1:26" x14ac:dyDescent="0.2">
      <c r="A521" s="99"/>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row>
    <row r="522" spans="1:26" x14ac:dyDescent="0.2">
      <c r="A522" s="99"/>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row>
    <row r="523" spans="1:26" x14ac:dyDescent="0.2">
      <c r="A523" s="99"/>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row>
    <row r="524" spans="1:26" x14ac:dyDescent="0.2">
      <c r="A524" s="99"/>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row>
    <row r="525" spans="1:26" x14ac:dyDescent="0.2">
      <c r="A525" s="99"/>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row>
    <row r="526" spans="1:26" x14ac:dyDescent="0.2">
      <c r="A526" s="99"/>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row>
    <row r="527" spans="1:26" x14ac:dyDescent="0.2">
      <c r="A527" s="99"/>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row>
    <row r="528" spans="1:26" x14ac:dyDescent="0.2">
      <c r="A528" s="99"/>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row>
    <row r="529" spans="1:26" x14ac:dyDescent="0.2">
      <c r="A529" s="99"/>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row>
    <row r="530" spans="1:26" x14ac:dyDescent="0.2">
      <c r="A530" s="99"/>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row>
    <row r="531" spans="1:26" x14ac:dyDescent="0.2">
      <c r="A531" s="99"/>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row>
    <row r="532" spans="1:26" x14ac:dyDescent="0.2">
      <c r="A532" s="99"/>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row>
    <row r="533" spans="1:26" x14ac:dyDescent="0.2">
      <c r="A533" s="99"/>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row>
    <row r="534" spans="1:26" x14ac:dyDescent="0.2">
      <c r="A534" s="99"/>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row>
    <row r="535" spans="1:26" x14ac:dyDescent="0.2">
      <c r="A535" s="99"/>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row>
    <row r="536" spans="1:26" x14ac:dyDescent="0.2">
      <c r="A536" s="99"/>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row>
    <row r="537" spans="1:26" x14ac:dyDescent="0.2">
      <c r="A537" s="99"/>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row>
    <row r="538" spans="1:26" x14ac:dyDescent="0.2">
      <c r="A538" s="99"/>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row>
    <row r="539" spans="1:26" x14ac:dyDescent="0.2">
      <c r="A539" s="99"/>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row>
    <row r="540" spans="1:26" x14ac:dyDescent="0.2">
      <c r="A540" s="99"/>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row>
    <row r="541" spans="1:26" x14ac:dyDescent="0.2">
      <c r="A541" s="99"/>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row>
    <row r="542" spans="1:26" x14ac:dyDescent="0.2">
      <c r="A542" s="99"/>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row>
    <row r="543" spans="1:26" x14ac:dyDescent="0.2">
      <c r="A543" s="99"/>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row>
    <row r="544" spans="1:26" x14ac:dyDescent="0.2">
      <c r="A544" s="99"/>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row>
    <row r="545" spans="1:26" x14ac:dyDescent="0.2">
      <c r="A545" s="99"/>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row>
    <row r="546" spans="1:26" x14ac:dyDescent="0.2">
      <c r="A546" s="99"/>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row>
    <row r="547" spans="1:26" x14ac:dyDescent="0.2">
      <c r="A547" s="99"/>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row>
    <row r="548" spans="1:26" x14ac:dyDescent="0.2">
      <c r="A548" s="99"/>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row>
    <row r="549" spans="1:26" x14ac:dyDescent="0.2">
      <c r="A549" s="99"/>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row>
    <row r="550" spans="1:26" x14ac:dyDescent="0.2">
      <c r="A550" s="99"/>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row>
    <row r="551" spans="1:26" x14ac:dyDescent="0.2">
      <c r="A551" s="99"/>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row>
    <row r="552" spans="1:26" x14ac:dyDescent="0.2">
      <c r="A552" s="99"/>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row>
    <row r="553" spans="1:26" x14ac:dyDescent="0.2">
      <c r="A553" s="99"/>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row>
    <row r="554" spans="1:26" x14ac:dyDescent="0.2">
      <c r="A554" s="99"/>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row>
    <row r="555" spans="1:26" x14ac:dyDescent="0.2">
      <c r="A555" s="99"/>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row>
    <row r="556" spans="1:26" x14ac:dyDescent="0.2">
      <c r="A556" s="99"/>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row>
    <row r="557" spans="1:26" x14ac:dyDescent="0.2">
      <c r="A557" s="99"/>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row>
    <row r="558" spans="1:26" x14ac:dyDescent="0.2">
      <c r="A558" s="99"/>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row>
    <row r="559" spans="1:26" x14ac:dyDescent="0.2">
      <c r="A559" s="99"/>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row>
    <row r="560" spans="1:26" x14ac:dyDescent="0.2">
      <c r="A560" s="99"/>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row>
    <row r="561" spans="1:26" x14ac:dyDescent="0.2">
      <c r="A561" s="99"/>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row>
    <row r="562" spans="1:26" x14ac:dyDescent="0.2">
      <c r="A562" s="99"/>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row>
    <row r="563" spans="1:26" x14ac:dyDescent="0.2">
      <c r="A563" s="99"/>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row>
    <row r="564" spans="1:26" x14ac:dyDescent="0.2">
      <c r="A564" s="99"/>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row>
    <row r="565" spans="1:26" x14ac:dyDescent="0.2">
      <c r="A565" s="99"/>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row>
    <row r="566" spans="1:26" x14ac:dyDescent="0.2">
      <c r="A566" s="99"/>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row>
    <row r="567" spans="1:26" x14ac:dyDescent="0.2">
      <c r="A567" s="99"/>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row>
    <row r="568" spans="1:26" x14ac:dyDescent="0.2">
      <c r="A568" s="99"/>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row>
    <row r="569" spans="1:26" x14ac:dyDescent="0.2">
      <c r="A569" s="99"/>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row>
    <row r="570" spans="1:26" x14ac:dyDescent="0.2">
      <c r="A570" s="99"/>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row>
    <row r="571" spans="1:26" x14ac:dyDescent="0.2">
      <c r="A571" s="99"/>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row>
    <row r="572" spans="1:26" x14ac:dyDescent="0.2">
      <c r="A572" s="99"/>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row>
    <row r="573" spans="1:26" x14ac:dyDescent="0.2">
      <c r="A573" s="99"/>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row>
    <row r="574" spans="1:26" x14ac:dyDescent="0.2">
      <c r="A574" s="99"/>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row>
    <row r="575" spans="1:26" x14ac:dyDescent="0.2">
      <c r="A575" s="99"/>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row>
    <row r="576" spans="1:26" x14ac:dyDescent="0.2">
      <c r="A576" s="99"/>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row>
    <row r="577" spans="1:26" x14ac:dyDescent="0.2">
      <c r="A577" s="99"/>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row>
    <row r="578" spans="1:26" x14ac:dyDescent="0.2">
      <c r="A578" s="99"/>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row>
    <row r="579" spans="1:26" x14ac:dyDescent="0.2">
      <c r="A579" s="99"/>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row>
    <row r="580" spans="1:26" x14ac:dyDescent="0.2">
      <c r="A580" s="99"/>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row>
    <row r="581" spans="1:26" x14ac:dyDescent="0.2">
      <c r="A581" s="99"/>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row>
    <row r="582" spans="1:26" x14ac:dyDescent="0.2">
      <c r="A582" s="99"/>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row>
    <row r="583" spans="1:26" x14ac:dyDescent="0.2">
      <c r="A583" s="99"/>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row>
    <row r="584" spans="1:26" x14ac:dyDescent="0.2">
      <c r="A584" s="99"/>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row>
    <row r="585" spans="1:26" x14ac:dyDescent="0.2">
      <c r="A585" s="99"/>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row>
    <row r="586" spans="1:26" x14ac:dyDescent="0.2">
      <c r="A586" s="99"/>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row>
    <row r="587" spans="1:26" x14ac:dyDescent="0.2">
      <c r="A587" s="99"/>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row>
    <row r="588" spans="1:26" x14ac:dyDescent="0.2">
      <c r="A588" s="99"/>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row>
    <row r="589" spans="1:26" x14ac:dyDescent="0.2">
      <c r="A589" s="99"/>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row>
    <row r="590" spans="1:26" x14ac:dyDescent="0.2">
      <c r="A590" s="99"/>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row>
    <row r="591" spans="1:26" x14ac:dyDescent="0.2">
      <c r="A591" s="99"/>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row>
    <row r="592" spans="1:26" x14ac:dyDescent="0.2">
      <c r="A592" s="99"/>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row>
    <row r="593" spans="1:26" x14ac:dyDescent="0.2">
      <c r="A593" s="99"/>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row>
    <row r="594" spans="1:26" x14ac:dyDescent="0.2">
      <c r="A594" s="99"/>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row>
    <row r="595" spans="1:26" x14ac:dyDescent="0.2">
      <c r="A595" s="99"/>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row>
    <row r="596" spans="1:26" x14ac:dyDescent="0.2">
      <c r="A596" s="99"/>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row>
    <row r="597" spans="1:26" x14ac:dyDescent="0.2">
      <c r="A597" s="99"/>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row>
    <row r="598" spans="1:26" x14ac:dyDescent="0.2">
      <c r="A598" s="99"/>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row>
    <row r="599" spans="1:26" x14ac:dyDescent="0.2">
      <c r="A599" s="99"/>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row>
    <row r="600" spans="1:26" x14ac:dyDescent="0.2">
      <c r="A600" s="99"/>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row>
    <row r="601" spans="1:26" x14ac:dyDescent="0.2">
      <c r="A601" s="99"/>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row>
    <row r="602" spans="1:26" x14ac:dyDescent="0.2">
      <c r="A602" s="99"/>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row>
    <row r="603" spans="1:26" x14ac:dyDescent="0.2">
      <c r="A603" s="99"/>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row>
    <row r="604" spans="1:26" x14ac:dyDescent="0.2">
      <c r="A604" s="99"/>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row>
    <row r="605" spans="1:26" x14ac:dyDescent="0.2">
      <c r="A605" s="99"/>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row>
    <row r="606" spans="1:26" x14ac:dyDescent="0.2">
      <c r="A606" s="99"/>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row>
    <row r="607" spans="1:26" x14ac:dyDescent="0.2">
      <c r="A607" s="99"/>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row>
    <row r="608" spans="1:26" x14ac:dyDescent="0.2">
      <c r="A608" s="99"/>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row>
    <row r="609" spans="1:26" x14ac:dyDescent="0.2">
      <c r="A609" s="99"/>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row>
    <row r="610" spans="1:26" x14ac:dyDescent="0.2">
      <c r="A610" s="99"/>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row>
    <row r="611" spans="1:26" x14ac:dyDescent="0.2">
      <c r="A611" s="99"/>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row>
    <row r="612" spans="1:26" x14ac:dyDescent="0.2">
      <c r="A612" s="99"/>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row>
    <row r="613" spans="1:26" x14ac:dyDescent="0.2">
      <c r="A613" s="99"/>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row>
    <row r="614" spans="1:26" x14ac:dyDescent="0.2">
      <c r="A614" s="99"/>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row>
    <row r="615" spans="1:26" x14ac:dyDescent="0.2">
      <c r="A615" s="99"/>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row>
    <row r="616" spans="1:26" x14ac:dyDescent="0.2">
      <c r="A616" s="99"/>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row>
    <row r="617" spans="1:26" x14ac:dyDescent="0.2">
      <c r="A617" s="99"/>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row>
    <row r="618" spans="1:26" x14ac:dyDescent="0.2">
      <c r="A618" s="99"/>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row>
    <row r="619" spans="1:26" x14ac:dyDescent="0.2">
      <c r="A619" s="99"/>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row>
    <row r="620" spans="1:26" x14ac:dyDescent="0.2">
      <c r="A620" s="99"/>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row>
    <row r="621" spans="1:26" x14ac:dyDescent="0.2">
      <c r="A621" s="99"/>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row>
    <row r="622" spans="1:26" x14ac:dyDescent="0.2">
      <c r="A622" s="99"/>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row>
    <row r="623" spans="1:26" x14ac:dyDescent="0.2">
      <c r="A623" s="99"/>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row>
    <row r="624" spans="1:26" x14ac:dyDescent="0.2">
      <c r="A624" s="99"/>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row>
    <row r="625" spans="1:26" x14ac:dyDescent="0.2">
      <c r="A625" s="99"/>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row>
    <row r="626" spans="1:26" x14ac:dyDescent="0.2">
      <c r="A626" s="99"/>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row>
    <row r="627" spans="1:26" x14ac:dyDescent="0.2">
      <c r="A627" s="99"/>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row>
    <row r="628" spans="1:26" x14ac:dyDescent="0.2">
      <c r="A628" s="99"/>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row>
    <row r="629" spans="1:26" x14ac:dyDescent="0.2">
      <c r="A629" s="99"/>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row>
    <row r="630" spans="1:26" x14ac:dyDescent="0.2">
      <c r="A630" s="99"/>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row>
    <row r="631" spans="1:26" x14ac:dyDescent="0.2">
      <c r="A631" s="99"/>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row>
    <row r="632" spans="1:26" x14ac:dyDescent="0.2">
      <c r="A632" s="99"/>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row>
    <row r="633" spans="1:26" x14ac:dyDescent="0.2">
      <c r="A633" s="99"/>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row>
    <row r="634" spans="1:26" x14ac:dyDescent="0.2">
      <c r="A634" s="99"/>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row>
    <row r="635" spans="1:26" x14ac:dyDescent="0.2">
      <c r="A635" s="99"/>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row>
    <row r="636" spans="1:26" x14ac:dyDescent="0.2">
      <c r="A636" s="99"/>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row>
    <row r="637" spans="1:26" x14ac:dyDescent="0.2">
      <c r="A637" s="99"/>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row>
    <row r="638" spans="1:26" x14ac:dyDescent="0.2">
      <c r="A638" s="99"/>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row>
    <row r="639" spans="1:26" x14ac:dyDescent="0.2">
      <c r="A639" s="99"/>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row>
    <row r="640" spans="1:26" x14ac:dyDescent="0.2">
      <c r="A640" s="99"/>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row>
    <row r="641" spans="1:26" x14ac:dyDescent="0.2">
      <c r="A641" s="99"/>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row>
    <row r="642" spans="1:26" x14ac:dyDescent="0.2">
      <c r="A642" s="99"/>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row>
    <row r="643" spans="1:26" x14ac:dyDescent="0.2">
      <c r="A643" s="99"/>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row>
    <row r="644" spans="1:26" x14ac:dyDescent="0.2">
      <c r="A644" s="99"/>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row>
    <row r="645" spans="1:26" x14ac:dyDescent="0.2">
      <c r="A645" s="99"/>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row>
    <row r="646" spans="1:26" x14ac:dyDescent="0.2">
      <c r="A646" s="99"/>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row>
    <row r="647" spans="1:26" x14ac:dyDescent="0.2">
      <c r="A647" s="99"/>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row>
    <row r="648" spans="1:26" x14ac:dyDescent="0.2">
      <c r="A648" s="99"/>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row>
    <row r="649" spans="1:26" x14ac:dyDescent="0.2">
      <c r="A649" s="99"/>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row>
    <row r="650" spans="1:26" x14ac:dyDescent="0.2">
      <c r="A650" s="99"/>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row>
    <row r="651" spans="1:26" x14ac:dyDescent="0.2">
      <c r="A651" s="99"/>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row>
    <row r="652" spans="1:26" x14ac:dyDescent="0.2">
      <c r="A652" s="99"/>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row>
    <row r="653" spans="1:26" x14ac:dyDescent="0.2">
      <c r="A653" s="99"/>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row>
    <row r="654" spans="1:26" x14ac:dyDescent="0.2">
      <c r="A654" s="99"/>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row>
    <row r="655" spans="1:26" x14ac:dyDescent="0.2">
      <c r="A655" s="99"/>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row>
    <row r="656" spans="1:26" x14ac:dyDescent="0.2">
      <c r="A656" s="99"/>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row>
    <row r="657" spans="1:26" x14ac:dyDescent="0.2">
      <c r="A657" s="99"/>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row>
    <row r="658" spans="1:26" x14ac:dyDescent="0.2">
      <c r="A658" s="99"/>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row>
    <row r="659" spans="1:26" x14ac:dyDescent="0.2">
      <c r="A659" s="99"/>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row>
    <row r="660" spans="1:26" x14ac:dyDescent="0.2">
      <c r="A660" s="99"/>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row>
    <row r="661" spans="1:26" x14ac:dyDescent="0.2">
      <c r="A661" s="99"/>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row>
    <row r="662" spans="1:26" x14ac:dyDescent="0.2">
      <c r="A662" s="99"/>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row>
    <row r="663" spans="1:26" x14ac:dyDescent="0.2">
      <c r="A663" s="99"/>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row>
    <row r="664" spans="1:26" x14ac:dyDescent="0.2">
      <c r="A664" s="99"/>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row>
    <row r="665" spans="1:26" x14ac:dyDescent="0.2">
      <c r="A665" s="99"/>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row>
    <row r="666" spans="1:26" x14ac:dyDescent="0.2">
      <c r="A666" s="99"/>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row>
    <row r="667" spans="1:26" x14ac:dyDescent="0.2">
      <c r="A667" s="99"/>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row>
    <row r="668" spans="1:26" x14ac:dyDescent="0.2">
      <c r="A668" s="99"/>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row>
    <row r="669" spans="1:26" x14ac:dyDescent="0.2">
      <c r="A669" s="99"/>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row>
    <row r="670" spans="1:26" x14ac:dyDescent="0.2">
      <c r="A670" s="99"/>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row>
    <row r="671" spans="1:26" x14ac:dyDescent="0.2">
      <c r="A671" s="99"/>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row>
    <row r="672" spans="1:26" x14ac:dyDescent="0.2">
      <c r="A672" s="99"/>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row>
    <row r="673" spans="1:26" x14ac:dyDescent="0.2">
      <c r="A673" s="99"/>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row>
    <row r="674" spans="1:26" x14ac:dyDescent="0.2">
      <c r="A674" s="99"/>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row>
    <row r="675" spans="1:26" x14ac:dyDescent="0.2">
      <c r="A675" s="99"/>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row>
    <row r="676" spans="1:26" x14ac:dyDescent="0.2">
      <c r="A676" s="99"/>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row>
    <row r="677" spans="1:26" x14ac:dyDescent="0.2">
      <c r="A677" s="99"/>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row>
    <row r="678" spans="1:26" x14ac:dyDescent="0.2">
      <c r="A678" s="99"/>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row>
    <row r="679" spans="1:26" x14ac:dyDescent="0.2">
      <c r="A679" s="99"/>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row>
    <row r="680" spans="1:26" x14ac:dyDescent="0.2">
      <c r="A680" s="99"/>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row>
    <row r="681" spans="1:26" x14ac:dyDescent="0.2">
      <c r="A681" s="99"/>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row>
    <row r="682" spans="1:26" x14ac:dyDescent="0.2">
      <c r="A682" s="99"/>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row>
    <row r="683" spans="1:26" x14ac:dyDescent="0.2">
      <c r="A683" s="99"/>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row>
    <row r="684" spans="1:26" x14ac:dyDescent="0.2">
      <c r="A684" s="99"/>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row>
    <row r="685" spans="1:26" x14ac:dyDescent="0.2">
      <c r="A685" s="99"/>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row>
    <row r="686" spans="1:26" x14ac:dyDescent="0.2">
      <c r="A686" s="99"/>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row>
    <row r="687" spans="1:26" x14ac:dyDescent="0.2">
      <c r="A687" s="99"/>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row>
    <row r="688" spans="1:26" x14ac:dyDescent="0.2">
      <c r="A688" s="99"/>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row>
    <row r="689" spans="1:26" x14ac:dyDescent="0.2">
      <c r="A689" s="99"/>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row>
    <row r="690" spans="1:26" x14ac:dyDescent="0.2">
      <c r="A690" s="99"/>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row>
    <row r="691" spans="1:26" x14ac:dyDescent="0.2">
      <c r="A691" s="99"/>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row>
    <row r="692" spans="1:26" x14ac:dyDescent="0.2">
      <c r="A692" s="99"/>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row>
    <row r="693" spans="1:26" x14ac:dyDescent="0.2">
      <c r="A693" s="99"/>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row>
    <row r="694" spans="1:26" x14ac:dyDescent="0.2">
      <c r="A694" s="99"/>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row>
    <row r="695" spans="1:26" x14ac:dyDescent="0.2">
      <c r="A695" s="99"/>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row>
    <row r="696" spans="1:26" x14ac:dyDescent="0.2">
      <c r="A696" s="99"/>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row>
    <row r="697" spans="1:26" x14ac:dyDescent="0.2">
      <c r="A697" s="99"/>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row>
    <row r="698" spans="1:26" x14ac:dyDescent="0.2">
      <c r="A698" s="99"/>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row>
    <row r="699" spans="1:26" x14ac:dyDescent="0.2">
      <c r="A699" s="99"/>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row>
    <row r="700" spans="1:26" x14ac:dyDescent="0.2">
      <c r="A700" s="99"/>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row>
    <row r="701" spans="1:26" x14ac:dyDescent="0.2">
      <c r="A701" s="99"/>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row>
    <row r="702" spans="1:26" x14ac:dyDescent="0.2">
      <c r="A702" s="99"/>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row>
    <row r="703" spans="1:26" x14ac:dyDescent="0.2">
      <c r="A703" s="99"/>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row>
    <row r="704" spans="1:26" x14ac:dyDescent="0.2">
      <c r="A704" s="99"/>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row>
    <row r="705" spans="1:26" x14ac:dyDescent="0.2">
      <c r="A705" s="99"/>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row>
    <row r="706" spans="1:26" x14ac:dyDescent="0.2">
      <c r="A706" s="99"/>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row>
    <row r="707" spans="1:26" x14ac:dyDescent="0.2">
      <c r="A707" s="99"/>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row>
    <row r="708" spans="1:26" x14ac:dyDescent="0.2">
      <c r="A708" s="99"/>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row>
    <row r="709" spans="1:26" x14ac:dyDescent="0.2">
      <c r="A709" s="99"/>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row>
    <row r="710" spans="1:26" x14ac:dyDescent="0.2">
      <c r="A710" s="99"/>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row>
    <row r="711" spans="1:26" x14ac:dyDescent="0.2">
      <c r="A711" s="99"/>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row>
    <row r="712" spans="1:26" x14ac:dyDescent="0.2">
      <c r="A712" s="99"/>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row>
    <row r="713" spans="1:26" x14ac:dyDescent="0.2">
      <c r="A713" s="99"/>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row>
    <row r="714" spans="1:26" x14ac:dyDescent="0.2">
      <c r="A714" s="99"/>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row>
    <row r="715" spans="1:26" x14ac:dyDescent="0.2">
      <c r="A715" s="99"/>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row>
    <row r="716" spans="1:26" x14ac:dyDescent="0.2">
      <c r="A716" s="99"/>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row>
    <row r="717" spans="1:26" x14ac:dyDescent="0.2">
      <c r="A717" s="99"/>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row>
    <row r="718" spans="1:26" x14ac:dyDescent="0.2">
      <c r="A718" s="99"/>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row>
    <row r="719" spans="1:26" x14ac:dyDescent="0.2">
      <c r="A719" s="99"/>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row>
    <row r="720" spans="1:26" x14ac:dyDescent="0.2">
      <c r="A720" s="99"/>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row>
    <row r="721" spans="1:26" x14ac:dyDescent="0.2">
      <c r="A721" s="99"/>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row>
    <row r="722" spans="1:26" x14ac:dyDescent="0.2">
      <c r="A722" s="99"/>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row>
    <row r="723" spans="1:26" x14ac:dyDescent="0.2">
      <c r="A723" s="99"/>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row>
    <row r="724" spans="1:26" x14ac:dyDescent="0.2">
      <c r="A724" s="99"/>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row>
    <row r="725" spans="1:26" x14ac:dyDescent="0.2">
      <c r="A725" s="99"/>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row>
    <row r="726" spans="1:26" x14ac:dyDescent="0.2">
      <c r="A726" s="99"/>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row>
    <row r="727" spans="1:26" x14ac:dyDescent="0.2">
      <c r="A727" s="99"/>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row>
    <row r="728" spans="1:26" x14ac:dyDescent="0.2">
      <c r="A728" s="99"/>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row>
    <row r="729" spans="1:26" x14ac:dyDescent="0.2">
      <c r="A729" s="99"/>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row>
    <row r="730" spans="1:26" x14ac:dyDescent="0.2">
      <c r="A730" s="99"/>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row>
    <row r="731" spans="1:26" x14ac:dyDescent="0.2">
      <c r="A731" s="99"/>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row>
    <row r="732" spans="1:26" x14ac:dyDescent="0.2">
      <c r="A732" s="99"/>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row>
    <row r="733" spans="1:26" x14ac:dyDescent="0.2">
      <c r="A733" s="99"/>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row>
    <row r="734" spans="1:26" x14ac:dyDescent="0.2">
      <c r="A734" s="99"/>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row>
    <row r="735" spans="1:26" x14ac:dyDescent="0.2">
      <c r="A735" s="99"/>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row>
    <row r="736" spans="1:26" x14ac:dyDescent="0.2">
      <c r="A736" s="99"/>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row>
    <row r="737" spans="1:26" x14ac:dyDescent="0.2">
      <c r="A737" s="99"/>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row>
    <row r="738" spans="1:26" x14ac:dyDescent="0.2">
      <c r="A738" s="99"/>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row>
    <row r="739" spans="1:26" x14ac:dyDescent="0.2">
      <c r="A739" s="99"/>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row>
    <row r="740" spans="1:26" x14ac:dyDescent="0.2">
      <c r="A740" s="99"/>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row>
    <row r="741" spans="1:26" x14ac:dyDescent="0.2">
      <c r="A741" s="99"/>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row>
    <row r="742" spans="1:26" x14ac:dyDescent="0.2">
      <c r="A742" s="99"/>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row>
    <row r="743" spans="1:26" x14ac:dyDescent="0.2">
      <c r="A743" s="99"/>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row>
    <row r="744" spans="1:26" x14ac:dyDescent="0.2">
      <c r="A744" s="99"/>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row>
    <row r="745" spans="1:26" x14ac:dyDescent="0.2">
      <c r="A745" s="99"/>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row>
    <row r="746" spans="1:26" x14ac:dyDescent="0.2">
      <c r="A746" s="99"/>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row>
    <row r="747" spans="1:26" x14ac:dyDescent="0.2">
      <c r="A747" s="99"/>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row>
    <row r="748" spans="1:26" x14ac:dyDescent="0.2">
      <c r="A748" s="99"/>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row>
    <row r="749" spans="1:26" x14ac:dyDescent="0.2">
      <c r="A749" s="99"/>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row>
    <row r="750" spans="1:26" x14ac:dyDescent="0.2">
      <c r="A750" s="99"/>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row>
    <row r="751" spans="1:26" x14ac:dyDescent="0.2">
      <c r="A751" s="99"/>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row>
    <row r="752" spans="1:26" x14ac:dyDescent="0.2">
      <c r="A752" s="99"/>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row>
    <row r="753" spans="1:26" x14ac:dyDescent="0.2">
      <c r="A753" s="99"/>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row>
    <row r="754" spans="1:26" x14ac:dyDescent="0.2">
      <c r="A754" s="99"/>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row>
    <row r="755" spans="1:26" x14ac:dyDescent="0.2">
      <c r="A755" s="99"/>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row>
    <row r="756" spans="1:26" x14ac:dyDescent="0.2">
      <c r="A756" s="99"/>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row>
    <row r="757" spans="1:26" x14ac:dyDescent="0.2">
      <c r="A757" s="99"/>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row>
    <row r="758" spans="1:26" x14ac:dyDescent="0.2">
      <c r="A758" s="99"/>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row>
    <row r="759" spans="1:26" x14ac:dyDescent="0.2">
      <c r="A759" s="99"/>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row>
    <row r="760" spans="1:26" x14ac:dyDescent="0.2">
      <c r="A760" s="99"/>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row>
    <row r="761" spans="1:26" x14ac:dyDescent="0.2">
      <c r="A761" s="99"/>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row>
    <row r="762" spans="1:26" x14ac:dyDescent="0.2">
      <c r="A762" s="99"/>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row>
    <row r="763" spans="1:26" x14ac:dyDescent="0.2">
      <c r="A763" s="99"/>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row>
    <row r="764" spans="1:26" x14ac:dyDescent="0.2">
      <c r="A764" s="99"/>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row>
    <row r="765" spans="1:26" x14ac:dyDescent="0.2">
      <c r="A765" s="99"/>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row>
    <row r="766" spans="1:26" x14ac:dyDescent="0.2">
      <c r="A766" s="99"/>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row>
    <row r="767" spans="1:26" x14ac:dyDescent="0.2">
      <c r="A767" s="99"/>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row>
    <row r="768" spans="1:26" x14ac:dyDescent="0.2">
      <c r="A768" s="99"/>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row>
    <row r="769" spans="1:26" x14ac:dyDescent="0.2">
      <c r="A769" s="99"/>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row>
    <row r="770" spans="1:26" x14ac:dyDescent="0.2">
      <c r="A770" s="99"/>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row>
    <row r="771" spans="1:26" x14ac:dyDescent="0.2">
      <c r="A771" s="99"/>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row>
    <row r="772" spans="1:26" x14ac:dyDescent="0.2">
      <c r="A772" s="99"/>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row>
    <row r="773" spans="1:26" x14ac:dyDescent="0.2">
      <c r="A773" s="99"/>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row>
    <row r="774" spans="1:26" x14ac:dyDescent="0.2">
      <c r="A774" s="99"/>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row>
    <row r="775" spans="1:26" x14ac:dyDescent="0.2">
      <c r="A775" s="99"/>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row>
    <row r="776" spans="1:26" x14ac:dyDescent="0.2">
      <c r="A776" s="99"/>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row>
    <row r="777" spans="1:26" x14ac:dyDescent="0.2">
      <c r="A777" s="99"/>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row>
    <row r="778" spans="1:26" x14ac:dyDescent="0.2">
      <c r="A778" s="99"/>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row>
    <row r="779" spans="1:26" x14ac:dyDescent="0.2">
      <c r="A779" s="99"/>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row>
    <row r="780" spans="1:26" x14ac:dyDescent="0.2">
      <c r="A780" s="99"/>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row>
    <row r="781" spans="1:26" x14ac:dyDescent="0.2">
      <c r="A781" s="99"/>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row>
    <row r="782" spans="1:26" x14ac:dyDescent="0.2">
      <c r="A782" s="99"/>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row>
    <row r="783" spans="1:26" x14ac:dyDescent="0.2">
      <c r="A783" s="99"/>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row>
    <row r="784" spans="1:26" x14ac:dyDescent="0.2">
      <c r="A784" s="99"/>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row>
    <row r="785" spans="1:26" x14ac:dyDescent="0.2">
      <c r="A785" s="99"/>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row>
    <row r="786" spans="1:26" x14ac:dyDescent="0.2">
      <c r="A786" s="99"/>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row>
    <row r="787" spans="1:26" x14ac:dyDescent="0.2">
      <c r="A787" s="99"/>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row>
    <row r="788" spans="1:26" x14ac:dyDescent="0.2">
      <c r="A788" s="99"/>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row>
    <row r="789" spans="1:26" x14ac:dyDescent="0.2">
      <c r="A789" s="99"/>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row>
    <row r="790" spans="1:26" x14ac:dyDescent="0.2">
      <c r="A790" s="99"/>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row>
    <row r="791" spans="1:26" x14ac:dyDescent="0.2">
      <c r="A791" s="99"/>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row>
    <row r="792" spans="1:26" x14ac:dyDescent="0.2">
      <c r="A792" s="99"/>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row>
    <row r="793" spans="1:26" x14ac:dyDescent="0.2">
      <c r="A793" s="99"/>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row>
    <row r="794" spans="1:26" x14ac:dyDescent="0.2">
      <c r="A794" s="99"/>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row>
    <row r="795" spans="1:26" x14ac:dyDescent="0.2">
      <c r="A795" s="99"/>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row>
    <row r="796" spans="1:26" x14ac:dyDescent="0.2">
      <c r="A796" s="99"/>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row>
    <row r="797" spans="1:26" x14ac:dyDescent="0.2">
      <c r="A797" s="99"/>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row>
    <row r="798" spans="1:26" x14ac:dyDescent="0.2">
      <c r="A798" s="99"/>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row>
    <row r="799" spans="1:26" x14ac:dyDescent="0.2">
      <c r="A799" s="99"/>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row>
    <row r="800" spans="1:26" x14ac:dyDescent="0.2">
      <c r="A800" s="99"/>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row>
    <row r="801" spans="1:26" x14ac:dyDescent="0.2">
      <c r="A801" s="99"/>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row>
    <row r="802" spans="1:26" x14ac:dyDescent="0.2">
      <c r="A802" s="99"/>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row>
    <row r="803" spans="1:26" x14ac:dyDescent="0.2">
      <c r="A803" s="99"/>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row>
    <row r="804" spans="1:26" x14ac:dyDescent="0.2">
      <c r="A804" s="99"/>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row>
    <row r="805" spans="1:26" x14ac:dyDescent="0.2">
      <c r="A805" s="99"/>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row>
    <row r="806" spans="1:26" x14ac:dyDescent="0.2">
      <c r="A806" s="99"/>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row>
    <row r="807" spans="1:26" x14ac:dyDescent="0.2">
      <c r="A807" s="99"/>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row>
    <row r="808" spans="1:26" x14ac:dyDescent="0.2">
      <c r="A808" s="99"/>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row>
    <row r="809" spans="1:26" x14ac:dyDescent="0.2">
      <c r="A809" s="99"/>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row>
    <row r="810" spans="1:26" x14ac:dyDescent="0.2">
      <c r="A810" s="99"/>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row>
    <row r="811" spans="1:26" x14ac:dyDescent="0.2">
      <c r="A811" s="99"/>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row>
    <row r="812" spans="1:26" x14ac:dyDescent="0.2">
      <c r="A812" s="99"/>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row>
    <row r="813" spans="1:26" x14ac:dyDescent="0.2">
      <c r="A813" s="99"/>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row>
    <row r="814" spans="1:26" x14ac:dyDescent="0.2">
      <c r="A814" s="99"/>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row>
    <row r="815" spans="1:26" x14ac:dyDescent="0.2">
      <c r="A815" s="99"/>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row>
    <row r="816" spans="1:26" x14ac:dyDescent="0.2">
      <c r="A816" s="99"/>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row>
    <row r="817" spans="1:26" x14ac:dyDescent="0.2">
      <c r="A817" s="99"/>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row>
    <row r="818" spans="1:26" x14ac:dyDescent="0.2">
      <c r="A818" s="99"/>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row>
    <row r="819" spans="1:26" x14ac:dyDescent="0.2">
      <c r="A819" s="99"/>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row>
    <row r="820" spans="1:26" x14ac:dyDescent="0.2">
      <c r="A820" s="99"/>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row>
    <row r="821" spans="1:26" x14ac:dyDescent="0.2">
      <c r="A821" s="99"/>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row>
    <row r="822" spans="1:26" x14ac:dyDescent="0.2">
      <c r="A822" s="99"/>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row>
    <row r="823" spans="1:26" x14ac:dyDescent="0.2">
      <c r="A823" s="99"/>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row>
    <row r="824" spans="1:26" x14ac:dyDescent="0.2">
      <c r="A824" s="99"/>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row>
    <row r="825" spans="1:26" x14ac:dyDescent="0.2">
      <c r="A825" s="99"/>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row>
    <row r="826" spans="1:26" x14ac:dyDescent="0.2">
      <c r="A826" s="99"/>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row>
    <row r="827" spans="1:26" x14ac:dyDescent="0.2">
      <c r="A827" s="99"/>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row>
    <row r="828" spans="1:26" x14ac:dyDescent="0.2">
      <c r="A828" s="99"/>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row>
    <row r="829" spans="1:26" x14ac:dyDescent="0.2">
      <c r="A829" s="99"/>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row>
    <row r="830" spans="1:26" x14ac:dyDescent="0.2">
      <c r="A830" s="99"/>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row>
    <row r="831" spans="1:26" x14ac:dyDescent="0.2">
      <c r="A831" s="99"/>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row>
    <row r="832" spans="1:26" x14ac:dyDescent="0.2">
      <c r="A832" s="99"/>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row>
    <row r="833" spans="1:26" x14ac:dyDescent="0.2">
      <c r="A833" s="99"/>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row>
    <row r="834" spans="1:26" x14ac:dyDescent="0.2">
      <c r="A834" s="99"/>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row>
    <row r="835" spans="1:26" x14ac:dyDescent="0.2">
      <c r="A835" s="99"/>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row>
    <row r="836" spans="1:26" x14ac:dyDescent="0.2">
      <c r="A836" s="99"/>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row>
    <row r="837" spans="1:26" x14ac:dyDescent="0.2">
      <c r="A837" s="99"/>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row>
    <row r="838" spans="1:26" x14ac:dyDescent="0.2">
      <c r="A838" s="99"/>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row>
    <row r="839" spans="1:26" x14ac:dyDescent="0.2">
      <c r="A839" s="99"/>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row>
    <row r="840" spans="1:26" x14ac:dyDescent="0.2">
      <c r="A840" s="99"/>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row>
    <row r="841" spans="1:26" x14ac:dyDescent="0.2">
      <c r="A841" s="99"/>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row>
    <row r="842" spans="1:26" x14ac:dyDescent="0.2">
      <c r="A842" s="99"/>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row>
    <row r="843" spans="1:26" x14ac:dyDescent="0.2">
      <c r="A843" s="99"/>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row>
    <row r="844" spans="1:26" x14ac:dyDescent="0.2">
      <c r="A844" s="99"/>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row>
    <row r="845" spans="1:26" x14ac:dyDescent="0.2">
      <c r="A845" s="99"/>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row>
    <row r="846" spans="1:26" x14ac:dyDescent="0.2">
      <c r="A846" s="99"/>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row>
    <row r="847" spans="1:26" x14ac:dyDescent="0.2">
      <c r="A847" s="99"/>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row>
    <row r="848" spans="1:26" x14ac:dyDescent="0.2">
      <c r="A848" s="99"/>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row>
    <row r="849" spans="1:26" x14ac:dyDescent="0.2">
      <c r="A849" s="99"/>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row>
    <row r="850" spans="1:26" x14ac:dyDescent="0.2">
      <c r="A850" s="99"/>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row>
    <row r="851" spans="1:26" x14ac:dyDescent="0.2">
      <c r="A851" s="99"/>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row>
    <row r="852" spans="1:26" x14ac:dyDescent="0.2">
      <c r="A852" s="99"/>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row>
    <row r="853" spans="1:26" x14ac:dyDescent="0.2">
      <c r="A853" s="99"/>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row>
    <row r="854" spans="1:26" x14ac:dyDescent="0.2">
      <c r="A854" s="99"/>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row>
    <row r="855" spans="1:26" x14ac:dyDescent="0.2">
      <c r="A855" s="99"/>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row>
    <row r="856" spans="1:26" x14ac:dyDescent="0.2">
      <c r="A856" s="99"/>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row>
    <row r="857" spans="1:26" x14ac:dyDescent="0.2">
      <c r="A857" s="99"/>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row>
    <row r="858" spans="1:26" x14ac:dyDescent="0.2">
      <c r="A858" s="99"/>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row>
    <row r="859" spans="1:26" x14ac:dyDescent="0.2">
      <c r="A859" s="99"/>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row>
    <row r="860" spans="1:26" x14ac:dyDescent="0.2">
      <c r="A860" s="99"/>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row>
    <row r="861" spans="1:26" x14ac:dyDescent="0.2">
      <c r="A861" s="99"/>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row>
    <row r="862" spans="1:26" x14ac:dyDescent="0.2">
      <c r="A862" s="99"/>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row>
    <row r="863" spans="1:26" x14ac:dyDescent="0.2">
      <c r="A863" s="99"/>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row>
    <row r="864" spans="1:26" x14ac:dyDescent="0.2">
      <c r="A864" s="99"/>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row>
    <row r="865" spans="1:26" x14ac:dyDescent="0.2">
      <c r="A865" s="99"/>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row>
    <row r="866" spans="1:26" x14ac:dyDescent="0.2">
      <c r="A866" s="99"/>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row>
    <row r="867" spans="1:26" x14ac:dyDescent="0.2">
      <c r="A867" s="99"/>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row>
    <row r="868" spans="1:26" x14ac:dyDescent="0.2">
      <c r="A868" s="99"/>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row>
    <row r="869" spans="1:26" x14ac:dyDescent="0.2">
      <c r="A869" s="99"/>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row>
    <row r="870" spans="1:26" x14ac:dyDescent="0.2">
      <c r="A870" s="99"/>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row>
    <row r="871" spans="1:26" x14ac:dyDescent="0.2">
      <c r="A871" s="99"/>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row>
    <row r="872" spans="1:26" x14ac:dyDescent="0.2">
      <c r="A872" s="99"/>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row>
    <row r="873" spans="1:26" x14ac:dyDescent="0.2">
      <c r="A873" s="99"/>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row>
    <row r="874" spans="1:26" x14ac:dyDescent="0.2">
      <c r="A874" s="99"/>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row>
    <row r="875" spans="1:26" x14ac:dyDescent="0.2">
      <c r="A875" s="99"/>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row>
    <row r="876" spans="1:26" x14ac:dyDescent="0.2">
      <c r="A876" s="99"/>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row>
    <row r="877" spans="1:26" x14ac:dyDescent="0.2">
      <c r="A877" s="99"/>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row>
    <row r="878" spans="1:26" x14ac:dyDescent="0.2">
      <c r="A878" s="99"/>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row>
    <row r="879" spans="1:26" x14ac:dyDescent="0.2">
      <c r="A879" s="99"/>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row>
    <row r="880" spans="1:26" x14ac:dyDescent="0.2">
      <c r="A880" s="99"/>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row>
    <row r="881" spans="1:26" x14ac:dyDescent="0.2">
      <c r="A881" s="99"/>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row>
    <row r="882" spans="1:26" x14ac:dyDescent="0.2">
      <c r="A882" s="99"/>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row>
    <row r="883" spans="1:26" x14ac:dyDescent="0.2">
      <c r="A883" s="99"/>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row>
    <row r="884" spans="1:26" x14ac:dyDescent="0.2">
      <c r="A884" s="99"/>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row>
    <row r="885" spans="1:26" x14ac:dyDescent="0.2">
      <c r="A885" s="99"/>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row>
    <row r="886" spans="1:26" x14ac:dyDescent="0.2">
      <c r="A886" s="99"/>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row>
    <row r="887" spans="1:26" x14ac:dyDescent="0.2">
      <c r="A887" s="99"/>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row>
    <row r="888" spans="1:26" x14ac:dyDescent="0.2">
      <c r="A888" s="99"/>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row>
    <row r="889" spans="1:26" x14ac:dyDescent="0.2">
      <c r="A889" s="99"/>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row>
    <row r="890" spans="1:26" x14ac:dyDescent="0.2">
      <c r="A890" s="99"/>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row>
    <row r="891" spans="1:26" x14ac:dyDescent="0.2">
      <c r="A891" s="99"/>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row>
    <row r="892" spans="1:26" x14ac:dyDescent="0.2">
      <c r="A892" s="99"/>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row>
    <row r="893" spans="1:26" x14ac:dyDescent="0.2">
      <c r="A893" s="99"/>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row>
    <row r="894" spans="1:26" x14ac:dyDescent="0.2">
      <c r="A894" s="99"/>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row>
    <row r="895" spans="1:26" x14ac:dyDescent="0.2">
      <c r="A895" s="99"/>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row>
    <row r="896" spans="1:26" x14ac:dyDescent="0.2">
      <c r="A896" s="99"/>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row>
    <row r="897" spans="1:26" x14ac:dyDescent="0.2">
      <c r="A897" s="99"/>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row>
    <row r="898" spans="1:26" x14ac:dyDescent="0.2">
      <c r="A898" s="99"/>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row>
    <row r="899" spans="1:26" x14ac:dyDescent="0.2">
      <c r="A899" s="99"/>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row>
    <row r="900" spans="1:26" x14ac:dyDescent="0.2">
      <c r="A900" s="99"/>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row>
    <row r="901" spans="1:26" x14ac:dyDescent="0.2">
      <c r="A901" s="99"/>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row>
    <row r="902" spans="1:26" x14ac:dyDescent="0.2">
      <c r="A902" s="99"/>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row>
    <row r="903" spans="1:26" x14ac:dyDescent="0.2">
      <c r="A903" s="99"/>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row>
    <row r="904" spans="1:26" x14ac:dyDescent="0.2">
      <c r="A904" s="99"/>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row>
    <row r="905" spans="1:26" x14ac:dyDescent="0.2">
      <c r="A905" s="99"/>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row>
    <row r="906" spans="1:26" x14ac:dyDescent="0.2">
      <c r="A906" s="99"/>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row>
    <row r="907" spans="1:26" x14ac:dyDescent="0.2">
      <c r="A907" s="99"/>
      <c r="B907" s="99"/>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row>
    <row r="908" spans="1:26" x14ac:dyDescent="0.2">
      <c r="A908" s="99"/>
      <c r="B908" s="99"/>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row>
    <row r="909" spans="1:26" x14ac:dyDescent="0.2">
      <c r="A909" s="99"/>
      <c r="B909" s="99"/>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row>
    <row r="910" spans="1:26" x14ac:dyDescent="0.2">
      <c r="A910" s="99"/>
      <c r="B910" s="99"/>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row>
    <row r="911" spans="1:26" x14ac:dyDescent="0.2">
      <c r="A911" s="99"/>
      <c r="B911" s="99"/>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row>
    <row r="912" spans="1:26" x14ac:dyDescent="0.2">
      <c r="A912" s="99"/>
      <c r="B912" s="99"/>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row>
    <row r="913" spans="1:26" x14ac:dyDescent="0.2">
      <c r="A913" s="99"/>
      <c r="B913" s="99"/>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row>
    <row r="914" spans="1:26" x14ac:dyDescent="0.2">
      <c r="A914" s="99"/>
      <c r="B914" s="99"/>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row>
    <row r="915" spans="1:26" x14ac:dyDescent="0.2">
      <c r="A915" s="99"/>
      <c r="B915" s="99"/>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row>
    <row r="916" spans="1:26" x14ac:dyDescent="0.2">
      <c r="A916" s="99"/>
      <c r="B916" s="99"/>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row>
    <row r="917" spans="1:26" x14ac:dyDescent="0.2">
      <c r="A917" s="99"/>
      <c r="B917" s="99"/>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row>
    <row r="918" spans="1:26" x14ac:dyDescent="0.2">
      <c r="A918" s="99"/>
      <c r="B918" s="99"/>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row>
    <row r="919" spans="1:26" x14ac:dyDescent="0.2">
      <c r="A919" s="99"/>
      <c r="B919" s="99"/>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row>
    <row r="920" spans="1:26" x14ac:dyDescent="0.2">
      <c r="A920" s="99"/>
      <c r="B920" s="99"/>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row>
    <row r="921" spans="1:26" x14ac:dyDescent="0.2">
      <c r="A921" s="99"/>
      <c r="B921" s="99"/>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row>
    <row r="922" spans="1:26" x14ac:dyDescent="0.2">
      <c r="A922" s="99"/>
      <c r="B922" s="99"/>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row>
    <row r="923" spans="1:26" x14ac:dyDescent="0.2">
      <c r="A923" s="99"/>
      <c r="B923" s="99"/>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row>
    <row r="924" spans="1:26" x14ac:dyDescent="0.2">
      <c r="A924" s="99"/>
      <c r="B924" s="99"/>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row>
    <row r="925" spans="1:26" x14ac:dyDescent="0.2">
      <c r="A925" s="99"/>
      <c r="B925" s="99"/>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row>
    <row r="926" spans="1:26" x14ac:dyDescent="0.2">
      <c r="A926" s="99"/>
      <c r="B926" s="99"/>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row>
    <row r="927" spans="1:26" x14ac:dyDescent="0.2">
      <c r="A927" s="99"/>
      <c r="B927" s="99"/>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row>
    <row r="928" spans="1:26" x14ac:dyDescent="0.2">
      <c r="A928" s="99"/>
      <c r="B928" s="99"/>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row>
    <row r="929" spans="1:26" x14ac:dyDescent="0.2">
      <c r="A929" s="99"/>
      <c r="B929" s="99"/>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row>
    <row r="930" spans="1:26" x14ac:dyDescent="0.2">
      <c r="A930" s="99"/>
      <c r="B930" s="99"/>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row>
    <row r="931" spans="1:26" x14ac:dyDescent="0.2">
      <c r="A931" s="99"/>
      <c r="B931" s="99"/>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row>
    <row r="932" spans="1:26" x14ac:dyDescent="0.2">
      <c r="A932" s="99"/>
      <c r="B932" s="99"/>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row>
    <row r="933" spans="1:26" x14ac:dyDescent="0.2">
      <c r="A933" s="99"/>
      <c r="B933" s="99"/>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row>
    <row r="934" spans="1:26" x14ac:dyDescent="0.2">
      <c r="A934" s="99"/>
      <c r="B934" s="99"/>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row>
    <row r="935" spans="1:26" x14ac:dyDescent="0.2">
      <c r="A935" s="99"/>
      <c r="B935" s="99"/>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row>
    <row r="936" spans="1:26" x14ac:dyDescent="0.2">
      <c r="A936" s="99"/>
      <c r="B936" s="99"/>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row>
    <row r="937" spans="1:26" x14ac:dyDescent="0.2">
      <c r="A937" s="99"/>
      <c r="B937" s="99"/>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row>
    <row r="938" spans="1:26" x14ac:dyDescent="0.2">
      <c r="A938" s="99"/>
      <c r="B938" s="99"/>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row>
    <row r="939" spans="1:26" x14ac:dyDescent="0.2">
      <c r="A939" s="99"/>
      <c r="B939" s="99"/>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row>
    <row r="940" spans="1:26" x14ac:dyDescent="0.2">
      <c r="A940" s="99"/>
      <c r="B940" s="99"/>
      <c r="C940" s="99"/>
      <c r="D940" s="99"/>
      <c r="E940" s="99"/>
      <c r="F940" s="99"/>
      <c r="G940" s="99"/>
      <c r="H940" s="99"/>
      <c r="I940" s="99"/>
      <c r="J940" s="99"/>
      <c r="K940" s="99"/>
      <c r="L940" s="99"/>
      <c r="M940" s="99"/>
      <c r="N940" s="99"/>
      <c r="O940" s="99"/>
      <c r="P940" s="99"/>
      <c r="Q940" s="99"/>
      <c r="R940" s="99"/>
      <c r="S940" s="99"/>
      <c r="T940" s="99"/>
      <c r="U940" s="99"/>
      <c r="V940" s="99"/>
      <c r="W940" s="99"/>
      <c r="X940" s="99"/>
      <c r="Y940" s="99"/>
      <c r="Z940" s="99"/>
    </row>
    <row r="941" spans="1:26" x14ac:dyDescent="0.2">
      <c r="A941" s="99"/>
      <c r="B941" s="99"/>
      <c r="C941" s="99"/>
      <c r="D941" s="99"/>
      <c r="E941" s="99"/>
      <c r="F941" s="99"/>
      <c r="G941" s="99"/>
      <c r="H941" s="99"/>
      <c r="I941" s="99"/>
      <c r="J941" s="99"/>
      <c r="K941" s="99"/>
      <c r="L941" s="99"/>
      <c r="M941" s="99"/>
      <c r="N941" s="99"/>
      <c r="O941" s="99"/>
      <c r="P941" s="99"/>
      <c r="Q941" s="99"/>
      <c r="R941" s="99"/>
      <c r="S941" s="99"/>
      <c r="T941" s="99"/>
      <c r="U941" s="99"/>
      <c r="V941" s="99"/>
      <c r="W941" s="99"/>
      <c r="X941" s="99"/>
      <c r="Y941" s="99"/>
      <c r="Z941" s="99"/>
    </row>
    <row r="942" spans="1:26" x14ac:dyDescent="0.2">
      <c r="A942" s="99"/>
      <c r="B942" s="99"/>
      <c r="C942" s="99"/>
      <c r="D942" s="99"/>
      <c r="E942" s="99"/>
      <c r="F942" s="99"/>
      <c r="G942" s="99"/>
      <c r="H942" s="99"/>
      <c r="I942" s="99"/>
      <c r="J942" s="99"/>
      <c r="K942" s="99"/>
      <c r="L942" s="99"/>
      <c r="M942" s="99"/>
      <c r="N942" s="99"/>
      <c r="O942" s="99"/>
      <c r="P942" s="99"/>
      <c r="Q942" s="99"/>
      <c r="R942" s="99"/>
      <c r="S942" s="99"/>
      <c r="T942" s="99"/>
      <c r="U942" s="99"/>
      <c r="V942" s="99"/>
      <c r="W942" s="99"/>
      <c r="X942" s="99"/>
      <c r="Y942" s="99"/>
      <c r="Z942" s="99"/>
    </row>
    <row r="943" spans="1:26" x14ac:dyDescent="0.2">
      <c r="A943" s="99"/>
      <c r="B943" s="99"/>
      <c r="C943" s="99"/>
      <c r="D943" s="99"/>
      <c r="E943" s="99"/>
      <c r="F943" s="99"/>
      <c r="G943" s="99"/>
      <c r="H943" s="99"/>
      <c r="I943" s="99"/>
      <c r="J943" s="99"/>
      <c r="K943" s="99"/>
      <c r="L943" s="99"/>
      <c r="M943" s="99"/>
      <c r="N943" s="99"/>
      <c r="O943" s="99"/>
      <c r="P943" s="99"/>
      <c r="Q943" s="99"/>
      <c r="R943" s="99"/>
      <c r="S943" s="99"/>
      <c r="T943" s="99"/>
      <c r="U943" s="99"/>
      <c r="V943" s="99"/>
      <c r="W943" s="99"/>
      <c r="X943" s="99"/>
      <c r="Y943" s="99"/>
      <c r="Z943" s="99"/>
    </row>
    <row r="944" spans="1:26" x14ac:dyDescent="0.2">
      <c r="A944" s="99"/>
      <c r="B944" s="99"/>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row>
    <row r="945" spans="1:26" x14ac:dyDescent="0.2">
      <c r="A945" s="99"/>
      <c r="B945" s="99"/>
      <c r="C945" s="99"/>
      <c r="D945" s="99"/>
      <c r="E945" s="99"/>
      <c r="F945" s="99"/>
      <c r="G945" s="99"/>
      <c r="H945" s="99"/>
      <c r="I945" s="99"/>
      <c r="J945" s="99"/>
      <c r="K945" s="99"/>
      <c r="L945" s="99"/>
      <c r="M945" s="99"/>
      <c r="N945" s="99"/>
      <c r="O945" s="99"/>
      <c r="P945" s="99"/>
      <c r="Q945" s="99"/>
      <c r="R945" s="99"/>
      <c r="S945" s="99"/>
      <c r="T945" s="99"/>
      <c r="U945" s="99"/>
      <c r="V945" s="99"/>
      <c r="W945" s="99"/>
      <c r="X945" s="99"/>
      <c r="Y945" s="99"/>
      <c r="Z945" s="99"/>
    </row>
    <row r="946" spans="1:26" x14ac:dyDescent="0.2">
      <c r="A946" s="99"/>
      <c r="B946" s="99"/>
      <c r="C946" s="99"/>
      <c r="D946" s="99"/>
      <c r="E946" s="99"/>
      <c r="F946" s="99"/>
      <c r="G946" s="99"/>
      <c r="H946" s="99"/>
      <c r="I946" s="99"/>
      <c r="J946" s="99"/>
      <c r="K946" s="99"/>
      <c r="L946" s="99"/>
      <c r="M946" s="99"/>
      <c r="N946" s="99"/>
      <c r="O946" s="99"/>
      <c r="P946" s="99"/>
      <c r="Q946" s="99"/>
      <c r="R946" s="99"/>
      <c r="S946" s="99"/>
      <c r="T946" s="99"/>
      <c r="U946" s="99"/>
      <c r="V946" s="99"/>
      <c r="W946" s="99"/>
      <c r="X946" s="99"/>
      <c r="Y946" s="99"/>
      <c r="Z946" s="99"/>
    </row>
    <row r="947" spans="1:26" x14ac:dyDescent="0.2">
      <c r="A947" s="99"/>
      <c r="B947" s="99"/>
      <c r="C947" s="99"/>
      <c r="D947" s="99"/>
      <c r="E947" s="99"/>
      <c r="F947" s="99"/>
      <c r="G947" s="99"/>
      <c r="H947" s="99"/>
      <c r="I947" s="99"/>
      <c r="J947" s="99"/>
      <c r="K947" s="99"/>
      <c r="L947" s="99"/>
      <c r="M947" s="99"/>
      <c r="N947" s="99"/>
      <c r="O947" s="99"/>
      <c r="P947" s="99"/>
      <c r="Q947" s="99"/>
      <c r="R947" s="99"/>
      <c r="S947" s="99"/>
      <c r="T947" s="99"/>
      <c r="U947" s="99"/>
      <c r="V947" s="99"/>
      <c r="W947" s="99"/>
      <c r="X947" s="99"/>
      <c r="Y947" s="99"/>
      <c r="Z947" s="99"/>
    </row>
    <row r="948" spans="1:26" x14ac:dyDescent="0.2">
      <c r="A948" s="99"/>
      <c r="B948" s="99"/>
      <c r="C948" s="99"/>
      <c r="D948" s="99"/>
      <c r="E948" s="99"/>
      <c r="F948" s="99"/>
      <c r="G948" s="99"/>
      <c r="H948" s="99"/>
      <c r="I948" s="99"/>
      <c r="J948" s="99"/>
      <c r="K948" s="99"/>
      <c r="L948" s="99"/>
      <c r="M948" s="99"/>
      <c r="N948" s="99"/>
      <c r="O948" s="99"/>
      <c r="P948" s="99"/>
      <c r="Q948" s="99"/>
      <c r="R948" s="99"/>
      <c r="S948" s="99"/>
      <c r="T948" s="99"/>
      <c r="U948" s="99"/>
      <c r="V948" s="99"/>
      <c r="W948" s="99"/>
      <c r="X948" s="99"/>
      <c r="Y948" s="99"/>
      <c r="Z948" s="99"/>
    </row>
    <row r="949" spans="1:26" x14ac:dyDescent="0.2">
      <c r="A949" s="99"/>
      <c r="B949" s="99"/>
      <c r="C949" s="99"/>
      <c r="D949" s="99"/>
      <c r="E949" s="99"/>
      <c r="F949" s="99"/>
      <c r="G949" s="99"/>
      <c r="H949" s="99"/>
      <c r="I949" s="99"/>
      <c r="J949" s="99"/>
      <c r="K949" s="99"/>
      <c r="L949" s="99"/>
      <c r="M949" s="99"/>
      <c r="N949" s="99"/>
      <c r="O949" s="99"/>
      <c r="P949" s="99"/>
      <c r="Q949" s="99"/>
      <c r="R949" s="99"/>
      <c r="S949" s="99"/>
      <c r="T949" s="99"/>
      <c r="U949" s="99"/>
      <c r="V949" s="99"/>
      <c r="W949" s="99"/>
      <c r="X949" s="99"/>
      <c r="Y949" s="99"/>
      <c r="Z949" s="99"/>
    </row>
    <row r="950" spans="1:26" x14ac:dyDescent="0.2">
      <c r="A950" s="99"/>
      <c r="B950" s="99"/>
      <c r="C950" s="99"/>
      <c r="D950" s="99"/>
      <c r="E950" s="99"/>
      <c r="F950" s="99"/>
      <c r="G950" s="99"/>
      <c r="H950" s="99"/>
      <c r="I950" s="99"/>
      <c r="J950" s="99"/>
      <c r="K950" s="99"/>
      <c r="L950" s="99"/>
      <c r="M950" s="99"/>
      <c r="N950" s="99"/>
      <c r="O950" s="99"/>
      <c r="P950" s="99"/>
      <c r="Q950" s="99"/>
      <c r="R950" s="99"/>
      <c r="S950" s="99"/>
      <c r="T950" s="99"/>
      <c r="U950" s="99"/>
      <c r="V950" s="99"/>
      <c r="W950" s="99"/>
      <c r="X950" s="99"/>
      <c r="Y950" s="99"/>
      <c r="Z950" s="99"/>
    </row>
    <row r="951" spans="1:26" x14ac:dyDescent="0.2">
      <c r="A951" s="99"/>
      <c r="B951" s="99"/>
      <c r="C951" s="99"/>
      <c r="D951" s="99"/>
      <c r="E951" s="99"/>
      <c r="F951" s="99"/>
      <c r="G951" s="99"/>
      <c r="H951" s="99"/>
      <c r="I951" s="99"/>
      <c r="J951" s="99"/>
      <c r="K951" s="99"/>
      <c r="L951" s="99"/>
      <c r="M951" s="99"/>
      <c r="N951" s="99"/>
      <c r="O951" s="99"/>
      <c r="P951" s="99"/>
      <c r="Q951" s="99"/>
      <c r="R951" s="99"/>
      <c r="S951" s="99"/>
      <c r="T951" s="99"/>
      <c r="U951" s="99"/>
      <c r="V951" s="99"/>
      <c r="W951" s="99"/>
      <c r="X951" s="99"/>
      <c r="Y951" s="99"/>
      <c r="Z951" s="99"/>
    </row>
    <row r="952" spans="1:26" x14ac:dyDescent="0.2">
      <c r="A952" s="99"/>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row>
    <row r="953" spans="1:26" x14ac:dyDescent="0.2">
      <c r="A953" s="99"/>
      <c r="B953" s="99"/>
      <c r="C953" s="99"/>
      <c r="D953" s="99"/>
      <c r="E953" s="99"/>
      <c r="F953" s="99"/>
      <c r="G953" s="99"/>
      <c r="H953" s="99"/>
      <c r="I953" s="99"/>
      <c r="J953" s="99"/>
      <c r="K953" s="99"/>
      <c r="L953" s="99"/>
      <c r="M953" s="99"/>
      <c r="N953" s="99"/>
      <c r="O953" s="99"/>
      <c r="P953" s="99"/>
      <c r="Q953" s="99"/>
      <c r="R953" s="99"/>
      <c r="S953" s="99"/>
      <c r="T953" s="99"/>
      <c r="U953" s="99"/>
      <c r="V953" s="99"/>
      <c r="W953" s="99"/>
      <c r="X953" s="99"/>
      <c r="Y953" s="99"/>
      <c r="Z953" s="99"/>
    </row>
    <row r="954" spans="1:26" x14ac:dyDescent="0.2">
      <c r="A954" s="99"/>
      <c r="B954" s="99"/>
      <c r="C954" s="99"/>
      <c r="D954" s="99"/>
      <c r="E954" s="99"/>
      <c r="F954" s="99"/>
      <c r="G954" s="99"/>
      <c r="H954" s="99"/>
      <c r="I954" s="99"/>
      <c r="J954" s="99"/>
      <c r="K954" s="99"/>
      <c r="L954" s="99"/>
      <c r="M954" s="99"/>
      <c r="N954" s="99"/>
      <c r="O954" s="99"/>
      <c r="P954" s="99"/>
      <c r="Q954" s="99"/>
      <c r="R954" s="99"/>
      <c r="S954" s="99"/>
      <c r="T954" s="99"/>
      <c r="U954" s="99"/>
      <c r="V954" s="99"/>
      <c r="W954" s="99"/>
      <c r="X954" s="99"/>
      <c r="Y954" s="99"/>
      <c r="Z954" s="99"/>
    </row>
    <row r="955" spans="1:26" x14ac:dyDescent="0.2">
      <c r="A955" s="99"/>
      <c r="B955" s="99"/>
      <c r="C955" s="99"/>
      <c r="D955" s="99"/>
      <c r="E955" s="99"/>
      <c r="F955" s="99"/>
      <c r="G955" s="99"/>
      <c r="H955" s="99"/>
      <c r="I955" s="99"/>
      <c r="J955" s="99"/>
      <c r="K955" s="99"/>
      <c r="L955" s="99"/>
      <c r="M955" s="99"/>
      <c r="N955" s="99"/>
      <c r="O955" s="99"/>
      <c r="P955" s="99"/>
      <c r="Q955" s="99"/>
      <c r="R955" s="99"/>
      <c r="S955" s="99"/>
      <c r="T955" s="99"/>
      <c r="U955" s="99"/>
      <c r="V955" s="99"/>
      <c r="W955" s="99"/>
      <c r="X955" s="99"/>
      <c r="Y955" s="99"/>
      <c r="Z955" s="99"/>
    </row>
    <row r="956" spans="1:26" x14ac:dyDescent="0.2">
      <c r="A956" s="99"/>
      <c r="B956" s="99"/>
      <c r="C956" s="99"/>
      <c r="D956" s="99"/>
      <c r="E956" s="99"/>
      <c r="F956" s="99"/>
      <c r="G956" s="99"/>
      <c r="H956" s="99"/>
      <c r="I956" s="99"/>
      <c r="J956" s="99"/>
      <c r="K956" s="99"/>
      <c r="L956" s="99"/>
      <c r="M956" s="99"/>
      <c r="N956" s="99"/>
      <c r="O956" s="99"/>
      <c r="P956" s="99"/>
      <c r="Q956" s="99"/>
      <c r="R956" s="99"/>
      <c r="S956" s="99"/>
      <c r="T956" s="99"/>
      <c r="U956" s="99"/>
      <c r="V956" s="99"/>
      <c r="W956" s="99"/>
      <c r="X956" s="99"/>
      <c r="Y956" s="99"/>
      <c r="Z956" s="99"/>
    </row>
    <row r="957" spans="1:26" x14ac:dyDescent="0.2">
      <c r="A957" s="99"/>
      <c r="B957" s="99"/>
      <c r="C957" s="99"/>
      <c r="D957" s="99"/>
      <c r="E957" s="99"/>
      <c r="F957" s="99"/>
      <c r="G957" s="99"/>
      <c r="H957" s="99"/>
      <c r="I957" s="99"/>
      <c r="J957" s="99"/>
      <c r="K957" s="99"/>
      <c r="L957" s="99"/>
      <c r="M957" s="99"/>
      <c r="N957" s="99"/>
      <c r="O957" s="99"/>
      <c r="P957" s="99"/>
      <c r="Q957" s="99"/>
      <c r="R957" s="99"/>
      <c r="S957" s="99"/>
      <c r="T957" s="99"/>
      <c r="U957" s="99"/>
      <c r="V957" s="99"/>
      <c r="W957" s="99"/>
      <c r="X957" s="99"/>
      <c r="Y957" s="99"/>
      <c r="Z957" s="99"/>
    </row>
    <row r="958" spans="1:26" x14ac:dyDescent="0.2">
      <c r="A958" s="99"/>
      <c r="B958" s="99"/>
      <c r="C958" s="99"/>
      <c r="D958" s="99"/>
      <c r="E958" s="99"/>
      <c r="F958" s="99"/>
      <c r="G958" s="99"/>
      <c r="H958" s="99"/>
      <c r="I958" s="99"/>
      <c r="J958" s="99"/>
      <c r="K958" s="99"/>
      <c r="L958" s="99"/>
      <c r="M958" s="99"/>
      <c r="N958" s="99"/>
      <c r="O958" s="99"/>
      <c r="P958" s="99"/>
      <c r="Q958" s="99"/>
      <c r="R958" s="99"/>
      <c r="S958" s="99"/>
      <c r="T958" s="99"/>
      <c r="U958" s="99"/>
      <c r="V958" s="99"/>
      <c r="W958" s="99"/>
      <c r="X958" s="99"/>
      <c r="Y958" s="99"/>
      <c r="Z958" s="99"/>
    </row>
    <row r="959" spans="1:26" x14ac:dyDescent="0.2">
      <c r="A959" s="99"/>
      <c r="B959" s="99"/>
      <c r="C959" s="99"/>
      <c r="D959" s="99"/>
      <c r="E959" s="99"/>
      <c r="F959" s="99"/>
      <c r="G959" s="99"/>
      <c r="H959" s="99"/>
      <c r="I959" s="99"/>
      <c r="J959" s="99"/>
      <c r="K959" s="99"/>
      <c r="L959" s="99"/>
      <c r="M959" s="99"/>
      <c r="N959" s="99"/>
      <c r="O959" s="99"/>
      <c r="P959" s="99"/>
      <c r="Q959" s="99"/>
      <c r="R959" s="99"/>
      <c r="S959" s="99"/>
      <c r="T959" s="99"/>
      <c r="U959" s="99"/>
      <c r="V959" s="99"/>
      <c r="W959" s="99"/>
      <c r="X959" s="99"/>
      <c r="Y959" s="99"/>
      <c r="Z959" s="99"/>
    </row>
    <row r="960" spans="1:26" x14ac:dyDescent="0.2">
      <c r="A960" s="99"/>
      <c r="B960" s="99"/>
      <c r="C960" s="99"/>
      <c r="D960" s="99"/>
      <c r="E960" s="99"/>
      <c r="F960" s="99"/>
      <c r="G960" s="99"/>
      <c r="H960" s="99"/>
      <c r="I960" s="99"/>
      <c r="J960" s="99"/>
      <c r="K960" s="99"/>
      <c r="L960" s="99"/>
      <c r="M960" s="99"/>
      <c r="N960" s="99"/>
      <c r="O960" s="99"/>
      <c r="P960" s="99"/>
      <c r="Q960" s="99"/>
      <c r="R960" s="99"/>
      <c r="S960" s="99"/>
      <c r="T960" s="99"/>
      <c r="U960" s="99"/>
      <c r="V960" s="99"/>
      <c r="W960" s="99"/>
      <c r="X960" s="99"/>
      <c r="Y960" s="99"/>
      <c r="Z960" s="99"/>
    </row>
    <row r="961" spans="1:26" x14ac:dyDescent="0.2">
      <c r="A961" s="99"/>
      <c r="B961" s="99"/>
      <c r="C961" s="99"/>
      <c r="D961" s="99"/>
      <c r="E961" s="99"/>
      <c r="F961" s="99"/>
      <c r="G961" s="99"/>
      <c r="H961" s="99"/>
      <c r="I961" s="99"/>
      <c r="J961" s="99"/>
      <c r="K961" s="99"/>
      <c r="L961" s="99"/>
      <c r="M961" s="99"/>
      <c r="N961" s="99"/>
      <c r="O961" s="99"/>
      <c r="P961" s="99"/>
      <c r="Q961" s="99"/>
      <c r="R961" s="99"/>
      <c r="S961" s="99"/>
      <c r="T961" s="99"/>
      <c r="U961" s="99"/>
      <c r="V961" s="99"/>
      <c r="W961" s="99"/>
      <c r="X961" s="99"/>
      <c r="Y961" s="99"/>
      <c r="Z961" s="99"/>
    </row>
    <row r="962" spans="1:26" x14ac:dyDescent="0.2">
      <c r="A962" s="99"/>
      <c r="B962" s="99"/>
      <c r="C962" s="99"/>
      <c r="D962" s="99"/>
      <c r="E962" s="99"/>
      <c r="F962" s="99"/>
      <c r="G962" s="99"/>
      <c r="H962" s="99"/>
      <c r="I962" s="99"/>
      <c r="J962" s="99"/>
      <c r="K962" s="99"/>
      <c r="L962" s="99"/>
      <c r="M962" s="99"/>
      <c r="N962" s="99"/>
      <c r="O962" s="99"/>
      <c r="P962" s="99"/>
      <c r="Q962" s="99"/>
      <c r="R962" s="99"/>
      <c r="S962" s="99"/>
      <c r="T962" s="99"/>
      <c r="U962" s="99"/>
      <c r="V962" s="99"/>
      <c r="W962" s="99"/>
      <c r="X962" s="99"/>
      <c r="Y962" s="99"/>
      <c r="Z962" s="99"/>
    </row>
    <row r="963" spans="1:26" x14ac:dyDescent="0.2">
      <c r="A963" s="99"/>
      <c r="B963" s="99"/>
      <c r="C963" s="99"/>
      <c r="D963" s="99"/>
      <c r="E963" s="99"/>
      <c r="F963" s="99"/>
      <c r="G963" s="99"/>
      <c r="H963" s="99"/>
      <c r="I963" s="99"/>
      <c r="J963" s="99"/>
      <c r="K963" s="99"/>
      <c r="L963" s="99"/>
      <c r="M963" s="99"/>
      <c r="N963" s="99"/>
      <c r="O963" s="99"/>
      <c r="P963" s="99"/>
      <c r="Q963" s="99"/>
      <c r="R963" s="99"/>
      <c r="S963" s="99"/>
      <c r="T963" s="99"/>
      <c r="U963" s="99"/>
      <c r="V963" s="99"/>
      <c r="W963" s="99"/>
      <c r="X963" s="99"/>
      <c r="Y963" s="99"/>
      <c r="Z963" s="99"/>
    </row>
    <row r="964" spans="1:26" x14ac:dyDescent="0.2">
      <c r="A964" s="99"/>
      <c r="B964" s="99"/>
      <c r="C964" s="99"/>
      <c r="D964" s="99"/>
      <c r="E964" s="99"/>
      <c r="F964" s="99"/>
      <c r="G964" s="99"/>
      <c r="H964" s="99"/>
      <c r="I964" s="99"/>
      <c r="J964" s="99"/>
      <c r="K964" s="99"/>
      <c r="L964" s="99"/>
      <c r="M964" s="99"/>
      <c r="N964" s="99"/>
      <c r="O964" s="99"/>
      <c r="P964" s="99"/>
      <c r="Q964" s="99"/>
      <c r="R964" s="99"/>
      <c r="S964" s="99"/>
      <c r="T964" s="99"/>
      <c r="U964" s="99"/>
      <c r="V964" s="99"/>
      <c r="W964" s="99"/>
      <c r="X964" s="99"/>
      <c r="Y964" s="99"/>
      <c r="Z964" s="99"/>
    </row>
    <row r="965" spans="1:26" x14ac:dyDescent="0.2">
      <c r="A965" s="99"/>
      <c r="B965" s="99"/>
      <c r="C965" s="99"/>
      <c r="D965" s="99"/>
      <c r="E965" s="99"/>
      <c r="F965" s="99"/>
      <c r="G965" s="99"/>
      <c r="H965" s="99"/>
      <c r="I965" s="99"/>
      <c r="J965" s="99"/>
      <c r="K965" s="99"/>
      <c r="L965" s="99"/>
      <c r="M965" s="99"/>
      <c r="N965" s="99"/>
      <c r="O965" s="99"/>
      <c r="P965" s="99"/>
      <c r="Q965" s="99"/>
      <c r="R965" s="99"/>
      <c r="S965" s="99"/>
      <c r="T965" s="99"/>
      <c r="U965" s="99"/>
      <c r="V965" s="99"/>
      <c r="W965" s="99"/>
      <c r="X965" s="99"/>
      <c r="Y965" s="99"/>
      <c r="Z965" s="99"/>
    </row>
    <row r="966" spans="1:26" x14ac:dyDescent="0.2">
      <c r="A966" s="99"/>
      <c r="B966" s="99"/>
      <c r="C966" s="99"/>
      <c r="D966" s="99"/>
      <c r="E966" s="99"/>
      <c r="F966" s="99"/>
      <c r="G966" s="99"/>
      <c r="H966" s="99"/>
      <c r="I966" s="99"/>
      <c r="J966" s="99"/>
      <c r="K966" s="99"/>
      <c r="L966" s="99"/>
      <c r="M966" s="99"/>
      <c r="N966" s="99"/>
      <c r="O966" s="99"/>
      <c r="P966" s="99"/>
      <c r="Q966" s="99"/>
      <c r="R966" s="99"/>
      <c r="S966" s="99"/>
      <c r="T966" s="99"/>
      <c r="U966" s="99"/>
      <c r="V966" s="99"/>
      <c r="W966" s="99"/>
      <c r="X966" s="99"/>
      <c r="Y966" s="99"/>
      <c r="Z966" s="99"/>
    </row>
    <row r="967" spans="1:26" x14ac:dyDescent="0.2">
      <c r="A967" s="99"/>
      <c r="B967" s="99"/>
      <c r="C967" s="99"/>
      <c r="D967" s="99"/>
      <c r="E967" s="99"/>
      <c r="F967" s="99"/>
      <c r="G967" s="99"/>
      <c r="H967" s="99"/>
      <c r="I967" s="99"/>
      <c r="J967" s="99"/>
      <c r="K967" s="99"/>
      <c r="L967" s="99"/>
      <c r="M967" s="99"/>
      <c r="N967" s="99"/>
      <c r="O967" s="99"/>
      <c r="P967" s="99"/>
      <c r="Q967" s="99"/>
      <c r="R967" s="99"/>
      <c r="S967" s="99"/>
      <c r="T967" s="99"/>
      <c r="U967" s="99"/>
      <c r="V967" s="99"/>
      <c r="W967" s="99"/>
      <c r="X967" s="99"/>
      <c r="Y967" s="99"/>
      <c r="Z967" s="99"/>
    </row>
    <row r="968" spans="1:26" x14ac:dyDescent="0.2">
      <c r="A968" s="99"/>
      <c r="B968" s="99"/>
      <c r="C968" s="99"/>
      <c r="D968" s="99"/>
      <c r="E968" s="99"/>
      <c r="F968" s="99"/>
      <c r="G968" s="99"/>
      <c r="H968" s="99"/>
      <c r="I968" s="99"/>
      <c r="J968" s="99"/>
      <c r="K968" s="99"/>
      <c r="L968" s="99"/>
      <c r="M968" s="99"/>
      <c r="N968" s="99"/>
      <c r="O968" s="99"/>
      <c r="P968" s="99"/>
      <c r="Q968" s="99"/>
      <c r="R968" s="99"/>
      <c r="S968" s="99"/>
      <c r="T968" s="99"/>
      <c r="U968" s="99"/>
      <c r="V968" s="99"/>
      <c r="W968" s="99"/>
      <c r="X968" s="99"/>
      <c r="Y968" s="99"/>
      <c r="Z968" s="99"/>
    </row>
    <row r="969" spans="1:26" x14ac:dyDescent="0.2">
      <c r="A969" s="99"/>
      <c r="B969" s="99"/>
      <c r="C969" s="99"/>
      <c r="D969" s="99"/>
      <c r="E969" s="99"/>
      <c r="F969" s="99"/>
      <c r="G969" s="99"/>
      <c r="H969" s="99"/>
      <c r="I969" s="99"/>
      <c r="J969" s="99"/>
      <c r="K969" s="99"/>
      <c r="L969" s="99"/>
      <c r="M969" s="99"/>
      <c r="N969" s="99"/>
      <c r="O969" s="99"/>
      <c r="P969" s="99"/>
      <c r="Q969" s="99"/>
      <c r="R969" s="99"/>
      <c r="S969" s="99"/>
      <c r="T969" s="99"/>
      <c r="U969" s="99"/>
      <c r="V969" s="99"/>
      <c r="W969" s="99"/>
      <c r="X969" s="99"/>
      <c r="Y969" s="99"/>
      <c r="Z969" s="99"/>
    </row>
    <row r="970" spans="1:26" x14ac:dyDescent="0.2">
      <c r="A970" s="99"/>
      <c r="B970" s="99"/>
      <c r="C970" s="99"/>
      <c r="D970" s="99"/>
      <c r="E970" s="99"/>
      <c r="F970" s="99"/>
      <c r="G970" s="99"/>
      <c r="H970" s="99"/>
      <c r="I970" s="99"/>
      <c r="J970" s="99"/>
      <c r="K970" s="99"/>
      <c r="L970" s="99"/>
      <c r="M970" s="99"/>
      <c r="N970" s="99"/>
      <c r="O970" s="99"/>
      <c r="P970" s="99"/>
      <c r="Q970" s="99"/>
      <c r="R970" s="99"/>
      <c r="S970" s="99"/>
      <c r="T970" s="99"/>
      <c r="U970" s="99"/>
      <c r="V970" s="99"/>
      <c r="W970" s="99"/>
      <c r="X970" s="99"/>
      <c r="Y970" s="99"/>
      <c r="Z970" s="99"/>
    </row>
    <row r="971" spans="1:26" x14ac:dyDescent="0.2">
      <c r="A971" s="99"/>
      <c r="B971" s="99"/>
      <c r="C971" s="99"/>
      <c r="D971" s="99"/>
      <c r="E971" s="99"/>
      <c r="F971" s="99"/>
      <c r="G971" s="99"/>
      <c r="H971" s="99"/>
      <c r="I971" s="99"/>
      <c r="J971" s="99"/>
      <c r="K971" s="99"/>
      <c r="L971" s="99"/>
      <c r="M971" s="99"/>
      <c r="N971" s="99"/>
      <c r="O971" s="99"/>
      <c r="P971" s="99"/>
      <c r="Q971" s="99"/>
      <c r="R971" s="99"/>
      <c r="S971" s="99"/>
      <c r="T971" s="99"/>
      <c r="U971" s="99"/>
      <c r="V971" s="99"/>
      <c r="W971" s="99"/>
      <c r="X971" s="99"/>
      <c r="Y971" s="99"/>
      <c r="Z971" s="99"/>
    </row>
    <row r="972" spans="1:26" x14ac:dyDescent="0.2">
      <c r="A972" s="99"/>
      <c r="B972" s="99"/>
      <c r="C972" s="99"/>
      <c r="D972" s="99"/>
      <c r="E972" s="99"/>
      <c r="F972" s="99"/>
      <c r="G972" s="99"/>
      <c r="H972" s="99"/>
      <c r="I972" s="99"/>
      <c r="J972" s="99"/>
      <c r="K972" s="99"/>
      <c r="L972" s="99"/>
      <c r="M972" s="99"/>
      <c r="N972" s="99"/>
      <c r="O972" s="99"/>
      <c r="P972" s="99"/>
      <c r="Q972" s="99"/>
      <c r="R972" s="99"/>
      <c r="S972" s="99"/>
      <c r="T972" s="99"/>
      <c r="U972" s="99"/>
      <c r="V972" s="99"/>
      <c r="W972" s="99"/>
      <c r="X972" s="99"/>
      <c r="Y972" s="99"/>
      <c r="Z972" s="99"/>
    </row>
    <row r="973" spans="1:26" x14ac:dyDescent="0.2">
      <c r="A973" s="99"/>
      <c r="B973" s="99"/>
      <c r="C973" s="99"/>
      <c r="D973" s="99"/>
      <c r="E973" s="99"/>
      <c r="F973" s="99"/>
      <c r="G973" s="99"/>
      <c r="H973" s="99"/>
      <c r="I973" s="99"/>
      <c r="J973" s="99"/>
      <c r="K973" s="99"/>
      <c r="L973" s="99"/>
      <c r="M973" s="99"/>
      <c r="N973" s="99"/>
      <c r="O973" s="99"/>
      <c r="P973" s="99"/>
      <c r="Q973" s="99"/>
      <c r="R973" s="99"/>
      <c r="S973" s="99"/>
      <c r="T973" s="99"/>
      <c r="U973" s="99"/>
      <c r="V973" s="99"/>
      <c r="W973" s="99"/>
      <c r="X973" s="99"/>
      <c r="Y973" s="99"/>
      <c r="Z973" s="99"/>
    </row>
    <row r="974" spans="1:26" x14ac:dyDescent="0.2">
      <c r="A974" s="99"/>
      <c r="B974" s="99"/>
      <c r="C974" s="99"/>
      <c r="D974" s="99"/>
      <c r="E974" s="99"/>
      <c r="F974" s="99"/>
      <c r="G974" s="99"/>
      <c r="H974" s="99"/>
      <c r="I974" s="99"/>
      <c r="J974" s="99"/>
      <c r="K974" s="99"/>
      <c r="L974" s="99"/>
      <c r="M974" s="99"/>
      <c r="N974" s="99"/>
      <c r="O974" s="99"/>
      <c r="P974" s="99"/>
      <c r="Q974" s="99"/>
      <c r="R974" s="99"/>
      <c r="S974" s="99"/>
      <c r="T974" s="99"/>
      <c r="U974" s="99"/>
      <c r="V974" s="99"/>
      <c r="W974" s="99"/>
      <c r="X974" s="99"/>
      <c r="Y974" s="99"/>
      <c r="Z974" s="99"/>
    </row>
    <row r="975" spans="1:26" x14ac:dyDescent="0.2">
      <c r="A975" s="99"/>
      <c r="B975" s="99"/>
      <c r="C975" s="99"/>
      <c r="D975" s="99"/>
      <c r="E975" s="99"/>
      <c r="F975" s="99"/>
      <c r="G975" s="99"/>
      <c r="H975" s="99"/>
      <c r="I975" s="99"/>
      <c r="J975" s="99"/>
      <c r="K975" s="99"/>
      <c r="L975" s="99"/>
      <c r="M975" s="99"/>
      <c r="N975" s="99"/>
      <c r="O975" s="99"/>
      <c r="P975" s="99"/>
      <c r="Q975" s="99"/>
      <c r="R975" s="99"/>
      <c r="S975" s="99"/>
      <c r="T975" s="99"/>
      <c r="U975" s="99"/>
      <c r="V975" s="99"/>
      <c r="W975" s="99"/>
      <c r="X975" s="99"/>
      <c r="Y975" s="99"/>
      <c r="Z975" s="99"/>
    </row>
    <row r="976" spans="1:26" x14ac:dyDescent="0.2">
      <c r="A976" s="99"/>
      <c r="B976" s="99"/>
      <c r="C976" s="99"/>
      <c r="D976" s="99"/>
      <c r="E976" s="99"/>
      <c r="F976" s="99"/>
      <c r="G976" s="99"/>
      <c r="H976" s="99"/>
      <c r="I976" s="99"/>
      <c r="J976" s="99"/>
      <c r="K976" s="99"/>
      <c r="L976" s="99"/>
      <c r="M976" s="99"/>
      <c r="N976" s="99"/>
      <c r="O976" s="99"/>
      <c r="P976" s="99"/>
      <c r="Q976" s="99"/>
      <c r="R976" s="99"/>
      <c r="S976" s="99"/>
      <c r="T976" s="99"/>
      <c r="U976" s="99"/>
      <c r="V976" s="99"/>
      <c r="W976" s="99"/>
      <c r="X976" s="99"/>
      <c r="Y976" s="99"/>
      <c r="Z976" s="99"/>
    </row>
    <row r="977" spans="1:26" x14ac:dyDescent="0.2">
      <c r="A977" s="99"/>
      <c r="B977" s="99"/>
      <c r="C977" s="99"/>
      <c r="D977" s="99"/>
      <c r="E977" s="99"/>
      <c r="F977" s="99"/>
      <c r="G977" s="99"/>
      <c r="H977" s="99"/>
      <c r="I977" s="99"/>
      <c r="J977" s="99"/>
      <c r="K977" s="99"/>
      <c r="L977" s="99"/>
      <c r="M977" s="99"/>
      <c r="N977" s="99"/>
      <c r="O977" s="99"/>
      <c r="P977" s="99"/>
      <c r="Q977" s="99"/>
      <c r="R977" s="99"/>
      <c r="S977" s="99"/>
      <c r="T977" s="99"/>
      <c r="U977" s="99"/>
      <c r="V977" s="99"/>
      <c r="W977" s="99"/>
      <c r="X977" s="99"/>
      <c r="Y977" s="99"/>
      <c r="Z977" s="99"/>
    </row>
    <row r="978" spans="1:26" x14ac:dyDescent="0.2">
      <c r="A978" s="99"/>
      <c r="B978" s="99"/>
      <c r="C978" s="99"/>
      <c r="D978" s="99"/>
      <c r="E978" s="99"/>
      <c r="F978" s="99"/>
      <c r="G978" s="99"/>
      <c r="H978" s="99"/>
      <c r="I978" s="99"/>
      <c r="J978" s="99"/>
      <c r="K978" s="99"/>
      <c r="L978" s="99"/>
      <c r="M978" s="99"/>
      <c r="N978" s="99"/>
      <c r="O978" s="99"/>
      <c r="P978" s="99"/>
      <c r="Q978" s="99"/>
      <c r="R978" s="99"/>
      <c r="S978" s="99"/>
      <c r="T978" s="99"/>
      <c r="U978" s="99"/>
      <c r="V978" s="99"/>
      <c r="W978" s="99"/>
      <c r="X978" s="99"/>
      <c r="Y978" s="99"/>
      <c r="Z978" s="99"/>
    </row>
    <row r="979" spans="1:26" x14ac:dyDescent="0.2">
      <c r="A979" s="99"/>
      <c r="B979" s="99"/>
      <c r="C979" s="99"/>
      <c r="D979" s="99"/>
      <c r="E979" s="99"/>
      <c r="F979" s="99"/>
      <c r="G979" s="99"/>
      <c r="H979" s="99"/>
      <c r="I979" s="99"/>
      <c r="J979" s="99"/>
      <c r="K979" s="99"/>
      <c r="L979" s="99"/>
      <c r="M979" s="99"/>
      <c r="N979" s="99"/>
      <c r="O979" s="99"/>
      <c r="P979" s="99"/>
      <c r="Q979" s="99"/>
      <c r="R979" s="99"/>
      <c r="S979" s="99"/>
      <c r="T979" s="99"/>
      <c r="U979" s="99"/>
      <c r="V979" s="99"/>
      <c r="W979" s="99"/>
      <c r="X979" s="99"/>
      <c r="Y979" s="99"/>
      <c r="Z979" s="99"/>
    </row>
    <row r="980" spans="1:26" x14ac:dyDescent="0.2">
      <c r="A980" s="99"/>
      <c r="B980" s="99"/>
      <c r="C980" s="99"/>
      <c r="D980" s="99"/>
      <c r="E980" s="99"/>
      <c r="F980" s="99"/>
      <c r="G980" s="99"/>
      <c r="H980" s="99"/>
      <c r="I980" s="99"/>
      <c r="J980" s="99"/>
      <c r="K980" s="99"/>
      <c r="L980" s="99"/>
      <c r="M980" s="99"/>
      <c r="N980" s="99"/>
      <c r="O980" s="99"/>
      <c r="P980" s="99"/>
      <c r="Q980" s="99"/>
      <c r="R980" s="99"/>
      <c r="S980" s="99"/>
      <c r="T980" s="99"/>
      <c r="U980" s="99"/>
      <c r="V980" s="99"/>
      <c r="W980" s="99"/>
      <c r="X980" s="99"/>
      <c r="Y980" s="99"/>
      <c r="Z980" s="99"/>
    </row>
    <row r="981" spans="1:26" x14ac:dyDescent="0.2">
      <c r="A981" s="99"/>
      <c r="B981" s="99"/>
      <c r="C981" s="99"/>
      <c r="D981" s="99"/>
      <c r="E981" s="99"/>
      <c r="F981" s="99"/>
      <c r="G981" s="99"/>
      <c r="H981" s="99"/>
      <c r="I981" s="99"/>
      <c r="J981" s="99"/>
      <c r="K981" s="99"/>
      <c r="L981" s="99"/>
      <c r="M981" s="99"/>
      <c r="N981" s="99"/>
      <c r="O981" s="99"/>
      <c r="P981" s="99"/>
      <c r="Q981" s="99"/>
      <c r="R981" s="99"/>
      <c r="S981" s="99"/>
      <c r="T981" s="99"/>
      <c r="U981" s="99"/>
      <c r="V981" s="99"/>
      <c r="W981" s="99"/>
      <c r="X981" s="99"/>
      <c r="Y981" s="99"/>
      <c r="Z981" s="99"/>
    </row>
    <row r="982" spans="1:26" x14ac:dyDescent="0.2">
      <c r="A982" s="99"/>
      <c r="B982" s="99"/>
      <c r="C982" s="99"/>
      <c r="D982" s="99"/>
      <c r="E982" s="99"/>
      <c r="F982" s="99"/>
      <c r="G982" s="99"/>
      <c r="H982" s="99"/>
      <c r="I982" s="99"/>
      <c r="J982" s="99"/>
      <c r="K982" s="99"/>
      <c r="L982" s="99"/>
      <c r="M982" s="99"/>
      <c r="N982" s="99"/>
      <c r="O982" s="99"/>
      <c r="P982" s="99"/>
      <c r="Q982" s="99"/>
      <c r="R982" s="99"/>
      <c r="S982" s="99"/>
      <c r="T982" s="99"/>
      <c r="U982" s="99"/>
      <c r="V982" s="99"/>
      <c r="W982" s="99"/>
      <c r="X982" s="99"/>
      <c r="Y982" s="99"/>
      <c r="Z982" s="99"/>
    </row>
    <row r="983" spans="1:26" x14ac:dyDescent="0.2">
      <c r="A983" s="99"/>
      <c r="B983" s="99"/>
      <c r="C983" s="99"/>
      <c r="D983" s="99"/>
      <c r="E983" s="99"/>
      <c r="F983" s="99"/>
      <c r="G983" s="99"/>
      <c r="H983" s="99"/>
      <c r="I983" s="99"/>
      <c r="J983" s="99"/>
      <c r="K983" s="99"/>
      <c r="L983" s="99"/>
      <c r="M983" s="99"/>
      <c r="N983" s="99"/>
      <c r="O983" s="99"/>
      <c r="P983" s="99"/>
      <c r="Q983" s="99"/>
      <c r="R983" s="99"/>
      <c r="S983" s="99"/>
      <c r="T983" s="99"/>
      <c r="U983" s="99"/>
      <c r="V983" s="99"/>
      <c r="W983" s="99"/>
      <c r="X983" s="99"/>
      <c r="Y983" s="99"/>
      <c r="Z983" s="99"/>
    </row>
    <row r="984" spans="1:26" x14ac:dyDescent="0.2">
      <c r="A984" s="99"/>
      <c r="B984" s="99"/>
      <c r="C984" s="99"/>
      <c r="D984" s="99"/>
      <c r="E984" s="99"/>
      <c r="F984" s="99"/>
      <c r="G984" s="99"/>
      <c r="H984" s="99"/>
      <c r="I984" s="99"/>
      <c r="J984" s="99"/>
      <c r="K984" s="99"/>
      <c r="L984" s="99"/>
      <c r="M984" s="99"/>
      <c r="N984" s="99"/>
      <c r="O984" s="99"/>
      <c r="P984" s="99"/>
      <c r="Q984" s="99"/>
      <c r="R984" s="99"/>
      <c r="S984" s="99"/>
      <c r="T984" s="99"/>
      <c r="U984" s="99"/>
      <c r="V984" s="99"/>
      <c r="W984" s="99"/>
      <c r="X984" s="99"/>
      <c r="Y984" s="99"/>
      <c r="Z984" s="99"/>
    </row>
    <row r="985" spans="1:26" x14ac:dyDescent="0.2">
      <c r="A985" s="99"/>
      <c r="B985" s="99"/>
      <c r="C985" s="99"/>
      <c r="D985" s="99"/>
      <c r="E985" s="99"/>
      <c r="F985" s="99"/>
      <c r="G985" s="99"/>
      <c r="H985" s="99"/>
      <c r="I985" s="99"/>
      <c r="J985" s="99"/>
      <c r="K985" s="99"/>
      <c r="L985" s="99"/>
      <c r="M985" s="99"/>
      <c r="N985" s="99"/>
      <c r="O985" s="99"/>
      <c r="P985" s="99"/>
      <c r="Q985" s="99"/>
      <c r="R985" s="99"/>
      <c r="S985" s="99"/>
      <c r="T985" s="99"/>
      <c r="U985" s="99"/>
      <c r="V985" s="99"/>
      <c r="W985" s="99"/>
      <c r="X985" s="99"/>
      <c r="Y985" s="99"/>
      <c r="Z985" s="99"/>
    </row>
    <row r="986" spans="1:26" x14ac:dyDescent="0.2">
      <c r="A986" s="99"/>
      <c r="B986" s="99"/>
      <c r="C986" s="99"/>
      <c r="D986" s="99"/>
      <c r="E986" s="99"/>
      <c r="F986" s="99"/>
      <c r="G986" s="99"/>
      <c r="H986" s="99"/>
      <c r="I986" s="99"/>
      <c r="J986" s="99"/>
      <c r="K986" s="99"/>
      <c r="L986" s="99"/>
      <c r="M986" s="99"/>
      <c r="N986" s="99"/>
      <c r="O986" s="99"/>
      <c r="P986" s="99"/>
      <c r="Q986" s="99"/>
      <c r="R986" s="99"/>
      <c r="S986" s="99"/>
      <c r="T986" s="99"/>
      <c r="U986" s="99"/>
      <c r="V986" s="99"/>
      <c r="W986" s="99"/>
      <c r="X986" s="99"/>
      <c r="Y986" s="99"/>
      <c r="Z986" s="99"/>
    </row>
    <row r="987" spans="1:26" x14ac:dyDescent="0.2">
      <c r="A987" s="99"/>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row>
    <row r="988" spans="1:26" x14ac:dyDescent="0.2">
      <c r="A988" s="99"/>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row>
    <row r="989" spans="1:26" x14ac:dyDescent="0.2">
      <c r="A989" s="99"/>
      <c r="B989" s="99"/>
      <c r="C989" s="99"/>
      <c r="D989" s="99"/>
      <c r="E989" s="99"/>
      <c r="F989" s="99"/>
      <c r="G989" s="99"/>
      <c r="H989" s="99"/>
      <c r="I989" s="99"/>
      <c r="J989" s="99"/>
      <c r="K989" s="99"/>
      <c r="L989" s="99"/>
      <c r="M989" s="99"/>
      <c r="N989" s="99"/>
      <c r="O989" s="99"/>
      <c r="P989" s="99"/>
      <c r="Q989" s="99"/>
      <c r="R989" s="99"/>
      <c r="S989" s="99"/>
      <c r="T989" s="99"/>
      <c r="U989" s="99"/>
      <c r="V989" s="99"/>
      <c r="W989" s="99"/>
      <c r="X989" s="99"/>
      <c r="Y989" s="99"/>
      <c r="Z989" s="99"/>
    </row>
    <row r="990" spans="1:26" x14ac:dyDescent="0.2">
      <c r="A990" s="99"/>
      <c r="B990" s="99"/>
      <c r="C990" s="99"/>
      <c r="D990" s="99"/>
      <c r="E990" s="99"/>
      <c r="F990" s="99"/>
      <c r="G990" s="99"/>
      <c r="H990" s="99"/>
      <c r="I990" s="99"/>
      <c r="J990" s="99"/>
      <c r="K990" s="99"/>
      <c r="L990" s="99"/>
      <c r="M990" s="99"/>
      <c r="N990" s="99"/>
      <c r="O990" s="99"/>
      <c r="P990" s="99"/>
      <c r="Q990" s="99"/>
      <c r="R990" s="99"/>
      <c r="S990" s="99"/>
      <c r="T990" s="99"/>
      <c r="U990" s="99"/>
      <c r="V990" s="99"/>
      <c r="W990" s="99"/>
      <c r="X990" s="99"/>
      <c r="Y990" s="99"/>
      <c r="Z990" s="99"/>
    </row>
    <row r="991" spans="1:26" x14ac:dyDescent="0.2">
      <c r="A991" s="99"/>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row>
    <row r="992" spans="1:26" x14ac:dyDescent="0.2">
      <c r="A992" s="99"/>
      <c r="B992" s="99"/>
      <c r="C992" s="99"/>
      <c r="D992" s="99"/>
      <c r="E992" s="99"/>
      <c r="F992" s="99"/>
      <c r="G992" s="99"/>
      <c r="H992" s="99"/>
      <c r="I992" s="99"/>
      <c r="J992" s="99"/>
      <c r="K992" s="99"/>
      <c r="L992" s="99"/>
      <c r="M992" s="99"/>
      <c r="N992" s="99"/>
      <c r="O992" s="99"/>
      <c r="P992" s="99"/>
      <c r="Q992" s="99"/>
      <c r="R992" s="99"/>
      <c r="S992" s="99"/>
      <c r="T992" s="99"/>
      <c r="U992" s="99"/>
      <c r="V992" s="99"/>
      <c r="W992" s="99"/>
      <c r="X992" s="99"/>
      <c r="Y992" s="99"/>
      <c r="Z992" s="99"/>
    </row>
    <row r="993" spans="1:26" x14ac:dyDescent="0.2">
      <c r="A993" s="99"/>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row>
    <row r="994" spans="1:26" x14ac:dyDescent="0.2">
      <c r="A994" s="99"/>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row>
    <row r="995" spans="1:26" x14ac:dyDescent="0.2">
      <c r="A995" s="99"/>
      <c r="B995" s="99"/>
      <c r="C995" s="99"/>
      <c r="D995" s="99"/>
      <c r="E995" s="99"/>
      <c r="F995" s="99"/>
      <c r="G995" s="99"/>
      <c r="H995" s="99"/>
      <c r="I995" s="99"/>
      <c r="J995" s="99"/>
      <c r="K995" s="99"/>
      <c r="L995" s="99"/>
      <c r="M995" s="99"/>
      <c r="N995" s="99"/>
      <c r="O995" s="99"/>
      <c r="P995" s="99"/>
      <c r="Q995" s="99"/>
      <c r="R995" s="99"/>
      <c r="S995" s="99"/>
      <c r="T995" s="99"/>
      <c r="U995" s="99"/>
      <c r="V995" s="99"/>
      <c r="W995" s="99"/>
      <c r="X995" s="99"/>
      <c r="Y995" s="99"/>
      <c r="Z995" s="99"/>
    </row>
    <row r="996" spans="1:26" x14ac:dyDescent="0.2">
      <c r="A996" s="99"/>
      <c r="B996" s="99"/>
      <c r="C996" s="99"/>
      <c r="D996" s="99"/>
      <c r="E996" s="99"/>
      <c r="F996" s="99"/>
      <c r="G996" s="99"/>
      <c r="H996" s="99"/>
      <c r="I996" s="99"/>
      <c r="J996" s="99"/>
      <c r="K996" s="99"/>
      <c r="L996" s="99"/>
      <c r="M996" s="99"/>
      <c r="N996" s="99"/>
      <c r="O996" s="99"/>
      <c r="P996" s="99"/>
      <c r="Q996" s="99"/>
      <c r="R996" s="99"/>
      <c r="S996" s="99"/>
      <c r="T996" s="99"/>
      <c r="U996" s="99"/>
      <c r="V996" s="99"/>
      <c r="W996" s="99"/>
      <c r="X996" s="99"/>
      <c r="Y996" s="99"/>
      <c r="Z996" s="99"/>
    </row>
    <row r="997" spans="1:26" x14ac:dyDescent="0.2">
      <c r="A997" s="99"/>
      <c r="B997" s="99"/>
      <c r="C997" s="99"/>
      <c r="D997" s="99"/>
      <c r="E997" s="99"/>
      <c r="F997" s="99"/>
      <c r="G997" s="99"/>
      <c r="H997" s="99"/>
      <c r="I997" s="99"/>
      <c r="J997" s="99"/>
      <c r="K997" s="99"/>
      <c r="L997" s="99"/>
      <c r="M997" s="99"/>
      <c r="N997" s="99"/>
      <c r="O997" s="99"/>
      <c r="P997" s="99"/>
      <c r="Q997" s="99"/>
      <c r="R997" s="99"/>
      <c r="S997" s="99"/>
      <c r="T997" s="99"/>
      <c r="U997" s="99"/>
      <c r="V997" s="99"/>
      <c r="W997" s="99"/>
      <c r="X997" s="99"/>
      <c r="Y997" s="99"/>
      <c r="Z997" s="99"/>
    </row>
    <row r="998" spans="1:26" x14ac:dyDescent="0.2">
      <c r="A998" s="99"/>
      <c r="B998" s="99"/>
      <c r="C998" s="99"/>
      <c r="D998" s="99"/>
      <c r="E998" s="99"/>
      <c r="F998" s="99"/>
      <c r="G998" s="99"/>
      <c r="H998" s="99"/>
      <c r="I998" s="99"/>
      <c r="J998" s="99"/>
      <c r="K998" s="99"/>
      <c r="L998" s="99"/>
      <c r="M998" s="99"/>
      <c r="N998" s="99"/>
      <c r="O998" s="99"/>
      <c r="P998" s="99"/>
      <c r="Q998" s="99"/>
      <c r="R998" s="99"/>
      <c r="S998" s="99"/>
      <c r="T998" s="99"/>
      <c r="U998" s="99"/>
      <c r="V998" s="99"/>
      <c r="W998" s="99"/>
      <c r="X998" s="99"/>
      <c r="Y998" s="99"/>
      <c r="Z998" s="99"/>
    </row>
    <row r="999" spans="1:26" x14ac:dyDescent="0.2">
      <c r="A999" s="99"/>
      <c r="B999" s="99"/>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row>
    <row r="1000" spans="1:26" x14ac:dyDescent="0.2">
      <c r="A1000" s="99"/>
      <c r="B1000" s="99"/>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row>
    <row r="1001" spans="1:26" x14ac:dyDescent="0.2">
      <c r="A1001" s="99"/>
      <c r="B1001" s="99"/>
      <c r="C1001" s="99"/>
      <c r="D1001" s="99"/>
      <c r="E1001" s="99"/>
      <c r="F1001" s="99"/>
      <c r="G1001" s="99"/>
      <c r="H1001" s="99"/>
      <c r="I1001" s="99"/>
      <c r="J1001" s="99"/>
      <c r="K1001" s="99"/>
      <c r="L1001" s="99"/>
      <c r="M1001" s="99"/>
      <c r="N1001" s="99"/>
      <c r="O1001" s="99"/>
      <c r="P1001" s="99"/>
      <c r="Q1001" s="99"/>
      <c r="R1001" s="99"/>
      <c r="S1001" s="99"/>
      <c r="T1001" s="99"/>
      <c r="U1001" s="99"/>
      <c r="V1001" s="99"/>
      <c r="W1001" s="99"/>
      <c r="X1001" s="99"/>
      <c r="Y1001" s="99"/>
      <c r="Z1001" s="99"/>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4C702-CB6B-8542-9250-765832AB9EF5}">
  <dimension ref="A1:O81"/>
  <sheetViews>
    <sheetView topLeftCell="C1" zoomScale="155" zoomScaleNormal="155" workbookViewId="0">
      <selection activeCell="M3" sqref="M3"/>
    </sheetView>
  </sheetViews>
  <sheetFormatPr baseColWidth="10" defaultRowHeight="14" x14ac:dyDescent="0.2"/>
  <cols>
    <col min="2" max="2" width="8.3984375" customWidth="1"/>
    <col min="3" max="3" width="8.3984375" style="211" customWidth="1"/>
    <col min="4" max="4" width="8.3984375" style="194" customWidth="1"/>
    <col min="5" max="5" width="8.3984375" style="291" customWidth="1"/>
    <col min="6" max="6" width="8.3984375" style="292" customWidth="1"/>
    <col min="7" max="7" width="8.3984375" style="289" customWidth="1"/>
    <col min="8" max="8" width="8.3984375" style="290" customWidth="1"/>
    <col min="9" max="9" width="14.3984375" style="298" customWidth="1"/>
    <col min="12" max="13" width="12" customWidth="1"/>
    <col min="14" max="15" width="12" bestFit="1" customWidth="1"/>
  </cols>
  <sheetData>
    <row r="1" spans="1:15" x14ac:dyDescent="0.2">
      <c r="A1" s="129" t="s">
        <v>852</v>
      </c>
      <c r="B1" s="129" t="s">
        <v>1048</v>
      </c>
      <c r="C1" s="301" t="s">
        <v>1049</v>
      </c>
      <c r="D1" s="294" t="s">
        <v>1050</v>
      </c>
      <c r="E1" s="295" t="s">
        <v>1051</v>
      </c>
      <c r="F1" s="296" t="s">
        <v>1052</v>
      </c>
      <c r="G1" s="297" t="s">
        <v>1053</v>
      </c>
      <c r="H1" s="293" t="s">
        <v>1054</v>
      </c>
      <c r="I1" s="302" t="s">
        <v>1056</v>
      </c>
      <c r="K1" s="17" t="s">
        <v>1057</v>
      </c>
      <c r="L1" s="17" t="s">
        <v>1058</v>
      </c>
      <c r="M1" s="17" t="s">
        <v>1062</v>
      </c>
      <c r="N1" s="17" t="s">
        <v>1059</v>
      </c>
      <c r="O1" s="17" t="s">
        <v>1060</v>
      </c>
    </row>
    <row r="2" spans="1:15" x14ac:dyDescent="0.2">
      <c r="A2">
        <v>2006</v>
      </c>
      <c r="B2" s="17">
        <v>33.5</v>
      </c>
      <c r="C2" s="299">
        <v>-13.9</v>
      </c>
      <c r="D2" s="194">
        <v>29</v>
      </c>
      <c r="E2" s="291">
        <v>8</v>
      </c>
      <c r="F2" s="292">
        <v>87</v>
      </c>
      <c r="G2" s="289">
        <v>31</v>
      </c>
      <c r="H2" s="290">
        <v>718.7</v>
      </c>
      <c r="I2" s="298">
        <v>1675.2</v>
      </c>
      <c r="K2" s="17">
        <v>9</v>
      </c>
    </row>
    <row r="3" spans="1:15" x14ac:dyDescent="0.2">
      <c r="A3">
        <v>2007</v>
      </c>
      <c r="B3" s="17">
        <v>33</v>
      </c>
      <c r="C3" s="299">
        <v>-8.6</v>
      </c>
      <c r="D3" s="194">
        <v>17</v>
      </c>
      <c r="E3" s="291">
        <v>3</v>
      </c>
      <c r="F3" s="292">
        <v>47</v>
      </c>
      <c r="G3" s="289">
        <v>9</v>
      </c>
      <c r="H3" s="290">
        <v>1288</v>
      </c>
      <c r="I3" s="298">
        <v>1451.4</v>
      </c>
      <c r="K3">
        <v>9.5</v>
      </c>
    </row>
    <row r="4" spans="1:15" x14ac:dyDescent="0.2">
      <c r="A4">
        <v>2008</v>
      </c>
      <c r="B4" s="17">
        <v>31.3</v>
      </c>
      <c r="C4" s="299">
        <v>-9.4</v>
      </c>
      <c r="D4" s="194">
        <v>19</v>
      </c>
      <c r="E4" s="291">
        <v>7</v>
      </c>
      <c r="F4" s="292">
        <v>64</v>
      </c>
      <c r="G4" s="289">
        <v>10</v>
      </c>
      <c r="H4" s="290">
        <v>801.5</v>
      </c>
      <c r="I4" s="298">
        <v>1432.1</v>
      </c>
      <c r="K4">
        <v>8.1</v>
      </c>
    </row>
    <row r="5" spans="1:15" x14ac:dyDescent="0.2">
      <c r="A5">
        <v>2009</v>
      </c>
      <c r="B5" s="17">
        <v>33.5</v>
      </c>
      <c r="C5" s="299">
        <v>-19.2</v>
      </c>
      <c r="D5" s="194">
        <v>27</v>
      </c>
      <c r="E5" s="291">
        <v>1</v>
      </c>
      <c r="F5" s="292">
        <v>79</v>
      </c>
      <c r="G5" s="289">
        <v>25</v>
      </c>
      <c r="H5" s="290">
        <v>852.5</v>
      </c>
      <c r="I5" s="298">
        <v>1533.2</v>
      </c>
      <c r="K5">
        <v>8.8000000000000007</v>
      </c>
    </row>
    <row r="6" spans="1:15" x14ac:dyDescent="0.2">
      <c r="A6">
        <v>2010</v>
      </c>
      <c r="B6" s="17">
        <v>33.700000000000003</v>
      </c>
      <c r="C6" s="299">
        <v>-17.600000000000001</v>
      </c>
      <c r="D6" s="194">
        <v>25</v>
      </c>
      <c r="E6" s="291">
        <v>8</v>
      </c>
      <c r="F6" s="292">
        <v>109</v>
      </c>
      <c r="G6" s="289">
        <v>66</v>
      </c>
      <c r="H6" s="290">
        <v>909.6</v>
      </c>
      <c r="I6" s="298">
        <v>1345.2</v>
      </c>
      <c r="K6">
        <v>7.3</v>
      </c>
    </row>
    <row r="7" spans="1:15" x14ac:dyDescent="0.2">
      <c r="A7">
        <v>2011</v>
      </c>
      <c r="B7" s="17">
        <v>30.1</v>
      </c>
      <c r="C7" s="299">
        <v>-10.7</v>
      </c>
      <c r="D7" s="194">
        <v>19</v>
      </c>
      <c r="E7" s="291">
        <v>1</v>
      </c>
      <c r="F7" s="292">
        <v>69</v>
      </c>
      <c r="G7" s="289">
        <v>15</v>
      </c>
      <c r="H7" s="290">
        <v>776.6</v>
      </c>
      <c r="I7" s="298">
        <v>1689.2</v>
      </c>
      <c r="K7">
        <v>9.3000000000000007</v>
      </c>
    </row>
    <row r="8" spans="1:15" x14ac:dyDescent="0.2">
      <c r="A8">
        <v>2012</v>
      </c>
      <c r="B8" s="17">
        <v>32.700000000000003</v>
      </c>
      <c r="C8" s="299">
        <v>-18.600000000000001</v>
      </c>
      <c r="D8" s="194">
        <v>23</v>
      </c>
      <c r="E8" s="291">
        <v>2</v>
      </c>
      <c r="F8" s="292">
        <v>66</v>
      </c>
      <c r="G8" s="289">
        <v>21</v>
      </c>
      <c r="H8" s="290">
        <v>774.1</v>
      </c>
      <c r="I8" s="298">
        <v>1468</v>
      </c>
      <c r="K8">
        <v>8.6999999999999993</v>
      </c>
    </row>
    <row r="9" spans="1:15" x14ac:dyDescent="0.2">
      <c r="A9">
        <v>2013</v>
      </c>
      <c r="B9" s="17">
        <v>33.1</v>
      </c>
      <c r="C9" s="299">
        <v>-14.1</v>
      </c>
      <c r="D9" s="194">
        <v>26</v>
      </c>
      <c r="E9" s="291">
        <v>5</v>
      </c>
      <c r="F9" s="292">
        <v>92</v>
      </c>
      <c r="G9" s="289">
        <v>37</v>
      </c>
      <c r="H9" s="290">
        <v>749.8</v>
      </c>
      <c r="I9" s="298">
        <v>1353.6</v>
      </c>
      <c r="K9">
        <v>8.1999999999999993</v>
      </c>
    </row>
    <row r="10" spans="1:15" x14ac:dyDescent="0.2">
      <c r="A10" s="129">
        <v>2014</v>
      </c>
      <c r="B10" s="17">
        <v>31.2</v>
      </c>
      <c r="C10" s="300">
        <v>-7.3</v>
      </c>
      <c r="D10" s="194">
        <v>26</v>
      </c>
      <c r="E10" s="291">
        <v>2</v>
      </c>
      <c r="F10" s="292">
        <v>42</v>
      </c>
      <c r="G10" s="289">
        <v>9</v>
      </c>
      <c r="H10" s="290">
        <v>711.5</v>
      </c>
      <c r="I10" s="298">
        <v>1439.1</v>
      </c>
      <c r="K10">
        <v>10</v>
      </c>
      <c r="L10" s="172">
        <f>AVERAGE(D2:D10)</f>
        <v>23.444444444444443</v>
      </c>
      <c r="M10" s="172">
        <f>AVERAGE(E2:E10)</f>
        <v>4.1111111111111107</v>
      </c>
      <c r="N10" s="172">
        <f>AVERAGE(F2:F10)</f>
        <v>72.777777777777771</v>
      </c>
      <c r="O10" s="172">
        <f>AVERAGE(G2:G10)</f>
        <v>24.777777777777779</v>
      </c>
    </row>
    <row r="11" spans="1:15" x14ac:dyDescent="0.2">
      <c r="A11">
        <v>2015</v>
      </c>
      <c r="B11" s="17">
        <v>35.700000000000003</v>
      </c>
      <c r="C11" s="300">
        <v>-11.6</v>
      </c>
      <c r="D11" s="194">
        <v>21</v>
      </c>
      <c r="E11" s="291">
        <v>8</v>
      </c>
      <c r="F11" s="292">
        <v>55</v>
      </c>
      <c r="G11" s="289">
        <v>5</v>
      </c>
      <c r="H11" s="290">
        <v>780</v>
      </c>
      <c r="I11" s="298">
        <v>1552.9</v>
      </c>
      <c r="K11">
        <v>9.4</v>
      </c>
      <c r="L11" s="172"/>
      <c r="M11" s="172"/>
      <c r="N11" s="172"/>
      <c r="O11" s="172"/>
    </row>
    <row r="12" spans="1:15" x14ac:dyDescent="0.2">
      <c r="A12">
        <v>2016</v>
      </c>
      <c r="B12">
        <v>32.9</v>
      </c>
      <c r="C12" s="300">
        <v>-11.5</v>
      </c>
      <c r="D12" s="194">
        <v>31</v>
      </c>
      <c r="E12" s="291">
        <v>8</v>
      </c>
      <c r="F12" s="292">
        <v>79</v>
      </c>
      <c r="G12" s="289">
        <v>9</v>
      </c>
      <c r="H12" s="290">
        <v>675.2</v>
      </c>
      <c r="I12" s="298">
        <v>1500</v>
      </c>
      <c r="K12">
        <v>9.3000000000000007</v>
      </c>
      <c r="L12" s="172"/>
      <c r="M12" s="172"/>
      <c r="N12" s="172"/>
      <c r="O12" s="172"/>
    </row>
    <row r="13" spans="1:15" x14ac:dyDescent="0.2">
      <c r="A13">
        <v>2017</v>
      </c>
      <c r="B13">
        <v>32.1</v>
      </c>
      <c r="C13" s="300">
        <v>-11</v>
      </c>
      <c r="D13" s="194">
        <v>23</v>
      </c>
      <c r="E13" s="291">
        <v>2</v>
      </c>
      <c r="F13" s="292">
        <v>66</v>
      </c>
      <c r="G13" s="289">
        <v>18</v>
      </c>
      <c r="H13" s="290">
        <v>1006.7</v>
      </c>
      <c r="I13" s="298">
        <v>1288</v>
      </c>
      <c r="K13">
        <v>9.3000000000000007</v>
      </c>
      <c r="L13" s="172"/>
      <c r="M13" s="303" t="s">
        <v>1061</v>
      </c>
      <c r="N13" s="172"/>
      <c r="O13" s="172"/>
    </row>
    <row r="14" spans="1:15" x14ac:dyDescent="0.2">
      <c r="A14">
        <v>2018</v>
      </c>
      <c r="B14">
        <v>35.700000000000003</v>
      </c>
      <c r="C14" s="300">
        <v>-12.8</v>
      </c>
      <c r="D14" s="194">
        <v>59</v>
      </c>
      <c r="E14" s="291">
        <v>15</v>
      </c>
      <c r="F14" s="292">
        <v>72</v>
      </c>
      <c r="G14" s="289">
        <v>19</v>
      </c>
      <c r="H14" s="290">
        <v>604.20000000000005</v>
      </c>
      <c r="I14" s="298">
        <v>1779.4</v>
      </c>
      <c r="K14" s="17">
        <v>10.199999999999999</v>
      </c>
      <c r="L14" s="172">
        <f>L18-L10</f>
        <v>8.8055555555555571</v>
      </c>
      <c r="M14" s="172">
        <f>M18-M10</f>
        <v>3.6388888888888893</v>
      </c>
      <c r="N14" s="172">
        <f t="shared" ref="N14:O14" si="0">N18-N10</f>
        <v>-12.152777777777771</v>
      </c>
      <c r="O14" s="172">
        <f t="shared" si="0"/>
        <v>-15.527777777777779</v>
      </c>
    </row>
    <row r="15" spans="1:15" x14ac:dyDescent="0.2">
      <c r="A15">
        <v>2019</v>
      </c>
      <c r="B15">
        <v>35.799999999999997</v>
      </c>
      <c r="C15" s="300">
        <v>-10.7</v>
      </c>
      <c r="D15" s="194">
        <v>33</v>
      </c>
      <c r="E15" s="291">
        <v>12</v>
      </c>
      <c r="F15" s="292">
        <v>55</v>
      </c>
      <c r="G15" s="289">
        <v>6</v>
      </c>
      <c r="H15" s="290">
        <v>853.2</v>
      </c>
      <c r="I15" s="298">
        <v>1704.2</v>
      </c>
      <c r="K15">
        <v>9.9</v>
      </c>
      <c r="L15" s="172"/>
      <c r="M15" s="172"/>
      <c r="N15" s="172"/>
      <c r="O15" s="172"/>
    </row>
    <row r="16" spans="1:15" x14ac:dyDescent="0.2">
      <c r="A16">
        <v>2020</v>
      </c>
      <c r="B16">
        <v>34</v>
      </c>
      <c r="C16" s="300">
        <v>-6.2</v>
      </c>
      <c r="D16" s="194">
        <v>28</v>
      </c>
      <c r="E16" s="291">
        <v>5</v>
      </c>
      <c r="F16" s="292">
        <v>39</v>
      </c>
      <c r="G16" s="289">
        <v>2</v>
      </c>
      <c r="H16" s="290">
        <v>734.9</v>
      </c>
      <c r="I16" s="298">
        <v>1719.6</v>
      </c>
      <c r="K16">
        <v>10.1</v>
      </c>
      <c r="L16" s="172"/>
      <c r="M16" s="172"/>
      <c r="N16" s="172"/>
      <c r="O16" s="172"/>
    </row>
    <row r="17" spans="1:15" x14ac:dyDescent="0.2">
      <c r="A17">
        <v>2021</v>
      </c>
      <c r="B17">
        <v>31.9</v>
      </c>
      <c r="C17" s="300">
        <v>-17.600000000000001</v>
      </c>
      <c r="D17" s="194">
        <v>19</v>
      </c>
      <c r="E17" s="291">
        <v>2</v>
      </c>
      <c r="F17" s="292">
        <v>76</v>
      </c>
      <c r="G17" s="289">
        <v>14</v>
      </c>
      <c r="H17" s="290">
        <v>760.7</v>
      </c>
      <c r="I17" s="298">
        <v>1332.5</v>
      </c>
      <c r="K17" s="17">
        <v>8.9</v>
      </c>
      <c r="L17" s="172"/>
      <c r="M17" s="172"/>
      <c r="N17" s="172"/>
      <c r="O17" s="172"/>
    </row>
    <row r="18" spans="1:15" x14ac:dyDescent="0.2">
      <c r="A18" s="129">
        <v>2022</v>
      </c>
      <c r="B18">
        <v>36.5</v>
      </c>
      <c r="C18" s="300">
        <v>-7.2</v>
      </c>
      <c r="D18" s="194">
        <v>44</v>
      </c>
      <c r="E18" s="291">
        <v>10</v>
      </c>
      <c r="F18" s="292">
        <v>43</v>
      </c>
      <c r="G18" s="289">
        <v>1</v>
      </c>
      <c r="H18" s="290">
        <v>587.5</v>
      </c>
      <c r="I18" s="298">
        <v>1524.1</v>
      </c>
      <c r="J18" s="17" t="s">
        <v>1055</v>
      </c>
      <c r="L18" s="172">
        <f>AVERAGE(D11:D18)</f>
        <v>32.25</v>
      </c>
      <c r="M18" s="172">
        <f>AVERAGE(E11:E18)</f>
        <v>7.75</v>
      </c>
      <c r="N18" s="172">
        <f>AVERAGE(F11:F18)</f>
        <v>60.625</v>
      </c>
      <c r="O18" s="172">
        <f>AVERAGE(G11:G18)</f>
        <v>9.25</v>
      </c>
    </row>
    <row r="23" spans="1:15" x14ac:dyDescent="0.2">
      <c r="A23" s="129" t="s">
        <v>852</v>
      </c>
      <c r="B23" s="294" t="s">
        <v>1050</v>
      </c>
      <c r="C23" s="295" t="s">
        <v>1051</v>
      </c>
      <c r="D23" s="296" t="s">
        <v>1052</v>
      </c>
      <c r="E23" s="297" t="s">
        <v>1053</v>
      </c>
    </row>
    <row r="24" spans="1:15" x14ac:dyDescent="0.2">
      <c r="A24">
        <v>2006</v>
      </c>
      <c r="B24" s="194">
        <v>29</v>
      </c>
      <c r="C24" s="291">
        <v>8</v>
      </c>
      <c r="D24" s="292">
        <v>87</v>
      </c>
      <c r="E24" s="289">
        <v>31</v>
      </c>
    </row>
    <row r="25" spans="1:15" x14ac:dyDescent="0.2">
      <c r="A25">
        <v>2007</v>
      </c>
      <c r="B25" s="194">
        <v>17</v>
      </c>
      <c r="C25" s="291">
        <v>3</v>
      </c>
      <c r="D25" s="292">
        <v>47</v>
      </c>
      <c r="E25" s="289">
        <v>9</v>
      </c>
    </row>
    <row r="26" spans="1:15" x14ac:dyDescent="0.2">
      <c r="A26">
        <v>2008</v>
      </c>
      <c r="B26" s="194">
        <v>19</v>
      </c>
      <c r="C26" s="291">
        <v>7</v>
      </c>
      <c r="D26" s="292">
        <v>64</v>
      </c>
      <c r="E26" s="289">
        <v>10</v>
      </c>
    </row>
    <row r="27" spans="1:15" x14ac:dyDescent="0.2">
      <c r="A27">
        <v>2009</v>
      </c>
      <c r="B27" s="194">
        <v>27</v>
      </c>
      <c r="C27" s="291">
        <v>1</v>
      </c>
      <c r="D27" s="292">
        <v>79</v>
      </c>
      <c r="E27" s="289">
        <v>25</v>
      </c>
    </row>
    <row r="28" spans="1:15" x14ac:dyDescent="0.2">
      <c r="A28">
        <v>2010</v>
      </c>
      <c r="B28" s="194">
        <v>25</v>
      </c>
      <c r="C28" s="291">
        <v>8</v>
      </c>
      <c r="D28" s="292">
        <v>109</v>
      </c>
      <c r="E28" s="289">
        <v>66</v>
      </c>
    </row>
    <row r="29" spans="1:15" x14ac:dyDescent="0.2">
      <c r="A29">
        <v>2011</v>
      </c>
      <c r="B29" s="194">
        <v>19</v>
      </c>
      <c r="C29" s="291">
        <v>1</v>
      </c>
      <c r="D29" s="292">
        <v>69</v>
      </c>
      <c r="E29" s="289">
        <v>15</v>
      </c>
    </row>
    <row r="30" spans="1:15" x14ac:dyDescent="0.2">
      <c r="A30">
        <v>2012</v>
      </c>
      <c r="B30" s="194">
        <v>23</v>
      </c>
      <c r="C30" s="291">
        <v>2</v>
      </c>
      <c r="D30" s="292">
        <v>66</v>
      </c>
      <c r="E30" s="289">
        <v>21</v>
      </c>
    </row>
    <row r="31" spans="1:15" x14ac:dyDescent="0.2">
      <c r="A31">
        <v>2013</v>
      </c>
      <c r="B31" s="194">
        <v>26</v>
      </c>
      <c r="C31" s="291">
        <v>5</v>
      </c>
      <c r="D31" s="292">
        <v>92</v>
      </c>
      <c r="E31" s="289">
        <v>37</v>
      </c>
    </row>
    <row r="32" spans="1:15" x14ac:dyDescent="0.2">
      <c r="A32" s="129">
        <v>2014</v>
      </c>
      <c r="B32" s="194">
        <v>26</v>
      </c>
      <c r="C32" s="291">
        <v>2</v>
      </c>
      <c r="D32" s="292">
        <v>42</v>
      </c>
      <c r="E32" s="289">
        <v>9</v>
      </c>
    </row>
    <row r="33" spans="1:5" x14ac:dyDescent="0.2">
      <c r="A33">
        <v>2015</v>
      </c>
      <c r="B33" s="194">
        <v>21</v>
      </c>
      <c r="C33" s="291">
        <v>8</v>
      </c>
      <c r="D33" s="292">
        <v>55</v>
      </c>
      <c r="E33" s="289">
        <v>5</v>
      </c>
    </row>
    <row r="34" spans="1:5" x14ac:dyDescent="0.2">
      <c r="A34">
        <v>2016</v>
      </c>
      <c r="B34" s="194">
        <v>31</v>
      </c>
      <c r="C34" s="291">
        <v>8</v>
      </c>
      <c r="D34" s="292">
        <v>79</v>
      </c>
      <c r="E34" s="289">
        <v>9</v>
      </c>
    </row>
    <row r="35" spans="1:5" x14ac:dyDescent="0.2">
      <c r="A35">
        <v>2017</v>
      </c>
      <c r="B35" s="194">
        <v>23</v>
      </c>
      <c r="C35" s="291">
        <v>2</v>
      </c>
      <c r="D35" s="292">
        <v>66</v>
      </c>
      <c r="E35" s="289">
        <v>18</v>
      </c>
    </row>
    <row r="36" spans="1:5" x14ac:dyDescent="0.2">
      <c r="A36">
        <v>2018</v>
      </c>
      <c r="B36" s="194">
        <v>59</v>
      </c>
      <c r="C36" s="291">
        <v>15</v>
      </c>
      <c r="D36" s="292">
        <v>72</v>
      </c>
      <c r="E36" s="289">
        <v>19</v>
      </c>
    </row>
    <row r="37" spans="1:5" x14ac:dyDescent="0.2">
      <c r="A37">
        <v>2019</v>
      </c>
      <c r="B37" s="194">
        <v>33</v>
      </c>
      <c r="C37" s="291">
        <v>12</v>
      </c>
      <c r="D37" s="292">
        <v>55</v>
      </c>
      <c r="E37" s="289">
        <v>6</v>
      </c>
    </row>
    <row r="38" spans="1:5" x14ac:dyDescent="0.2">
      <c r="A38">
        <v>2020</v>
      </c>
      <c r="B38" s="194">
        <v>28</v>
      </c>
      <c r="C38" s="291">
        <v>5</v>
      </c>
      <c r="D38" s="292">
        <v>39</v>
      </c>
      <c r="E38" s="289">
        <v>2</v>
      </c>
    </row>
    <row r="39" spans="1:5" x14ac:dyDescent="0.2">
      <c r="A39">
        <v>2021</v>
      </c>
      <c r="B39" s="194">
        <v>19</v>
      </c>
      <c r="C39" s="291">
        <v>2</v>
      </c>
      <c r="D39" s="292">
        <v>76</v>
      </c>
      <c r="E39" s="289">
        <v>14</v>
      </c>
    </row>
    <row r="40" spans="1:5" x14ac:dyDescent="0.2">
      <c r="A40" s="129">
        <v>2022</v>
      </c>
      <c r="B40" s="194">
        <v>44</v>
      </c>
      <c r="C40" s="291">
        <v>10</v>
      </c>
      <c r="D40" s="292">
        <v>43</v>
      </c>
      <c r="E40" s="289">
        <v>1</v>
      </c>
    </row>
    <row r="64" spans="1:3" x14ac:dyDescent="0.2">
      <c r="A64" s="129" t="s">
        <v>852</v>
      </c>
      <c r="B64" s="293" t="s">
        <v>1054</v>
      </c>
      <c r="C64" s="302" t="s">
        <v>1056</v>
      </c>
    </row>
    <row r="65" spans="1:3" x14ac:dyDescent="0.2">
      <c r="A65">
        <v>2006</v>
      </c>
      <c r="B65" s="290">
        <v>718.7</v>
      </c>
      <c r="C65" s="298">
        <v>1675.2</v>
      </c>
    </row>
    <row r="66" spans="1:3" x14ac:dyDescent="0.2">
      <c r="A66">
        <v>2007</v>
      </c>
      <c r="B66" s="290">
        <v>1288</v>
      </c>
      <c r="C66" s="298">
        <v>1451.4</v>
      </c>
    </row>
    <row r="67" spans="1:3" x14ac:dyDescent="0.2">
      <c r="A67">
        <v>2008</v>
      </c>
      <c r="B67" s="290">
        <v>801.5</v>
      </c>
      <c r="C67" s="298">
        <v>1432.1</v>
      </c>
    </row>
    <row r="68" spans="1:3" x14ac:dyDescent="0.2">
      <c r="A68">
        <v>2009</v>
      </c>
      <c r="B68" s="290">
        <v>852.5</v>
      </c>
      <c r="C68" s="298">
        <v>1533.2</v>
      </c>
    </row>
    <row r="69" spans="1:3" x14ac:dyDescent="0.2">
      <c r="A69">
        <v>2010</v>
      </c>
      <c r="B69" s="290">
        <v>909.6</v>
      </c>
      <c r="C69" s="298">
        <v>1345.2</v>
      </c>
    </row>
    <row r="70" spans="1:3" x14ac:dyDescent="0.2">
      <c r="A70">
        <v>2011</v>
      </c>
      <c r="B70" s="290">
        <v>776.6</v>
      </c>
      <c r="C70" s="298">
        <v>1689.2</v>
      </c>
    </row>
    <row r="71" spans="1:3" x14ac:dyDescent="0.2">
      <c r="A71">
        <v>2012</v>
      </c>
      <c r="B71" s="290">
        <v>774.1</v>
      </c>
      <c r="C71" s="298">
        <v>1468</v>
      </c>
    </row>
    <row r="72" spans="1:3" x14ac:dyDescent="0.2">
      <c r="A72">
        <v>2013</v>
      </c>
      <c r="B72" s="290">
        <v>749.8</v>
      </c>
      <c r="C72" s="298">
        <v>1353.6</v>
      </c>
    </row>
    <row r="73" spans="1:3" x14ac:dyDescent="0.2">
      <c r="A73" s="129">
        <v>2014</v>
      </c>
      <c r="B73" s="290">
        <v>711.5</v>
      </c>
      <c r="C73" s="298">
        <v>1439.1</v>
      </c>
    </row>
    <row r="74" spans="1:3" x14ac:dyDescent="0.2">
      <c r="A74">
        <v>2015</v>
      </c>
      <c r="B74" s="290">
        <v>780</v>
      </c>
      <c r="C74" s="298">
        <v>1552.9</v>
      </c>
    </row>
    <row r="75" spans="1:3" x14ac:dyDescent="0.2">
      <c r="A75">
        <v>2016</v>
      </c>
      <c r="B75" s="290">
        <v>675.2</v>
      </c>
      <c r="C75" s="298">
        <v>1500</v>
      </c>
    </row>
    <row r="76" spans="1:3" x14ac:dyDescent="0.2">
      <c r="A76">
        <v>2017</v>
      </c>
      <c r="B76" s="290">
        <v>1006.7</v>
      </c>
      <c r="C76" s="298">
        <v>1288</v>
      </c>
    </row>
    <row r="77" spans="1:3" x14ac:dyDescent="0.2">
      <c r="A77">
        <v>2018</v>
      </c>
      <c r="B77" s="290">
        <v>604.20000000000005</v>
      </c>
      <c r="C77" s="298">
        <v>1779.4</v>
      </c>
    </row>
    <row r="78" spans="1:3" x14ac:dyDescent="0.2">
      <c r="A78">
        <v>2019</v>
      </c>
      <c r="B78" s="290">
        <v>853.2</v>
      </c>
      <c r="C78" s="298">
        <v>1704.2</v>
      </c>
    </row>
    <row r="79" spans="1:3" x14ac:dyDescent="0.2">
      <c r="A79">
        <v>2020</v>
      </c>
      <c r="B79" s="290">
        <v>734.9</v>
      </c>
      <c r="C79" s="298">
        <v>1719.6</v>
      </c>
    </row>
    <row r="80" spans="1:3" x14ac:dyDescent="0.2">
      <c r="A80">
        <v>2021</v>
      </c>
      <c r="B80" s="290">
        <v>760.7</v>
      </c>
      <c r="C80" s="298">
        <v>1332.5</v>
      </c>
    </row>
    <row r="81" spans="1:3" x14ac:dyDescent="0.2">
      <c r="A81" s="129">
        <v>2022</v>
      </c>
      <c r="B81" s="290">
        <v>587.5</v>
      </c>
      <c r="C81" s="298">
        <v>1524.1</v>
      </c>
    </row>
  </sheetData>
  <pageMargins left="0.7" right="0.7" top="0.78740157499999996" bottom="0.78740157499999996"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workbookViewId="0">
      <selection activeCell="K11" sqref="K11"/>
    </sheetView>
  </sheetViews>
  <sheetFormatPr baseColWidth="10" defaultColWidth="14.3984375" defaultRowHeight="15.75" customHeight="1" x14ac:dyDescent="0.2"/>
  <cols>
    <col min="1" max="1" width="4.796875" customWidth="1"/>
    <col min="2" max="2" width="10.3984375" customWidth="1"/>
    <col min="3" max="3" width="8.19921875" customWidth="1"/>
    <col min="4" max="4" width="25.19921875" customWidth="1"/>
    <col min="5" max="5" width="17.3984375" customWidth="1"/>
    <col min="6" max="11" width="7.19921875" customWidth="1"/>
  </cols>
  <sheetData>
    <row r="1" spans="1:26" ht="81" customHeight="1" x14ac:dyDescent="0.2">
      <c r="A1" s="4" t="s">
        <v>18</v>
      </c>
      <c r="B1" s="4" t="s">
        <v>19</v>
      </c>
      <c r="C1" s="4" t="s">
        <v>20</v>
      </c>
      <c r="D1" s="4" t="s">
        <v>21</v>
      </c>
      <c r="E1" s="4" t="s">
        <v>22</v>
      </c>
      <c r="F1" s="4" t="s">
        <v>23</v>
      </c>
      <c r="G1" s="4" t="s">
        <v>24</v>
      </c>
      <c r="H1" s="4" t="s">
        <v>25</v>
      </c>
      <c r="I1" s="4" t="s">
        <v>26</v>
      </c>
      <c r="J1" s="4" t="s">
        <v>27</v>
      </c>
      <c r="K1" s="4" t="s">
        <v>28</v>
      </c>
      <c r="L1" s="5"/>
      <c r="M1" s="5"/>
      <c r="N1" s="5"/>
      <c r="O1" s="5"/>
      <c r="P1" s="5"/>
      <c r="Q1" s="5"/>
      <c r="R1" s="5"/>
      <c r="S1" s="5"/>
      <c r="T1" s="5"/>
      <c r="U1" s="5"/>
      <c r="V1" s="5"/>
      <c r="W1" s="5"/>
      <c r="X1" s="5"/>
      <c r="Y1" s="5"/>
      <c r="Z1" s="5"/>
    </row>
    <row r="2" spans="1:26" ht="14" x14ac:dyDescent="0.2">
      <c r="A2" s="6">
        <v>1</v>
      </c>
      <c r="B2" s="7">
        <v>44686</v>
      </c>
      <c r="C2" s="8" t="s">
        <v>29</v>
      </c>
      <c r="D2" s="6" t="s">
        <v>30</v>
      </c>
      <c r="E2" s="6" t="s">
        <v>31</v>
      </c>
      <c r="F2" s="9">
        <v>8.6999999999999993</v>
      </c>
      <c r="G2" s="6">
        <v>17.100000000000001</v>
      </c>
      <c r="H2" s="6">
        <v>3.3</v>
      </c>
      <c r="I2" s="6">
        <v>10.5</v>
      </c>
      <c r="J2" s="6">
        <v>0</v>
      </c>
      <c r="K2" s="9" t="s">
        <v>32</v>
      </c>
    </row>
    <row r="3" spans="1:26" ht="14" x14ac:dyDescent="0.2">
      <c r="A3" s="6">
        <v>2</v>
      </c>
      <c r="B3" s="7">
        <v>44692</v>
      </c>
      <c r="C3" s="8" t="s">
        <v>33</v>
      </c>
      <c r="D3" s="6" t="s">
        <v>34</v>
      </c>
      <c r="E3" s="6" t="s">
        <v>31</v>
      </c>
      <c r="F3" s="9">
        <v>10.6</v>
      </c>
      <c r="G3" s="6">
        <v>25.5</v>
      </c>
      <c r="H3" s="6">
        <v>13.6</v>
      </c>
      <c r="I3" s="6">
        <v>19.5</v>
      </c>
      <c r="J3" s="6">
        <v>3.4</v>
      </c>
      <c r="K3" s="6">
        <f t="shared" ref="K3:K9" si="0">DAYS360(B2,B3)</f>
        <v>6</v>
      </c>
    </row>
    <row r="4" spans="1:26" ht="14" x14ac:dyDescent="0.2">
      <c r="A4" s="6">
        <v>3</v>
      </c>
      <c r="B4" s="7">
        <v>44699</v>
      </c>
      <c r="C4" s="8" t="s">
        <v>35</v>
      </c>
      <c r="D4" s="6" t="s">
        <v>36</v>
      </c>
      <c r="E4" s="6" t="s">
        <v>31</v>
      </c>
      <c r="F4" s="9">
        <v>11.5</v>
      </c>
      <c r="G4" s="6">
        <v>26.4</v>
      </c>
      <c r="H4" s="6">
        <v>12.6</v>
      </c>
      <c r="I4" s="6">
        <v>20.399999999999999</v>
      </c>
      <c r="J4" s="6">
        <v>0</v>
      </c>
      <c r="K4" s="6">
        <f t="shared" si="0"/>
        <v>7</v>
      </c>
    </row>
    <row r="5" spans="1:26" ht="14" x14ac:dyDescent="0.2">
      <c r="A5" s="6">
        <v>4</v>
      </c>
      <c r="B5" s="7">
        <v>44724</v>
      </c>
      <c r="C5" s="8" t="s">
        <v>29</v>
      </c>
      <c r="D5" s="6" t="s">
        <v>37</v>
      </c>
      <c r="E5" s="6" t="s">
        <v>31</v>
      </c>
      <c r="F5" s="9">
        <v>13.9</v>
      </c>
      <c r="G5" s="6">
        <v>22.9</v>
      </c>
      <c r="H5" s="6">
        <v>10.8</v>
      </c>
      <c r="I5" s="6">
        <v>17.600000000000001</v>
      </c>
      <c r="J5" s="6">
        <v>2</v>
      </c>
      <c r="K5" s="6">
        <f t="shared" si="0"/>
        <v>24</v>
      </c>
    </row>
    <row r="6" spans="1:26" ht="14" x14ac:dyDescent="0.2">
      <c r="A6" s="6">
        <v>5</v>
      </c>
      <c r="B6" s="7">
        <v>44740</v>
      </c>
      <c r="C6" s="8" t="s">
        <v>38</v>
      </c>
      <c r="D6" s="6" t="s">
        <v>37</v>
      </c>
      <c r="E6" s="6" t="s">
        <v>31</v>
      </c>
      <c r="F6" s="9">
        <v>14.1</v>
      </c>
      <c r="G6" s="6">
        <v>24.1</v>
      </c>
      <c r="H6" s="6">
        <v>9.8000000000000007</v>
      </c>
      <c r="I6" s="6">
        <v>17.8</v>
      </c>
      <c r="J6" s="6">
        <v>0</v>
      </c>
      <c r="K6" s="6">
        <f t="shared" si="0"/>
        <v>16</v>
      </c>
    </row>
    <row r="7" spans="1:26" ht="14" x14ac:dyDescent="0.2">
      <c r="A7" s="6">
        <v>6</v>
      </c>
      <c r="B7" s="7">
        <v>44761</v>
      </c>
      <c r="C7" s="8" t="s">
        <v>33</v>
      </c>
      <c r="D7" s="6" t="s">
        <v>39</v>
      </c>
      <c r="E7" s="6" t="s">
        <v>40</v>
      </c>
      <c r="F7" s="9">
        <v>15</v>
      </c>
      <c r="G7" s="6">
        <v>36.1</v>
      </c>
      <c r="H7" s="6">
        <v>12.7</v>
      </c>
      <c r="I7" s="6">
        <v>26.1</v>
      </c>
      <c r="J7" s="6">
        <v>0</v>
      </c>
      <c r="K7" s="6">
        <f t="shared" si="0"/>
        <v>21</v>
      </c>
    </row>
    <row r="8" spans="1:26" ht="14" x14ac:dyDescent="0.2">
      <c r="A8" s="6">
        <v>7</v>
      </c>
      <c r="B8" s="7">
        <v>44781</v>
      </c>
      <c r="C8" s="8" t="s">
        <v>35</v>
      </c>
      <c r="D8" s="6" t="s">
        <v>37</v>
      </c>
      <c r="E8" s="6" t="s">
        <v>40</v>
      </c>
      <c r="F8" s="9" t="s">
        <v>41</v>
      </c>
      <c r="G8" s="6">
        <v>25.2</v>
      </c>
      <c r="H8" s="6">
        <v>9.1</v>
      </c>
      <c r="I8" s="6">
        <v>18.2</v>
      </c>
      <c r="J8" s="6">
        <v>0</v>
      </c>
      <c r="K8" s="6">
        <f t="shared" si="0"/>
        <v>19</v>
      </c>
    </row>
    <row r="9" spans="1:26" ht="14" x14ac:dyDescent="0.2">
      <c r="A9" s="6">
        <v>8</v>
      </c>
      <c r="B9" s="7">
        <v>44798</v>
      </c>
      <c r="C9" s="8" t="s">
        <v>42</v>
      </c>
      <c r="D9" s="6" t="s">
        <v>37</v>
      </c>
      <c r="E9" s="6" t="s">
        <v>40</v>
      </c>
      <c r="F9" s="9" t="s">
        <v>41</v>
      </c>
      <c r="G9" s="6">
        <v>30</v>
      </c>
      <c r="H9" s="6">
        <v>14.2</v>
      </c>
      <c r="I9" s="6">
        <v>22.7</v>
      </c>
      <c r="J9" s="6">
        <v>0</v>
      </c>
      <c r="K9" s="6">
        <f t="shared" si="0"/>
        <v>17</v>
      </c>
    </row>
    <row r="10" spans="1:26" ht="14" x14ac:dyDescent="0.2">
      <c r="F10" s="10"/>
    </row>
    <row r="11" spans="1:26" ht="14" x14ac:dyDescent="0.2">
      <c r="F11" s="10"/>
      <c r="K11" s="11">
        <f>AVERAGE(K3:K9)</f>
        <v>15.714285714285714</v>
      </c>
      <c r="L11" s="1" t="s">
        <v>43</v>
      </c>
    </row>
    <row r="12" spans="1:26" ht="14" x14ac:dyDescent="0.2">
      <c r="F12" s="10"/>
      <c r="K12" s="1" t="e">
        <f ca="1">_xludf.DAYS(B9,B2)</f>
        <v>#NAME?</v>
      </c>
      <c r="L12" s="1" t="s">
        <v>44</v>
      </c>
    </row>
    <row r="13" spans="1:26" ht="14" x14ac:dyDescent="0.2">
      <c r="F13" s="11">
        <f t="shared" ref="F13:J13" si="1">AVERAGE(F2:F9)</f>
        <v>12.299999999999999</v>
      </c>
      <c r="G13" s="11">
        <f t="shared" si="1"/>
        <v>25.912499999999998</v>
      </c>
      <c r="H13" s="11">
        <f t="shared" si="1"/>
        <v>10.762499999999999</v>
      </c>
      <c r="I13" s="11">
        <f t="shared" si="1"/>
        <v>19.099999999999998</v>
      </c>
      <c r="J13" s="11">
        <f t="shared" si="1"/>
        <v>0.67500000000000004</v>
      </c>
      <c r="K13" s="1">
        <v>8</v>
      </c>
      <c r="L13" s="1" t="s">
        <v>45</v>
      </c>
    </row>
    <row r="14" spans="1:26" ht="14" x14ac:dyDescent="0.2">
      <c r="F14" s="10"/>
    </row>
    <row r="15" spans="1:26" ht="14" x14ac:dyDescent="0.2">
      <c r="F15" s="10"/>
    </row>
    <row r="16" spans="1:26" ht="14" x14ac:dyDescent="0.2">
      <c r="F16" s="10"/>
    </row>
    <row r="17" spans="6:6" ht="14" x14ac:dyDescent="0.2">
      <c r="F17" s="10"/>
    </row>
    <row r="18" spans="6:6" ht="14" x14ac:dyDescent="0.2">
      <c r="F18" s="10"/>
    </row>
    <row r="19" spans="6:6" ht="14" x14ac:dyDescent="0.2">
      <c r="F19" s="10"/>
    </row>
    <row r="20" spans="6:6" ht="14" x14ac:dyDescent="0.2">
      <c r="F20" s="10"/>
    </row>
    <row r="21" spans="6:6" ht="14" x14ac:dyDescent="0.2">
      <c r="F21" s="10"/>
    </row>
    <row r="22" spans="6:6" ht="14" x14ac:dyDescent="0.2">
      <c r="F22" s="10"/>
    </row>
    <row r="23" spans="6:6" ht="14" x14ac:dyDescent="0.2">
      <c r="F23" s="10"/>
    </row>
    <row r="24" spans="6:6" ht="14" x14ac:dyDescent="0.2">
      <c r="F24" s="10"/>
    </row>
    <row r="25" spans="6:6" ht="14" x14ac:dyDescent="0.2">
      <c r="F25" s="10"/>
    </row>
    <row r="26" spans="6:6" ht="14" x14ac:dyDescent="0.2">
      <c r="F26" s="10"/>
    </row>
    <row r="27" spans="6:6" ht="14" x14ac:dyDescent="0.2">
      <c r="F27" s="10"/>
    </row>
    <row r="28" spans="6:6" ht="14" x14ac:dyDescent="0.2">
      <c r="F28" s="10"/>
    </row>
    <row r="29" spans="6:6" ht="14" x14ac:dyDescent="0.2">
      <c r="F29" s="10"/>
    </row>
    <row r="30" spans="6:6" ht="14" x14ac:dyDescent="0.2">
      <c r="F30" s="10"/>
    </row>
    <row r="31" spans="6:6" ht="14" x14ac:dyDescent="0.2">
      <c r="F31" s="10"/>
    </row>
    <row r="32" spans="6:6" ht="14" x14ac:dyDescent="0.2">
      <c r="F32" s="10"/>
    </row>
    <row r="33" spans="6:6" ht="14" x14ac:dyDescent="0.2">
      <c r="F33" s="10"/>
    </row>
    <row r="34" spans="6:6" ht="14" x14ac:dyDescent="0.2">
      <c r="F34" s="10"/>
    </row>
    <row r="35" spans="6:6" ht="14" x14ac:dyDescent="0.2">
      <c r="F35" s="10"/>
    </row>
    <row r="36" spans="6:6" ht="14" x14ac:dyDescent="0.2">
      <c r="F36" s="10"/>
    </row>
    <row r="37" spans="6:6" ht="14" x14ac:dyDescent="0.2">
      <c r="F37" s="10"/>
    </row>
    <row r="38" spans="6:6" ht="14" x14ac:dyDescent="0.2">
      <c r="F38" s="10"/>
    </row>
    <row r="39" spans="6:6" ht="14" x14ac:dyDescent="0.2">
      <c r="F39" s="10"/>
    </row>
    <row r="40" spans="6:6" ht="14" x14ac:dyDescent="0.2">
      <c r="F40" s="10"/>
    </row>
    <row r="41" spans="6:6" ht="14" x14ac:dyDescent="0.2">
      <c r="F41" s="10"/>
    </row>
    <row r="42" spans="6:6" ht="14" x14ac:dyDescent="0.2">
      <c r="F42" s="10"/>
    </row>
    <row r="43" spans="6:6" ht="14" x14ac:dyDescent="0.2">
      <c r="F43" s="10"/>
    </row>
    <row r="44" spans="6:6" ht="14" x14ac:dyDescent="0.2">
      <c r="F44" s="10"/>
    </row>
    <row r="45" spans="6:6" ht="14" x14ac:dyDescent="0.2">
      <c r="F45" s="10"/>
    </row>
    <row r="46" spans="6:6" ht="14" x14ac:dyDescent="0.2">
      <c r="F46" s="10"/>
    </row>
    <row r="47" spans="6:6" ht="14" x14ac:dyDescent="0.2">
      <c r="F47" s="10"/>
    </row>
    <row r="48" spans="6:6" ht="14" x14ac:dyDescent="0.2">
      <c r="F48" s="10"/>
    </row>
    <row r="49" spans="6:6" ht="14" x14ac:dyDescent="0.2">
      <c r="F49" s="10"/>
    </row>
    <row r="50" spans="6:6" ht="14" x14ac:dyDescent="0.2">
      <c r="F50" s="10"/>
    </row>
    <row r="51" spans="6:6" ht="14" x14ac:dyDescent="0.2">
      <c r="F51" s="10"/>
    </row>
    <row r="52" spans="6:6" ht="14" x14ac:dyDescent="0.2">
      <c r="F52" s="10"/>
    </row>
    <row r="53" spans="6:6" ht="14" x14ac:dyDescent="0.2">
      <c r="F53" s="10"/>
    </row>
    <row r="54" spans="6:6" ht="14" x14ac:dyDescent="0.2">
      <c r="F54" s="10"/>
    </row>
    <row r="55" spans="6:6" ht="14" x14ac:dyDescent="0.2">
      <c r="F55" s="10"/>
    </row>
    <row r="56" spans="6:6" ht="14" x14ac:dyDescent="0.2">
      <c r="F56" s="10"/>
    </row>
    <row r="57" spans="6:6" ht="14" x14ac:dyDescent="0.2">
      <c r="F57" s="10"/>
    </row>
    <row r="58" spans="6:6" ht="14" x14ac:dyDescent="0.2">
      <c r="F58" s="10"/>
    </row>
    <row r="59" spans="6:6" ht="14" x14ac:dyDescent="0.2">
      <c r="F59" s="10"/>
    </row>
    <row r="60" spans="6:6" ht="14" x14ac:dyDescent="0.2">
      <c r="F60" s="10"/>
    </row>
    <row r="61" spans="6:6" ht="14" x14ac:dyDescent="0.2">
      <c r="F61" s="10"/>
    </row>
    <row r="62" spans="6:6" ht="14" x14ac:dyDescent="0.2">
      <c r="F62" s="10"/>
    </row>
    <row r="63" spans="6:6" ht="14" x14ac:dyDescent="0.2">
      <c r="F63" s="10"/>
    </row>
    <row r="64" spans="6:6" ht="14" x14ac:dyDescent="0.2">
      <c r="F64" s="10"/>
    </row>
    <row r="65" spans="6:6" ht="14" x14ac:dyDescent="0.2">
      <c r="F65" s="10"/>
    </row>
    <row r="66" spans="6:6" ht="14" x14ac:dyDescent="0.2">
      <c r="F66" s="10"/>
    </row>
    <row r="67" spans="6:6" ht="14" x14ac:dyDescent="0.2">
      <c r="F67" s="10"/>
    </row>
    <row r="68" spans="6:6" ht="14" x14ac:dyDescent="0.2">
      <c r="F68" s="10"/>
    </row>
    <row r="69" spans="6:6" ht="14" x14ac:dyDescent="0.2">
      <c r="F69" s="10"/>
    </row>
    <row r="70" spans="6:6" ht="14" x14ac:dyDescent="0.2">
      <c r="F70" s="10"/>
    </row>
    <row r="71" spans="6:6" ht="14" x14ac:dyDescent="0.2">
      <c r="F71" s="10"/>
    </row>
    <row r="72" spans="6:6" ht="14" x14ac:dyDescent="0.2">
      <c r="F72" s="10"/>
    </row>
    <row r="73" spans="6:6" ht="14" x14ac:dyDescent="0.2">
      <c r="F73" s="10"/>
    </row>
    <row r="74" spans="6:6" ht="14" x14ac:dyDescent="0.2">
      <c r="F74" s="10"/>
    </row>
    <row r="75" spans="6:6" ht="14" x14ac:dyDescent="0.2">
      <c r="F75" s="10"/>
    </row>
    <row r="76" spans="6:6" ht="14" x14ac:dyDescent="0.2">
      <c r="F76" s="10"/>
    </row>
    <row r="77" spans="6:6" ht="14" x14ac:dyDescent="0.2">
      <c r="F77" s="10"/>
    </row>
    <row r="78" spans="6:6" ht="14" x14ac:dyDescent="0.2">
      <c r="F78" s="10"/>
    </row>
    <row r="79" spans="6:6" ht="14" x14ac:dyDescent="0.2">
      <c r="F79" s="10"/>
    </row>
    <row r="80" spans="6:6" ht="14" x14ac:dyDescent="0.2">
      <c r="F80" s="10"/>
    </row>
    <row r="81" spans="6:6" ht="14" x14ac:dyDescent="0.2">
      <c r="F81" s="10"/>
    </row>
    <row r="82" spans="6:6" ht="14" x14ac:dyDescent="0.2">
      <c r="F82" s="10"/>
    </row>
    <row r="83" spans="6:6" ht="14" x14ac:dyDescent="0.2">
      <c r="F83" s="10"/>
    </row>
    <row r="84" spans="6:6" ht="14" x14ac:dyDescent="0.2">
      <c r="F84" s="10"/>
    </row>
    <row r="85" spans="6:6" ht="14" x14ac:dyDescent="0.2">
      <c r="F85" s="10"/>
    </row>
    <row r="86" spans="6:6" ht="14" x14ac:dyDescent="0.2">
      <c r="F86" s="10"/>
    </row>
    <row r="87" spans="6:6" ht="14" x14ac:dyDescent="0.2">
      <c r="F87" s="10"/>
    </row>
    <row r="88" spans="6:6" ht="14" x14ac:dyDescent="0.2">
      <c r="F88" s="10"/>
    </row>
    <row r="89" spans="6:6" ht="14" x14ac:dyDescent="0.2">
      <c r="F89" s="10"/>
    </row>
    <row r="90" spans="6:6" ht="14" x14ac:dyDescent="0.2">
      <c r="F90" s="10"/>
    </row>
    <row r="91" spans="6:6" ht="14" x14ac:dyDescent="0.2">
      <c r="F91" s="10"/>
    </row>
    <row r="92" spans="6:6" ht="14" x14ac:dyDescent="0.2">
      <c r="F92" s="10"/>
    </row>
    <row r="93" spans="6:6" ht="14" x14ac:dyDescent="0.2">
      <c r="F93" s="10"/>
    </row>
    <row r="94" spans="6:6" ht="14" x14ac:dyDescent="0.2">
      <c r="F94" s="10"/>
    </row>
    <row r="95" spans="6:6" ht="14" x14ac:dyDescent="0.2">
      <c r="F95" s="10"/>
    </row>
    <row r="96" spans="6:6" ht="14" x14ac:dyDescent="0.2">
      <c r="F96" s="10"/>
    </row>
    <row r="97" spans="6:6" ht="14" x14ac:dyDescent="0.2">
      <c r="F97" s="10"/>
    </row>
    <row r="98" spans="6:6" ht="14" x14ac:dyDescent="0.2">
      <c r="F98" s="10"/>
    </row>
    <row r="99" spans="6:6" ht="14" x14ac:dyDescent="0.2">
      <c r="F99" s="10"/>
    </row>
    <row r="100" spans="6:6" ht="14" x14ac:dyDescent="0.2">
      <c r="F100" s="10"/>
    </row>
    <row r="101" spans="6:6" ht="14" x14ac:dyDescent="0.2">
      <c r="F101" s="10"/>
    </row>
    <row r="102" spans="6:6" ht="14" x14ac:dyDescent="0.2">
      <c r="F102" s="10"/>
    </row>
    <row r="103" spans="6:6" ht="14" x14ac:dyDescent="0.2">
      <c r="F103" s="10"/>
    </row>
    <row r="104" spans="6:6" ht="14" x14ac:dyDescent="0.2">
      <c r="F104" s="10"/>
    </row>
    <row r="105" spans="6:6" ht="14" x14ac:dyDescent="0.2">
      <c r="F105" s="10"/>
    </row>
    <row r="106" spans="6:6" ht="14" x14ac:dyDescent="0.2">
      <c r="F106" s="10"/>
    </row>
    <row r="107" spans="6:6" ht="14" x14ac:dyDescent="0.2">
      <c r="F107" s="10"/>
    </row>
    <row r="108" spans="6:6" ht="14" x14ac:dyDescent="0.2">
      <c r="F108" s="10"/>
    </row>
    <row r="109" spans="6:6" ht="14" x14ac:dyDescent="0.2">
      <c r="F109" s="10"/>
    </row>
    <row r="110" spans="6:6" ht="14" x14ac:dyDescent="0.2">
      <c r="F110" s="10"/>
    </row>
    <row r="111" spans="6:6" ht="14" x14ac:dyDescent="0.2">
      <c r="F111" s="10"/>
    </row>
    <row r="112" spans="6:6" ht="14" x14ac:dyDescent="0.2">
      <c r="F112" s="10"/>
    </row>
    <row r="113" spans="6:6" ht="14" x14ac:dyDescent="0.2">
      <c r="F113" s="10"/>
    </row>
    <row r="114" spans="6:6" ht="14" x14ac:dyDescent="0.2">
      <c r="F114" s="10"/>
    </row>
    <row r="115" spans="6:6" ht="14" x14ac:dyDescent="0.2">
      <c r="F115" s="10"/>
    </row>
    <row r="116" spans="6:6" ht="14" x14ac:dyDescent="0.2">
      <c r="F116" s="10"/>
    </row>
    <row r="117" spans="6:6" ht="14" x14ac:dyDescent="0.2">
      <c r="F117" s="10"/>
    </row>
    <row r="118" spans="6:6" ht="14" x14ac:dyDescent="0.2">
      <c r="F118" s="10"/>
    </row>
    <row r="119" spans="6:6" ht="14" x14ac:dyDescent="0.2">
      <c r="F119" s="10"/>
    </row>
    <row r="120" spans="6:6" ht="14" x14ac:dyDescent="0.2">
      <c r="F120" s="10"/>
    </row>
    <row r="121" spans="6:6" ht="14" x14ac:dyDescent="0.2">
      <c r="F121" s="10"/>
    </row>
    <row r="122" spans="6:6" ht="14" x14ac:dyDescent="0.2">
      <c r="F122" s="10"/>
    </row>
    <row r="123" spans="6:6" ht="14" x14ac:dyDescent="0.2">
      <c r="F123" s="10"/>
    </row>
    <row r="124" spans="6:6" ht="14" x14ac:dyDescent="0.2">
      <c r="F124" s="10"/>
    </row>
    <row r="125" spans="6:6" ht="14" x14ac:dyDescent="0.2">
      <c r="F125" s="10"/>
    </row>
    <row r="126" spans="6:6" ht="14" x14ac:dyDescent="0.2">
      <c r="F126" s="10"/>
    </row>
    <row r="127" spans="6:6" ht="14" x14ac:dyDescent="0.2">
      <c r="F127" s="10"/>
    </row>
    <row r="128" spans="6:6" ht="14" x14ac:dyDescent="0.2">
      <c r="F128" s="10"/>
    </row>
    <row r="129" spans="6:6" ht="14" x14ac:dyDescent="0.2">
      <c r="F129" s="10"/>
    </row>
    <row r="130" spans="6:6" ht="14" x14ac:dyDescent="0.2">
      <c r="F130" s="10"/>
    </row>
    <row r="131" spans="6:6" ht="14" x14ac:dyDescent="0.2">
      <c r="F131" s="10"/>
    </row>
    <row r="132" spans="6:6" ht="14" x14ac:dyDescent="0.2">
      <c r="F132" s="10"/>
    </row>
    <row r="133" spans="6:6" ht="14" x14ac:dyDescent="0.2">
      <c r="F133" s="10"/>
    </row>
    <row r="134" spans="6:6" ht="14" x14ac:dyDescent="0.2">
      <c r="F134" s="10"/>
    </row>
    <row r="135" spans="6:6" ht="14" x14ac:dyDescent="0.2">
      <c r="F135" s="10"/>
    </row>
    <row r="136" spans="6:6" ht="14" x14ac:dyDescent="0.2">
      <c r="F136" s="10"/>
    </row>
    <row r="137" spans="6:6" ht="14" x14ac:dyDescent="0.2">
      <c r="F137" s="10"/>
    </row>
    <row r="138" spans="6:6" ht="14" x14ac:dyDescent="0.2">
      <c r="F138" s="10"/>
    </row>
    <row r="139" spans="6:6" ht="14" x14ac:dyDescent="0.2">
      <c r="F139" s="10"/>
    </row>
    <row r="140" spans="6:6" ht="14" x14ac:dyDescent="0.2">
      <c r="F140" s="10"/>
    </row>
    <row r="141" spans="6:6" ht="14" x14ac:dyDescent="0.2">
      <c r="F141" s="10"/>
    </row>
    <row r="142" spans="6:6" ht="14" x14ac:dyDescent="0.2">
      <c r="F142" s="10"/>
    </row>
    <row r="143" spans="6:6" ht="14" x14ac:dyDescent="0.2">
      <c r="F143" s="10"/>
    </row>
    <row r="144" spans="6:6" ht="14" x14ac:dyDescent="0.2">
      <c r="F144" s="10"/>
    </row>
    <row r="145" spans="6:6" ht="14" x14ac:dyDescent="0.2">
      <c r="F145" s="10"/>
    </row>
    <row r="146" spans="6:6" ht="14" x14ac:dyDescent="0.2">
      <c r="F146" s="10"/>
    </row>
    <row r="147" spans="6:6" ht="14" x14ac:dyDescent="0.2">
      <c r="F147" s="10"/>
    </row>
    <row r="148" spans="6:6" ht="14" x14ac:dyDescent="0.2">
      <c r="F148" s="10"/>
    </row>
    <row r="149" spans="6:6" ht="14" x14ac:dyDescent="0.2">
      <c r="F149" s="10"/>
    </row>
    <row r="150" spans="6:6" ht="14" x14ac:dyDescent="0.2">
      <c r="F150" s="10"/>
    </row>
    <row r="151" spans="6:6" ht="14" x14ac:dyDescent="0.2">
      <c r="F151" s="10"/>
    </row>
    <row r="152" spans="6:6" ht="14" x14ac:dyDescent="0.2">
      <c r="F152" s="10"/>
    </row>
    <row r="153" spans="6:6" ht="14" x14ac:dyDescent="0.2">
      <c r="F153" s="10"/>
    </row>
    <row r="154" spans="6:6" ht="14" x14ac:dyDescent="0.2">
      <c r="F154" s="10"/>
    </row>
    <row r="155" spans="6:6" ht="14" x14ac:dyDescent="0.2">
      <c r="F155" s="10"/>
    </row>
    <row r="156" spans="6:6" ht="14" x14ac:dyDescent="0.2">
      <c r="F156" s="10"/>
    </row>
    <row r="157" spans="6:6" ht="14" x14ac:dyDescent="0.2">
      <c r="F157" s="10"/>
    </row>
    <row r="158" spans="6:6" ht="14" x14ac:dyDescent="0.2">
      <c r="F158" s="10"/>
    </row>
    <row r="159" spans="6:6" ht="14" x14ac:dyDescent="0.2">
      <c r="F159" s="10"/>
    </row>
    <row r="160" spans="6:6" ht="14" x14ac:dyDescent="0.2">
      <c r="F160" s="10"/>
    </row>
    <row r="161" spans="6:6" ht="14" x14ac:dyDescent="0.2">
      <c r="F161" s="10"/>
    </row>
    <row r="162" spans="6:6" ht="14" x14ac:dyDescent="0.2">
      <c r="F162" s="10"/>
    </row>
    <row r="163" spans="6:6" ht="14" x14ac:dyDescent="0.2">
      <c r="F163" s="10"/>
    </row>
    <row r="164" spans="6:6" ht="14" x14ac:dyDescent="0.2">
      <c r="F164" s="10"/>
    </row>
    <row r="165" spans="6:6" ht="14" x14ac:dyDescent="0.2">
      <c r="F165" s="10"/>
    </row>
    <row r="166" spans="6:6" ht="14" x14ac:dyDescent="0.2">
      <c r="F166" s="10"/>
    </row>
    <row r="167" spans="6:6" ht="14" x14ac:dyDescent="0.2">
      <c r="F167" s="10"/>
    </row>
    <row r="168" spans="6:6" ht="14" x14ac:dyDescent="0.2">
      <c r="F168" s="10"/>
    </row>
    <row r="169" spans="6:6" ht="14" x14ac:dyDescent="0.2">
      <c r="F169" s="10"/>
    </row>
    <row r="170" spans="6:6" ht="14" x14ac:dyDescent="0.2">
      <c r="F170" s="10"/>
    </row>
    <row r="171" spans="6:6" ht="14" x14ac:dyDescent="0.2">
      <c r="F171" s="10"/>
    </row>
    <row r="172" spans="6:6" ht="14" x14ac:dyDescent="0.2">
      <c r="F172" s="10"/>
    </row>
    <row r="173" spans="6:6" ht="14" x14ac:dyDescent="0.2">
      <c r="F173" s="10"/>
    </row>
    <row r="174" spans="6:6" ht="14" x14ac:dyDescent="0.2">
      <c r="F174" s="10"/>
    </row>
    <row r="175" spans="6:6" ht="14" x14ac:dyDescent="0.2">
      <c r="F175" s="10"/>
    </row>
    <row r="176" spans="6:6" ht="14" x14ac:dyDescent="0.2">
      <c r="F176" s="10"/>
    </row>
    <row r="177" spans="6:6" ht="14" x14ac:dyDescent="0.2">
      <c r="F177" s="10"/>
    </row>
    <row r="178" spans="6:6" ht="14" x14ac:dyDescent="0.2">
      <c r="F178" s="10"/>
    </row>
    <row r="179" spans="6:6" ht="14" x14ac:dyDescent="0.2">
      <c r="F179" s="10"/>
    </row>
    <row r="180" spans="6:6" ht="14" x14ac:dyDescent="0.2">
      <c r="F180" s="10"/>
    </row>
    <row r="181" spans="6:6" ht="14" x14ac:dyDescent="0.2">
      <c r="F181" s="10"/>
    </row>
    <row r="182" spans="6:6" ht="14" x14ac:dyDescent="0.2">
      <c r="F182" s="10"/>
    </row>
    <row r="183" spans="6:6" ht="14" x14ac:dyDescent="0.2">
      <c r="F183" s="10"/>
    </row>
    <row r="184" spans="6:6" ht="14" x14ac:dyDescent="0.2">
      <c r="F184" s="10"/>
    </row>
    <row r="185" spans="6:6" ht="14" x14ac:dyDescent="0.2">
      <c r="F185" s="10"/>
    </row>
    <row r="186" spans="6:6" ht="14" x14ac:dyDescent="0.2">
      <c r="F186" s="10"/>
    </row>
    <row r="187" spans="6:6" ht="14" x14ac:dyDescent="0.2">
      <c r="F187" s="10"/>
    </row>
    <row r="188" spans="6:6" ht="14" x14ac:dyDescent="0.2">
      <c r="F188" s="10"/>
    </row>
    <row r="189" spans="6:6" ht="14" x14ac:dyDescent="0.2">
      <c r="F189" s="10"/>
    </row>
    <row r="190" spans="6:6" ht="14" x14ac:dyDescent="0.2">
      <c r="F190" s="10"/>
    </row>
    <row r="191" spans="6:6" ht="14" x14ac:dyDescent="0.2">
      <c r="F191" s="10"/>
    </row>
    <row r="192" spans="6:6" ht="14" x14ac:dyDescent="0.2">
      <c r="F192" s="10"/>
    </row>
    <row r="193" spans="6:6" ht="14" x14ac:dyDescent="0.2">
      <c r="F193" s="10"/>
    </row>
    <row r="194" spans="6:6" ht="14" x14ac:dyDescent="0.2">
      <c r="F194" s="10"/>
    </row>
    <row r="195" spans="6:6" ht="14" x14ac:dyDescent="0.2">
      <c r="F195" s="10"/>
    </row>
    <row r="196" spans="6:6" ht="14" x14ac:dyDescent="0.2">
      <c r="F196" s="10"/>
    </row>
    <row r="197" spans="6:6" ht="14" x14ac:dyDescent="0.2">
      <c r="F197" s="10"/>
    </row>
    <row r="198" spans="6:6" ht="14" x14ac:dyDescent="0.2">
      <c r="F198" s="10"/>
    </row>
    <row r="199" spans="6:6" ht="14" x14ac:dyDescent="0.2">
      <c r="F199" s="10"/>
    </row>
    <row r="200" spans="6:6" ht="14" x14ac:dyDescent="0.2">
      <c r="F200" s="10"/>
    </row>
    <row r="201" spans="6:6" ht="14" x14ac:dyDescent="0.2">
      <c r="F201" s="10"/>
    </row>
    <row r="202" spans="6:6" ht="14" x14ac:dyDescent="0.2">
      <c r="F202" s="10"/>
    </row>
    <row r="203" spans="6:6" ht="14" x14ac:dyDescent="0.2">
      <c r="F203" s="10"/>
    </row>
    <row r="204" spans="6:6" ht="14" x14ac:dyDescent="0.2">
      <c r="F204" s="10"/>
    </row>
    <row r="205" spans="6:6" ht="14" x14ac:dyDescent="0.2">
      <c r="F205" s="10"/>
    </row>
    <row r="206" spans="6:6" ht="14" x14ac:dyDescent="0.2">
      <c r="F206" s="10"/>
    </row>
    <row r="207" spans="6:6" ht="14" x14ac:dyDescent="0.2">
      <c r="F207" s="10"/>
    </row>
    <row r="208" spans="6:6" ht="14" x14ac:dyDescent="0.2">
      <c r="F208" s="10"/>
    </row>
    <row r="209" spans="6:6" ht="14" x14ac:dyDescent="0.2">
      <c r="F209" s="10"/>
    </row>
    <row r="210" spans="6:6" ht="14" x14ac:dyDescent="0.2">
      <c r="F210" s="10"/>
    </row>
    <row r="211" spans="6:6" ht="14" x14ac:dyDescent="0.2">
      <c r="F211" s="10"/>
    </row>
    <row r="212" spans="6:6" ht="14" x14ac:dyDescent="0.2">
      <c r="F212" s="10"/>
    </row>
    <row r="213" spans="6:6" ht="14" x14ac:dyDescent="0.2">
      <c r="F213" s="10"/>
    </row>
    <row r="214" spans="6:6" ht="14" x14ac:dyDescent="0.2">
      <c r="F214" s="10"/>
    </row>
    <row r="215" spans="6:6" ht="14" x14ac:dyDescent="0.2">
      <c r="F215" s="10"/>
    </row>
    <row r="216" spans="6:6" ht="14" x14ac:dyDescent="0.2">
      <c r="F216" s="10"/>
    </row>
    <row r="217" spans="6:6" ht="14" x14ac:dyDescent="0.2">
      <c r="F217" s="10"/>
    </row>
    <row r="218" spans="6:6" ht="14" x14ac:dyDescent="0.2">
      <c r="F218" s="10"/>
    </row>
    <row r="219" spans="6:6" ht="14" x14ac:dyDescent="0.2">
      <c r="F219" s="10"/>
    </row>
    <row r="220" spans="6:6" ht="14" x14ac:dyDescent="0.2">
      <c r="F220" s="10"/>
    </row>
    <row r="221" spans="6:6" ht="14" x14ac:dyDescent="0.2">
      <c r="F221" s="10"/>
    </row>
    <row r="222" spans="6:6" ht="14" x14ac:dyDescent="0.2">
      <c r="F222" s="10"/>
    </row>
    <row r="223" spans="6:6" ht="14" x14ac:dyDescent="0.2">
      <c r="F223" s="10"/>
    </row>
    <row r="224" spans="6:6" ht="14" x14ac:dyDescent="0.2">
      <c r="F224" s="10"/>
    </row>
    <row r="225" spans="6:6" ht="14" x14ac:dyDescent="0.2">
      <c r="F225" s="10"/>
    </row>
    <row r="226" spans="6:6" ht="14" x14ac:dyDescent="0.2">
      <c r="F226" s="10"/>
    </row>
    <row r="227" spans="6:6" ht="14" x14ac:dyDescent="0.2">
      <c r="F227" s="10"/>
    </row>
    <row r="228" spans="6:6" ht="14" x14ac:dyDescent="0.2">
      <c r="F228" s="10"/>
    </row>
    <row r="229" spans="6:6" ht="14" x14ac:dyDescent="0.2">
      <c r="F229" s="10"/>
    </row>
    <row r="230" spans="6:6" ht="14" x14ac:dyDescent="0.2">
      <c r="F230" s="10"/>
    </row>
    <row r="231" spans="6:6" ht="14" x14ac:dyDescent="0.2">
      <c r="F231" s="10"/>
    </row>
    <row r="232" spans="6:6" ht="14" x14ac:dyDescent="0.2">
      <c r="F232" s="10"/>
    </row>
    <row r="233" spans="6:6" ht="14" x14ac:dyDescent="0.2">
      <c r="F233" s="10"/>
    </row>
    <row r="234" spans="6:6" ht="14" x14ac:dyDescent="0.2">
      <c r="F234" s="10"/>
    </row>
    <row r="235" spans="6:6" ht="14" x14ac:dyDescent="0.2">
      <c r="F235" s="10"/>
    </row>
    <row r="236" spans="6:6" ht="14" x14ac:dyDescent="0.2">
      <c r="F236" s="10"/>
    </row>
    <row r="237" spans="6:6" ht="14" x14ac:dyDescent="0.2">
      <c r="F237" s="10"/>
    </row>
    <row r="238" spans="6:6" ht="14" x14ac:dyDescent="0.2">
      <c r="F238" s="10"/>
    </row>
    <row r="239" spans="6:6" ht="14" x14ac:dyDescent="0.2">
      <c r="F239" s="10"/>
    </row>
    <row r="240" spans="6:6" ht="14" x14ac:dyDescent="0.2">
      <c r="F240" s="10"/>
    </row>
    <row r="241" spans="6:6" ht="14" x14ac:dyDescent="0.2">
      <c r="F241" s="10"/>
    </row>
    <row r="242" spans="6:6" ht="14" x14ac:dyDescent="0.2">
      <c r="F242" s="10"/>
    </row>
    <row r="243" spans="6:6" ht="14" x14ac:dyDescent="0.2">
      <c r="F243" s="10"/>
    </row>
    <row r="244" spans="6:6" ht="14" x14ac:dyDescent="0.2">
      <c r="F244" s="10"/>
    </row>
    <row r="245" spans="6:6" ht="14" x14ac:dyDescent="0.2">
      <c r="F245" s="10"/>
    </row>
    <row r="246" spans="6:6" ht="14" x14ac:dyDescent="0.2">
      <c r="F246" s="10"/>
    </row>
    <row r="247" spans="6:6" ht="14" x14ac:dyDescent="0.2">
      <c r="F247" s="10"/>
    </row>
    <row r="248" spans="6:6" ht="14" x14ac:dyDescent="0.2">
      <c r="F248" s="10"/>
    </row>
    <row r="249" spans="6:6" ht="14" x14ac:dyDescent="0.2">
      <c r="F249" s="10"/>
    </row>
    <row r="250" spans="6:6" ht="14" x14ac:dyDescent="0.2">
      <c r="F250" s="10"/>
    </row>
    <row r="251" spans="6:6" ht="14" x14ac:dyDescent="0.2">
      <c r="F251" s="10"/>
    </row>
    <row r="252" spans="6:6" ht="14" x14ac:dyDescent="0.2">
      <c r="F252" s="10"/>
    </row>
    <row r="253" spans="6:6" ht="14" x14ac:dyDescent="0.2">
      <c r="F253" s="10"/>
    </row>
    <row r="254" spans="6:6" ht="14" x14ac:dyDescent="0.2">
      <c r="F254" s="10"/>
    </row>
    <row r="255" spans="6:6" ht="14" x14ac:dyDescent="0.2">
      <c r="F255" s="10"/>
    </row>
    <row r="256" spans="6:6" ht="14" x14ac:dyDescent="0.2">
      <c r="F256" s="10"/>
    </row>
    <row r="257" spans="6:6" ht="14" x14ac:dyDescent="0.2">
      <c r="F257" s="10"/>
    </row>
    <row r="258" spans="6:6" ht="14" x14ac:dyDescent="0.2">
      <c r="F258" s="10"/>
    </row>
    <row r="259" spans="6:6" ht="14" x14ac:dyDescent="0.2">
      <c r="F259" s="10"/>
    </row>
    <row r="260" spans="6:6" ht="14" x14ac:dyDescent="0.2">
      <c r="F260" s="10"/>
    </row>
    <row r="261" spans="6:6" ht="14" x14ac:dyDescent="0.2">
      <c r="F261" s="10"/>
    </row>
    <row r="262" spans="6:6" ht="14" x14ac:dyDescent="0.2">
      <c r="F262" s="10"/>
    </row>
    <row r="263" spans="6:6" ht="14" x14ac:dyDescent="0.2">
      <c r="F263" s="10"/>
    </row>
    <row r="264" spans="6:6" ht="14" x14ac:dyDescent="0.2">
      <c r="F264" s="10"/>
    </row>
    <row r="265" spans="6:6" ht="14" x14ac:dyDescent="0.2">
      <c r="F265" s="10"/>
    </row>
    <row r="266" spans="6:6" ht="14" x14ac:dyDescent="0.2">
      <c r="F266" s="10"/>
    </row>
    <row r="267" spans="6:6" ht="14" x14ac:dyDescent="0.2">
      <c r="F267" s="10"/>
    </row>
    <row r="268" spans="6:6" ht="14" x14ac:dyDescent="0.2">
      <c r="F268" s="10"/>
    </row>
    <row r="269" spans="6:6" ht="14" x14ac:dyDescent="0.2">
      <c r="F269" s="10"/>
    </row>
    <row r="270" spans="6:6" ht="14" x14ac:dyDescent="0.2">
      <c r="F270" s="10"/>
    </row>
    <row r="271" spans="6:6" ht="14" x14ac:dyDescent="0.2">
      <c r="F271" s="10"/>
    </row>
    <row r="272" spans="6:6" ht="14" x14ac:dyDescent="0.2">
      <c r="F272" s="10"/>
    </row>
    <row r="273" spans="6:6" ht="14" x14ac:dyDescent="0.2">
      <c r="F273" s="10"/>
    </row>
    <row r="274" spans="6:6" ht="14" x14ac:dyDescent="0.2">
      <c r="F274" s="10"/>
    </row>
    <row r="275" spans="6:6" ht="14" x14ac:dyDescent="0.2">
      <c r="F275" s="10"/>
    </row>
    <row r="276" spans="6:6" ht="14" x14ac:dyDescent="0.2">
      <c r="F276" s="10"/>
    </row>
    <row r="277" spans="6:6" ht="14" x14ac:dyDescent="0.2">
      <c r="F277" s="10"/>
    </row>
    <row r="278" spans="6:6" ht="14" x14ac:dyDescent="0.2">
      <c r="F278" s="10"/>
    </row>
    <row r="279" spans="6:6" ht="14" x14ac:dyDescent="0.2">
      <c r="F279" s="10"/>
    </row>
    <row r="280" spans="6:6" ht="14" x14ac:dyDescent="0.2">
      <c r="F280" s="10"/>
    </row>
    <row r="281" spans="6:6" ht="14" x14ac:dyDescent="0.2">
      <c r="F281" s="10"/>
    </row>
    <row r="282" spans="6:6" ht="14" x14ac:dyDescent="0.2">
      <c r="F282" s="10"/>
    </row>
    <row r="283" spans="6:6" ht="14" x14ac:dyDescent="0.2">
      <c r="F283" s="10"/>
    </row>
    <row r="284" spans="6:6" ht="14" x14ac:dyDescent="0.2">
      <c r="F284" s="10"/>
    </row>
    <row r="285" spans="6:6" ht="14" x14ac:dyDescent="0.2">
      <c r="F285" s="10"/>
    </row>
    <row r="286" spans="6:6" ht="14" x14ac:dyDescent="0.2">
      <c r="F286" s="10"/>
    </row>
    <row r="287" spans="6:6" ht="14" x14ac:dyDescent="0.2">
      <c r="F287" s="10"/>
    </row>
    <row r="288" spans="6:6" ht="14" x14ac:dyDescent="0.2">
      <c r="F288" s="10"/>
    </row>
    <row r="289" spans="6:6" ht="14" x14ac:dyDescent="0.2">
      <c r="F289" s="10"/>
    </row>
    <row r="290" spans="6:6" ht="14" x14ac:dyDescent="0.2">
      <c r="F290" s="10"/>
    </row>
    <row r="291" spans="6:6" ht="14" x14ac:dyDescent="0.2">
      <c r="F291" s="10"/>
    </row>
    <row r="292" spans="6:6" ht="14" x14ac:dyDescent="0.2">
      <c r="F292" s="10"/>
    </row>
    <row r="293" spans="6:6" ht="14" x14ac:dyDescent="0.2">
      <c r="F293" s="10"/>
    </row>
    <row r="294" spans="6:6" ht="14" x14ac:dyDescent="0.2">
      <c r="F294" s="10"/>
    </row>
    <row r="295" spans="6:6" ht="14" x14ac:dyDescent="0.2">
      <c r="F295" s="10"/>
    </row>
    <row r="296" spans="6:6" ht="14" x14ac:dyDescent="0.2">
      <c r="F296" s="10"/>
    </row>
    <row r="297" spans="6:6" ht="14" x14ac:dyDescent="0.2">
      <c r="F297" s="10"/>
    </row>
    <row r="298" spans="6:6" ht="14" x14ac:dyDescent="0.2">
      <c r="F298" s="10"/>
    </row>
    <row r="299" spans="6:6" ht="14" x14ac:dyDescent="0.2">
      <c r="F299" s="10"/>
    </row>
    <row r="300" spans="6:6" ht="14" x14ac:dyDescent="0.2">
      <c r="F300" s="10"/>
    </row>
    <row r="301" spans="6:6" ht="14" x14ac:dyDescent="0.2">
      <c r="F301" s="10"/>
    </row>
    <row r="302" spans="6:6" ht="14" x14ac:dyDescent="0.2">
      <c r="F302" s="10"/>
    </row>
    <row r="303" spans="6:6" ht="14" x14ac:dyDescent="0.2">
      <c r="F303" s="10"/>
    </row>
    <row r="304" spans="6:6" ht="14" x14ac:dyDescent="0.2">
      <c r="F304" s="10"/>
    </row>
    <row r="305" spans="6:6" ht="14" x14ac:dyDescent="0.2">
      <c r="F305" s="10"/>
    </row>
    <row r="306" spans="6:6" ht="14" x14ac:dyDescent="0.2">
      <c r="F306" s="10"/>
    </row>
    <row r="307" spans="6:6" ht="14" x14ac:dyDescent="0.2">
      <c r="F307" s="10"/>
    </row>
    <row r="308" spans="6:6" ht="14" x14ac:dyDescent="0.2">
      <c r="F308" s="10"/>
    </row>
    <row r="309" spans="6:6" ht="14" x14ac:dyDescent="0.2">
      <c r="F309" s="10"/>
    </row>
    <row r="310" spans="6:6" ht="14" x14ac:dyDescent="0.2">
      <c r="F310" s="10"/>
    </row>
    <row r="311" spans="6:6" ht="14" x14ac:dyDescent="0.2">
      <c r="F311" s="10"/>
    </row>
    <row r="312" spans="6:6" ht="14" x14ac:dyDescent="0.2">
      <c r="F312" s="10"/>
    </row>
    <row r="313" spans="6:6" ht="14" x14ac:dyDescent="0.2">
      <c r="F313" s="10"/>
    </row>
    <row r="314" spans="6:6" ht="14" x14ac:dyDescent="0.2">
      <c r="F314" s="10"/>
    </row>
    <row r="315" spans="6:6" ht="14" x14ac:dyDescent="0.2">
      <c r="F315" s="10"/>
    </row>
    <row r="316" spans="6:6" ht="14" x14ac:dyDescent="0.2">
      <c r="F316" s="10"/>
    </row>
    <row r="317" spans="6:6" ht="14" x14ac:dyDescent="0.2">
      <c r="F317" s="10"/>
    </row>
    <row r="318" spans="6:6" ht="14" x14ac:dyDescent="0.2">
      <c r="F318" s="10"/>
    </row>
    <row r="319" spans="6:6" ht="14" x14ac:dyDescent="0.2">
      <c r="F319" s="10"/>
    </row>
    <row r="320" spans="6:6" ht="14" x14ac:dyDescent="0.2">
      <c r="F320" s="10"/>
    </row>
    <row r="321" spans="6:6" ht="14" x14ac:dyDescent="0.2">
      <c r="F321" s="10"/>
    </row>
    <row r="322" spans="6:6" ht="14" x14ac:dyDescent="0.2">
      <c r="F322" s="10"/>
    </row>
    <row r="323" spans="6:6" ht="14" x14ac:dyDescent="0.2">
      <c r="F323" s="10"/>
    </row>
    <row r="324" spans="6:6" ht="14" x14ac:dyDescent="0.2">
      <c r="F324" s="10"/>
    </row>
    <row r="325" spans="6:6" ht="14" x14ac:dyDescent="0.2">
      <c r="F325" s="10"/>
    </row>
    <row r="326" spans="6:6" ht="14" x14ac:dyDescent="0.2">
      <c r="F326" s="10"/>
    </row>
    <row r="327" spans="6:6" ht="14" x14ac:dyDescent="0.2">
      <c r="F327" s="10"/>
    </row>
    <row r="328" spans="6:6" ht="14" x14ac:dyDescent="0.2">
      <c r="F328" s="10"/>
    </row>
    <row r="329" spans="6:6" ht="14" x14ac:dyDescent="0.2">
      <c r="F329" s="10"/>
    </row>
    <row r="330" spans="6:6" ht="14" x14ac:dyDescent="0.2">
      <c r="F330" s="10"/>
    </row>
    <row r="331" spans="6:6" ht="14" x14ac:dyDescent="0.2">
      <c r="F331" s="10"/>
    </row>
    <row r="332" spans="6:6" ht="14" x14ac:dyDescent="0.2">
      <c r="F332" s="10"/>
    </row>
    <row r="333" spans="6:6" ht="14" x14ac:dyDescent="0.2">
      <c r="F333" s="10"/>
    </row>
    <row r="334" spans="6:6" ht="14" x14ac:dyDescent="0.2">
      <c r="F334" s="10"/>
    </row>
    <row r="335" spans="6:6" ht="14" x14ac:dyDescent="0.2">
      <c r="F335" s="10"/>
    </row>
    <row r="336" spans="6:6" ht="14" x14ac:dyDescent="0.2">
      <c r="F336" s="10"/>
    </row>
    <row r="337" spans="6:6" ht="14" x14ac:dyDescent="0.2">
      <c r="F337" s="10"/>
    </row>
    <row r="338" spans="6:6" ht="14" x14ac:dyDescent="0.2">
      <c r="F338" s="10"/>
    </row>
    <row r="339" spans="6:6" ht="14" x14ac:dyDescent="0.2">
      <c r="F339" s="10"/>
    </row>
    <row r="340" spans="6:6" ht="14" x14ac:dyDescent="0.2">
      <c r="F340" s="10"/>
    </row>
    <row r="341" spans="6:6" ht="14" x14ac:dyDescent="0.2">
      <c r="F341" s="10"/>
    </row>
    <row r="342" spans="6:6" ht="14" x14ac:dyDescent="0.2">
      <c r="F342" s="10"/>
    </row>
    <row r="343" spans="6:6" ht="14" x14ac:dyDescent="0.2">
      <c r="F343" s="10"/>
    </row>
    <row r="344" spans="6:6" ht="14" x14ac:dyDescent="0.2">
      <c r="F344" s="10"/>
    </row>
    <row r="345" spans="6:6" ht="14" x14ac:dyDescent="0.2">
      <c r="F345" s="10"/>
    </row>
    <row r="346" spans="6:6" ht="14" x14ac:dyDescent="0.2">
      <c r="F346" s="10"/>
    </row>
    <row r="347" spans="6:6" ht="14" x14ac:dyDescent="0.2">
      <c r="F347" s="10"/>
    </row>
    <row r="348" spans="6:6" ht="14" x14ac:dyDescent="0.2">
      <c r="F348" s="10"/>
    </row>
    <row r="349" spans="6:6" ht="14" x14ac:dyDescent="0.2">
      <c r="F349" s="10"/>
    </row>
    <row r="350" spans="6:6" ht="14" x14ac:dyDescent="0.2">
      <c r="F350" s="10"/>
    </row>
    <row r="351" spans="6:6" ht="14" x14ac:dyDescent="0.2">
      <c r="F351" s="10"/>
    </row>
    <row r="352" spans="6:6" ht="14" x14ac:dyDescent="0.2">
      <c r="F352" s="10"/>
    </row>
    <row r="353" spans="6:6" ht="14" x14ac:dyDescent="0.2">
      <c r="F353" s="10"/>
    </row>
    <row r="354" spans="6:6" ht="14" x14ac:dyDescent="0.2">
      <c r="F354" s="10"/>
    </row>
    <row r="355" spans="6:6" ht="14" x14ac:dyDescent="0.2">
      <c r="F355" s="10"/>
    </row>
    <row r="356" spans="6:6" ht="14" x14ac:dyDescent="0.2">
      <c r="F356" s="10"/>
    </row>
    <row r="357" spans="6:6" ht="14" x14ac:dyDescent="0.2">
      <c r="F357" s="10"/>
    </row>
    <row r="358" spans="6:6" ht="14" x14ac:dyDescent="0.2">
      <c r="F358" s="10"/>
    </row>
    <row r="359" spans="6:6" ht="14" x14ac:dyDescent="0.2">
      <c r="F359" s="10"/>
    </row>
    <row r="360" spans="6:6" ht="14" x14ac:dyDescent="0.2">
      <c r="F360" s="10"/>
    </row>
    <row r="361" spans="6:6" ht="14" x14ac:dyDescent="0.2">
      <c r="F361" s="10"/>
    </row>
    <row r="362" spans="6:6" ht="14" x14ac:dyDescent="0.2">
      <c r="F362" s="10"/>
    </row>
    <row r="363" spans="6:6" ht="14" x14ac:dyDescent="0.2">
      <c r="F363" s="10"/>
    </row>
    <row r="364" spans="6:6" ht="14" x14ac:dyDescent="0.2">
      <c r="F364" s="10"/>
    </row>
    <row r="365" spans="6:6" ht="14" x14ac:dyDescent="0.2">
      <c r="F365" s="10"/>
    </row>
    <row r="366" spans="6:6" ht="14" x14ac:dyDescent="0.2">
      <c r="F366" s="10"/>
    </row>
    <row r="367" spans="6:6" ht="14" x14ac:dyDescent="0.2">
      <c r="F367" s="10"/>
    </row>
    <row r="368" spans="6:6" ht="14" x14ac:dyDescent="0.2">
      <c r="F368" s="10"/>
    </row>
    <row r="369" spans="6:6" ht="14" x14ac:dyDescent="0.2">
      <c r="F369" s="10"/>
    </row>
    <row r="370" spans="6:6" ht="14" x14ac:dyDescent="0.2">
      <c r="F370" s="10"/>
    </row>
    <row r="371" spans="6:6" ht="14" x14ac:dyDescent="0.2">
      <c r="F371" s="10"/>
    </row>
    <row r="372" spans="6:6" ht="14" x14ac:dyDescent="0.2">
      <c r="F372" s="10"/>
    </row>
    <row r="373" spans="6:6" ht="14" x14ac:dyDescent="0.2">
      <c r="F373" s="10"/>
    </row>
    <row r="374" spans="6:6" ht="14" x14ac:dyDescent="0.2">
      <c r="F374" s="10"/>
    </row>
    <row r="375" spans="6:6" ht="14" x14ac:dyDescent="0.2">
      <c r="F375" s="10"/>
    </row>
    <row r="376" spans="6:6" ht="14" x14ac:dyDescent="0.2">
      <c r="F376" s="10"/>
    </row>
    <row r="377" spans="6:6" ht="14" x14ac:dyDescent="0.2">
      <c r="F377" s="10"/>
    </row>
    <row r="378" spans="6:6" ht="14" x14ac:dyDescent="0.2">
      <c r="F378" s="10"/>
    </row>
    <row r="379" spans="6:6" ht="14" x14ac:dyDescent="0.2">
      <c r="F379" s="10"/>
    </row>
    <row r="380" spans="6:6" ht="14" x14ac:dyDescent="0.2">
      <c r="F380" s="10"/>
    </row>
    <row r="381" spans="6:6" ht="14" x14ac:dyDescent="0.2">
      <c r="F381" s="10"/>
    </row>
    <row r="382" spans="6:6" ht="14" x14ac:dyDescent="0.2">
      <c r="F382" s="10"/>
    </row>
    <row r="383" spans="6:6" ht="14" x14ac:dyDescent="0.2">
      <c r="F383" s="10"/>
    </row>
    <row r="384" spans="6:6" ht="14" x14ac:dyDescent="0.2">
      <c r="F384" s="10"/>
    </row>
    <row r="385" spans="6:6" ht="14" x14ac:dyDescent="0.2">
      <c r="F385" s="10"/>
    </row>
    <row r="386" spans="6:6" ht="14" x14ac:dyDescent="0.2">
      <c r="F386" s="10"/>
    </row>
    <row r="387" spans="6:6" ht="14" x14ac:dyDescent="0.2">
      <c r="F387" s="10"/>
    </row>
    <row r="388" spans="6:6" ht="14" x14ac:dyDescent="0.2">
      <c r="F388" s="10"/>
    </row>
    <row r="389" spans="6:6" ht="14" x14ac:dyDescent="0.2">
      <c r="F389" s="10"/>
    </row>
    <row r="390" spans="6:6" ht="14" x14ac:dyDescent="0.2">
      <c r="F390" s="10"/>
    </row>
    <row r="391" spans="6:6" ht="14" x14ac:dyDescent="0.2">
      <c r="F391" s="10"/>
    </row>
    <row r="392" spans="6:6" ht="14" x14ac:dyDescent="0.2">
      <c r="F392" s="10"/>
    </row>
    <row r="393" spans="6:6" ht="14" x14ac:dyDescent="0.2">
      <c r="F393" s="10"/>
    </row>
    <row r="394" spans="6:6" ht="14" x14ac:dyDescent="0.2">
      <c r="F394" s="10"/>
    </row>
    <row r="395" spans="6:6" ht="14" x14ac:dyDescent="0.2">
      <c r="F395" s="10"/>
    </row>
    <row r="396" spans="6:6" ht="14" x14ac:dyDescent="0.2">
      <c r="F396" s="10"/>
    </row>
    <row r="397" spans="6:6" ht="14" x14ac:dyDescent="0.2">
      <c r="F397" s="10"/>
    </row>
    <row r="398" spans="6:6" ht="14" x14ac:dyDescent="0.2">
      <c r="F398" s="10"/>
    </row>
    <row r="399" spans="6:6" ht="14" x14ac:dyDescent="0.2">
      <c r="F399" s="10"/>
    </row>
    <row r="400" spans="6:6" ht="14" x14ac:dyDescent="0.2">
      <c r="F400" s="10"/>
    </row>
    <row r="401" spans="6:6" ht="14" x14ac:dyDescent="0.2">
      <c r="F401" s="10"/>
    </row>
    <row r="402" spans="6:6" ht="14" x14ac:dyDescent="0.2">
      <c r="F402" s="10"/>
    </row>
    <row r="403" spans="6:6" ht="14" x14ac:dyDescent="0.2">
      <c r="F403" s="10"/>
    </row>
    <row r="404" spans="6:6" ht="14" x14ac:dyDescent="0.2">
      <c r="F404" s="10"/>
    </row>
    <row r="405" spans="6:6" ht="14" x14ac:dyDescent="0.2">
      <c r="F405" s="10"/>
    </row>
    <row r="406" spans="6:6" ht="14" x14ac:dyDescent="0.2">
      <c r="F406" s="10"/>
    </row>
    <row r="407" spans="6:6" ht="14" x14ac:dyDescent="0.2">
      <c r="F407" s="10"/>
    </row>
    <row r="408" spans="6:6" ht="14" x14ac:dyDescent="0.2">
      <c r="F408" s="10"/>
    </row>
    <row r="409" spans="6:6" ht="14" x14ac:dyDescent="0.2">
      <c r="F409" s="10"/>
    </row>
    <row r="410" spans="6:6" ht="14" x14ac:dyDescent="0.2">
      <c r="F410" s="10"/>
    </row>
    <row r="411" spans="6:6" ht="14" x14ac:dyDescent="0.2">
      <c r="F411" s="10"/>
    </row>
    <row r="412" spans="6:6" ht="14" x14ac:dyDescent="0.2">
      <c r="F412" s="10"/>
    </row>
    <row r="413" spans="6:6" ht="14" x14ac:dyDescent="0.2">
      <c r="F413" s="10"/>
    </row>
    <row r="414" spans="6:6" ht="14" x14ac:dyDescent="0.2">
      <c r="F414" s="10"/>
    </row>
    <row r="415" spans="6:6" ht="14" x14ac:dyDescent="0.2">
      <c r="F415" s="10"/>
    </row>
    <row r="416" spans="6:6" ht="14" x14ac:dyDescent="0.2">
      <c r="F416" s="10"/>
    </row>
    <row r="417" spans="6:6" ht="14" x14ac:dyDescent="0.2">
      <c r="F417" s="10"/>
    </row>
    <row r="418" spans="6:6" ht="14" x14ac:dyDescent="0.2">
      <c r="F418" s="10"/>
    </row>
    <row r="419" spans="6:6" ht="14" x14ac:dyDescent="0.2">
      <c r="F419" s="10"/>
    </row>
    <row r="420" spans="6:6" ht="14" x14ac:dyDescent="0.2">
      <c r="F420" s="10"/>
    </row>
    <row r="421" spans="6:6" ht="14" x14ac:dyDescent="0.2">
      <c r="F421" s="10"/>
    </row>
    <row r="422" spans="6:6" ht="14" x14ac:dyDescent="0.2">
      <c r="F422" s="10"/>
    </row>
    <row r="423" spans="6:6" ht="14" x14ac:dyDescent="0.2">
      <c r="F423" s="10"/>
    </row>
    <row r="424" spans="6:6" ht="14" x14ac:dyDescent="0.2">
      <c r="F424" s="10"/>
    </row>
    <row r="425" spans="6:6" ht="14" x14ac:dyDescent="0.2">
      <c r="F425" s="10"/>
    </row>
    <row r="426" spans="6:6" ht="14" x14ac:dyDescent="0.2">
      <c r="F426" s="10"/>
    </row>
    <row r="427" spans="6:6" ht="14" x14ac:dyDescent="0.2">
      <c r="F427" s="10"/>
    </row>
    <row r="428" spans="6:6" ht="14" x14ac:dyDescent="0.2">
      <c r="F428" s="10"/>
    </row>
    <row r="429" spans="6:6" ht="14" x14ac:dyDescent="0.2">
      <c r="F429" s="10"/>
    </row>
    <row r="430" spans="6:6" ht="14" x14ac:dyDescent="0.2">
      <c r="F430" s="10"/>
    </row>
    <row r="431" spans="6:6" ht="14" x14ac:dyDescent="0.2">
      <c r="F431" s="10"/>
    </row>
    <row r="432" spans="6:6" ht="14" x14ac:dyDescent="0.2">
      <c r="F432" s="10"/>
    </row>
    <row r="433" spans="6:6" ht="14" x14ac:dyDescent="0.2">
      <c r="F433" s="10"/>
    </row>
    <row r="434" spans="6:6" ht="14" x14ac:dyDescent="0.2">
      <c r="F434" s="10"/>
    </row>
    <row r="435" spans="6:6" ht="14" x14ac:dyDescent="0.2">
      <c r="F435" s="10"/>
    </row>
    <row r="436" spans="6:6" ht="14" x14ac:dyDescent="0.2">
      <c r="F436" s="10"/>
    </row>
    <row r="437" spans="6:6" ht="14" x14ac:dyDescent="0.2">
      <c r="F437" s="10"/>
    </row>
    <row r="438" spans="6:6" ht="14" x14ac:dyDescent="0.2">
      <c r="F438" s="10"/>
    </row>
    <row r="439" spans="6:6" ht="14" x14ac:dyDescent="0.2">
      <c r="F439" s="10"/>
    </row>
    <row r="440" spans="6:6" ht="14" x14ac:dyDescent="0.2">
      <c r="F440" s="10"/>
    </row>
    <row r="441" spans="6:6" ht="14" x14ac:dyDescent="0.2">
      <c r="F441" s="10"/>
    </row>
    <row r="442" spans="6:6" ht="14" x14ac:dyDescent="0.2">
      <c r="F442" s="10"/>
    </row>
    <row r="443" spans="6:6" ht="14" x14ac:dyDescent="0.2">
      <c r="F443" s="10"/>
    </row>
    <row r="444" spans="6:6" ht="14" x14ac:dyDescent="0.2">
      <c r="F444" s="10"/>
    </row>
    <row r="445" spans="6:6" ht="14" x14ac:dyDescent="0.2">
      <c r="F445" s="10"/>
    </row>
    <row r="446" spans="6:6" ht="14" x14ac:dyDescent="0.2">
      <c r="F446" s="10"/>
    </row>
    <row r="447" spans="6:6" ht="14" x14ac:dyDescent="0.2">
      <c r="F447" s="10"/>
    </row>
    <row r="448" spans="6:6" ht="14" x14ac:dyDescent="0.2">
      <c r="F448" s="10"/>
    </row>
    <row r="449" spans="6:6" ht="14" x14ac:dyDescent="0.2">
      <c r="F449" s="10"/>
    </row>
    <row r="450" spans="6:6" ht="14" x14ac:dyDescent="0.2">
      <c r="F450" s="10"/>
    </row>
    <row r="451" spans="6:6" ht="14" x14ac:dyDescent="0.2">
      <c r="F451" s="10"/>
    </row>
    <row r="452" spans="6:6" ht="14" x14ac:dyDescent="0.2">
      <c r="F452" s="10"/>
    </row>
    <row r="453" spans="6:6" ht="14" x14ac:dyDescent="0.2">
      <c r="F453" s="10"/>
    </row>
    <row r="454" spans="6:6" ht="14" x14ac:dyDescent="0.2">
      <c r="F454" s="10"/>
    </row>
    <row r="455" spans="6:6" ht="14" x14ac:dyDescent="0.2">
      <c r="F455" s="10"/>
    </row>
    <row r="456" spans="6:6" ht="14" x14ac:dyDescent="0.2">
      <c r="F456" s="10"/>
    </row>
    <row r="457" spans="6:6" ht="14" x14ac:dyDescent="0.2">
      <c r="F457" s="10"/>
    </row>
    <row r="458" spans="6:6" ht="14" x14ac:dyDescent="0.2">
      <c r="F458" s="10"/>
    </row>
    <row r="459" spans="6:6" ht="14" x14ac:dyDescent="0.2">
      <c r="F459" s="10"/>
    </row>
    <row r="460" spans="6:6" ht="14" x14ac:dyDescent="0.2">
      <c r="F460" s="10"/>
    </row>
    <row r="461" spans="6:6" ht="14" x14ac:dyDescent="0.2">
      <c r="F461" s="10"/>
    </row>
    <row r="462" spans="6:6" ht="14" x14ac:dyDescent="0.2">
      <c r="F462" s="10"/>
    </row>
    <row r="463" spans="6:6" ht="14" x14ac:dyDescent="0.2">
      <c r="F463" s="10"/>
    </row>
    <row r="464" spans="6:6" ht="14" x14ac:dyDescent="0.2">
      <c r="F464" s="10"/>
    </row>
    <row r="465" spans="6:6" ht="14" x14ac:dyDescent="0.2">
      <c r="F465" s="10"/>
    </row>
    <row r="466" spans="6:6" ht="14" x14ac:dyDescent="0.2">
      <c r="F466" s="10"/>
    </row>
    <row r="467" spans="6:6" ht="14" x14ac:dyDescent="0.2">
      <c r="F467" s="10"/>
    </row>
    <row r="468" spans="6:6" ht="14" x14ac:dyDescent="0.2">
      <c r="F468" s="10"/>
    </row>
    <row r="469" spans="6:6" ht="14" x14ac:dyDescent="0.2">
      <c r="F469" s="10"/>
    </row>
    <row r="470" spans="6:6" ht="14" x14ac:dyDescent="0.2">
      <c r="F470" s="10"/>
    </row>
    <row r="471" spans="6:6" ht="14" x14ac:dyDescent="0.2">
      <c r="F471" s="10"/>
    </row>
    <row r="472" spans="6:6" ht="14" x14ac:dyDescent="0.2">
      <c r="F472" s="10"/>
    </row>
    <row r="473" spans="6:6" ht="14" x14ac:dyDescent="0.2">
      <c r="F473" s="10"/>
    </row>
    <row r="474" spans="6:6" ht="14" x14ac:dyDescent="0.2">
      <c r="F474" s="10"/>
    </row>
    <row r="475" spans="6:6" ht="14" x14ac:dyDescent="0.2">
      <c r="F475" s="10"/>
    </row>
    <row r="476" spans="6:6" ht="14" x14ac:dyDescent="0.2">
      <c r="F476" s="10"/>
    </row>
    <row r="477" spans="6:6" ht="14" x14ac:dyDescent="0.2">
      <c r="F477" s="10"/>
    </row>
    <row r="478" spans="6:6" ht="14" x14ac:dyDescent="0.2">
      <c r="F478" s="10"/>
    </row>
    <row r="479" spans="6:6" ht="14" x14ac:dyDescent="0.2">
      <c r="F479" s="10"/>
    </row>
    <row r="480" spans="6:6" ht="14" x14ac:dyDescent="0.2">
      <c r="F480" s="10"/>
    </row>
    <row r="481" spans="6:6" ht="14" x14ac:dyDescent="0.2">
      <c r="F481" s="10"/>
    </row>
    <row r="482" spans="6:6" ht="14" x14ac:dyDescent="0.2">
      <c r="F482" s="10"/>
    </row>
    <row r="483" spans="6:6" ht="14" x14ac:dyDescent="0.2">
      <c r="F483" s="10"/>
    </row>
    <row r="484" spans="6:6" ht="14" x14ac:dyDescent="0.2">
      <c r="F484" s="10"/>
    </row>
    <row r="485" spans="6:6" ht="14" x14ac:dyDescent="0.2">
      <c r="F485" s="10"/>
    </row>
    <row r="486" spans="6:6" ht="14" x14ac:dyDescent="0.2">
      <c r="F486" s="10"/>
    </row>
    <row r="487" spans="6:6" ht="14" x14ac:dyDescent="0.2">
      <c r="F487" s="10"/>
    </row>
    <row r="488" spans="6:6" ht="14" x14ac:dyDescent="0.2">
      <c r="F488" s="10"/>
    </row>
    <row r="489" spans="6:6" ht="14" x14ac:dyDescent="0.2">
      <c r="F489" s="10"/>
    </row>
    <row r="490" spans="6:6" ht="14" x14ac:dyDescent="0.2">
      <c r="F490" s="10"/>
    </row>
    <row r="491" spans="6:6" ht="14" x14ac:dyDescent="0.2">
      <c r="F491" s="10"/>
    </row>
    <row r="492" spans="6:6" ht="14" x14ac:dyDescent="0.2">
      <c r="F492" s="10"/>
    </row>
    <row r="493" spans="6:6" ht="14" x14ac:dyDescent="0.2">
      <c r="F493" s="10"/>
    </row>
    <row r="494" spans="6:6" ht="14" x14ac:dyDescent="0.2">
      <c r="F494" s="10"/>
    </row>
    <row r="495" spans="6:6" ht="14" x14ac:dyDescent="0.2">
      <c r="F495" s="10"/>
    </row>
    <row r="496" spans="6:6" ht="14" x14ac:dyDescent="0.2">
      <c r="F496" s="10"/>
    </row>
    <row r="497" spans="6:6" ht="14" x14ac:dyDescent="0.2">
      <c r="F497" s="10"/>
    </row>
    <row r="498" spans="6:6" ht="14" x14ac:dyDescent="0.2">
      <c r="F498" s="10"/>
    </row>
    <row r="499" spans="6:6" ht="14" x14ac:dyDescent="0.2">
      <c r="F499" s="10"/>
    </row>
    <row r="500" spans="6:6" ht="14" x14ac:dyDescent="0.2">
      <c r="F500" s="10"/>
    </row>
    <row r="501" spans="6:6" ht="14" x14ac:dyDescent="0.2">
      <c r="F501" s="10"/>
    </row>
    <row r="502" spans="6:6" ht="14" x14ac:dyDescent="0.2">
      <c r="F502" s="10"/>
    </row>
    <row r="503" spans="6:6" ht="14" x14ac:dyDescent="0.2">
      <c r="F503" s="10"/>
    </row>
    <row r="504" spans="6:6" ht="14" x14ac:dyDescent="0.2">
      <c r="F504" s="10"/>
    </row>
    <row r="505" spans="6:6" ht="14" x14ac:dyDescent="0.2">
      <c r="F505" s="10"/>
    </row>
    <row r="506" spans="6:6" ht="14" x14ac:dyDescent="0.2">
      <c r="F506" s="10"/>
    </row>
    <row r="507" spans="6:6" ht="14" x14ac:dyDescent="0.2">
      <c r="F507" s="10"/>
    </row>
    <row r="508" spans="6:6" ht="14" x14ac:dyDescent="0.2">
      <c r="F508" s="10"/>
    </row>
    <row r="509" spans="6:6" ht="14" x14ac:dyDescent="0.2">
      <c r="F509" s="10"/>
    </row>
    <row r="510" spans="6:6" ht="14" x14ac:dyDescent="0.2">
      <c r="F510" s="10"/>
    </row>
    <row r="511" spans="6:6" ht="14" x14ac:dyDescent="0.2">
      <c r="F511" s="10"/>
    </row>
    <row r="512" spans="6:6" ht="14" x14ac:dyDescent="0.2">
      <c r="F512" s="10"/>
    </row>
    <row r="513" spans="6:6" ht="14" x14ac:dyDescent="0.2">
      <c r="F513" s="10"/>
    </row>
    <row r="514" spans="6:6" ht="14" x14ac:dyDescent="0.2">
      <c r="F514" s="10"/>
    </row>
    <row r="515" spans="6:6" ht="14" x14ac:dyDescent="0.2">
      <c r="F515" s="10"/>
    </row>
    <row r="516" spans="6:6" ht="14" x14ac:dyDescent="0.2">
      <c r="F516" s="10"/>
    </row>
    <row r="517" spans="6:6" ht="14" x14ac:dyDescent="0.2">
      <c r="F517" s="10"/>
    </row>
    <row r="518" spans="6:6" ht="14" x14ac:dyDescent="0.2">
      <c r="F518" s="10"/>
    </row>
    <row r="519" spans="6:6" ht="14" x14ac:dyDescent="0.2">
      <c r="F519" s="10"/>
    </row>
    <row r="520" spans="6:6" ht="14" x14ac:dyDescent="0.2">
      <c r="F520" s="10"/>
    </row>
    <row r="521" spans="6:6" ht="14" x14ac:dyDescent="0.2">
      <c r="F521" s="10"/>
    </row>
    <row r="522" spans="6:6" ht="14" x14ac:dyDescent="0.2">
      <c r="F522" s="10"/>
    </row>
    <row r="523" spans="6:6" ht="14" x14ac:dyDescent="0.2">
      <c r="F523" s="10"/>
    </row>
    <row r="524" spans="6:6" ht="14" x14ac:dyDescent="0.2">
      <c r="F524" s="10"/>
    </row>
    <row r="525" spans="6:6" ht="14" x14ac:dyDescent="0.2">
      <c r="F525" s="10"/>
    </row>
    <row r="526" spans="6:6" ht="14" x14ac:dyDescent="0.2">
      <c r="F526" s="10"/>
    </row>
    <row r="527" spans="6:6" ht="14" x14ac:dyDescent="0.2">
      <c r="F527" s="10"/>
    </row>
    <row r="528" spans="6:6" ht="14" x14ac:dyDescent="0.2">
      <c r="F528" s="10"/>
    </row>
    <row r="529" spans="6:6" ht="14" x14ac:dyDescent="0.2">
      <c r="F529" s="10"/>
    </row>
    <row r="530" spans="6:6" ht="14" x14ac:dyDescent="0.2">
      <c r="F530" s="10"/>
    </row>
    <row r="531" spans="6:6" ht="14" x14ac:dyDescent="0.2">
      <c r="F531" s="10"/>
    </row>
    <row r="532" spans="6:6" ht="14" x14ac:dyDescent="0.2">
      <c r="F532" s="10"/>
    </row>
    <row r="533" spans="6:6" ht="14" x14ac:dyDescent="0.2">
      <c r="F533" s="10"/>
    </row>
    <row r="534" spans="6:6" ht="14" x14ac:dyDescent="0.2">
      <c r="F534" s="10"/>
    </row>
    <row r="535" spans="6:6" ht="14" x14ac:dyDescent="0.2">
      <c r="F535" s="10"/>
    </row>
    <row r="536" spans="6:6" ht="14" x14ac:dyDescent="0.2">
      <c r="F536" s="10"/>
    </row>
    <row r="537" spans="6:6" ht="14" x14ac:dyDescent="0.2">
      <c r="F537" s="10"/>
    </row>
    <row r="538" spans="6:6" ht="14" x14ac:dyDescent="0.2">
      <c r="F538" s="10"/>
    </row>
    <row r="539" spans="6:6" ht="14" x14ac:dyDescent="0.2">
      <c r="F539" s="10"/>
    </row>
    <row r="540" spans="6:6" ht="14" x14ac:dyDescent="0.2">
      <c r="F540" s="10"/>
    </row>
    <row r="541" spans="6:6" ht="14" x14ac:dyDescent="0.2">
      <c r="F541" s="10"/>
    </row>
    <row r="542" spans="6:6" ht="14" x14ac:dyDescent="0.2">
      <c r="F542" s="10"/>
    </row>
    <row r="543" spans="6:6" ht="14" x14ac:dyDescent="0.2">
      <c r="F543" s="10"/>
    </row>
    <row r="544" spans="6:6" ht="14" x14ac:dyDescent="0.2">
      <c r="F544" s="10"/>
    </row>
    <row r="545" spans="6:6" ht="14" x14ac:dyDescent="0.2">
      <c r="F545" s="10"/>
    </row>
    <row r="546" spans="6:6" ht="14" x14ac:dyDescent="0.2">
      <c r="F546" s="10"/>
    </row>
    <row r="547" spans="6:6" ht="14" x14ac:dyDescent="0.2">
      <c r="F547" s="10"/>
    </row>
    <row r="548" spans="6:6" ht="14" x14ac:dyDescent="0.2">
      <c r="F548" s="10"/>
    </row>
    <row r="549" spans="6:6" ht="14" x14ac:dyDescent="0.2">
      <c r="F549" s="10"/>
    </row>
    <row r="550" spans="6:6" ht="14" x14ac:dyDescent="0.2">
      <c r="F550" s="10"/>
    </row>
    <row r="551" spans="6:6" ht="14" x14ac:dyDescent="0.2">
      <c r="F551" s="10"/>
    </row>
    <row r="552" spans="6:6" ht="14" x14ac:dyDescent="0.2">
      <c r="F552" s="10"/>
    </row>
    <row r="553" spans="6:6" ht="14" x14ac:dyDescent="0.2">
      <c r="F553" s="10"/>
    </row>
    <row r="554" spans="6:6" ht="14" x14ac:dyDescent="0.2">
      <c r="F554" s="10"/>
    </row>
    <row r="555" spans="6:6" ht="14" x14ac:dyDescent="0.2">
      <c r="F555" s="10"/>
    </row>
    <row r="556" spans="6:6" ht="14" x14ac:dyDescent="0.2">
      <c r="F556" s="10"/>
    </row>
    <row r="557" spans="6:6" ht="14" x14ac:dyDescent="0.2">
      <c r="F557" s="10"/>
    </row>
    <row r="558" spans="6:6" ht="14" x14ac:dyDescent="0.2">
      <c r="F558" s="10"/>
    </row>
    <row r="559" spans="6:6" ht="14" x14ac:dyDescent="0.2">
      <c r="F559" s="10"/>
    </row>
    <row r="560" spans="6:6" ht="14" x14ac:dyDescent="0.2">
      <c r="F560" s="10"/>
    </row>
    <row r="561" spans="6:6" ht="14" x14ac:dyDescent="0.2">
      <c r="F561" s="10"/>
    </row>
    <row r="562" spans="6:6" ht="14" x14ac:dyDescent="0.2">
      <c r="F562" s="10"/>
    </row>
    <row r="563" spans="6:6" ht="14" x14ac:dyDescent="0.2">
      <c r="F563" s="10"/>
    </row>
    <row r="564" spans="6:6" ht="14" x14ac:dyDescent="0.2">
      <c r="F564" s="10"/>
    </row>
    <row r="565" spans="6:6" ht="14" x14ac:dyDescent="0.2">
      <c r="F565" s="10"/>
    </row>
    <row r="566" spans="6:6" ht="14" x14ac:dyDescent="0.2">
      <c r="F566" s="10"/>
    </row>
    <row r="567" spans="6:6" ht="14" x14ac:dyDescent="0.2">
      <c r="F567" s="10"/>
    </row>
    <row r="568" spans="6:6" ht="14" x14ac:dyDescent="0.2">
      <c r="F568" s="10"/>
    </row>
    <row r="569" spans="6:6" ht="14" x14ac:dyDescent="0.2">
      <c r="F569" s="10"/>
    </row>
    <row r="570" spans="6:6" ht="14" x14ac:dyDescent="0.2">
      <c r="F570" s="10"/>
    </row>
    <row r="571" spans="6:6" ht="14" x14ac:dyDescent="0.2">
      <c r="F571" s="10"/>
    </row>
    <row r="572" spans="6:6" ht="14" x14ac:dyDescent="0.2">
      <c r="F572" s="10"/>
    </row>
    <row r="573" spans="6:6" ht="14" x14ac:dyDescent="0.2">
      <c r="F573" s="10"/>
    </row>
    <row r="574" spans="6:6" ht="14" x14ac:dyDescent="0.2">
      <c r="F574" s="10"/>
    </row>
    <row r="575" spans="6:6" ht="14" x14ac:dyDescent="0.2">
      <c r="F575" s="10"/>
    </row>
    <row r="576" spans="6:6" ht="14" x14ac:dyDescent="0.2">
      <c r="F576" s="10"/>
    </row>
    <row r="577" spans="6:6" ht="14" x14ac:dyDescent="0.2">
      <c r="F577" s="10"/>
    </row>
    <row r="578" spans="6:6" ht="14" x14ac:dyDescent="0.2">
      <c r="F578" s="10"/>
    </row>
    <row r="579" spans="6:6" ht="14" x14ac:dyDescent="0.2">
      <c r="F579" s="10"/>
    </row>
    <row r="580" spans="6:6" ht="14" x14ac:dyDescent="0.2">
      <c r="F580" s="10"/>
    </row>
    <row r="581" spans="6:6" ht="14" x14ac:dyDescent="0.2">
      <c r="F581" s="10"/>
    </row>
    <row r="582" spans="6:6" ht="14" x14ac:dyDescent="0.2">
      <c r="F582" s="10"/>
    </row>
    <row r="583" spans="6:6" ht="14" x14ac:dyDescent="0.2">
      <c r="F583" s="10"/>
    </row>
    <row r="584" spans="6:6" ht="14" x14ac:dyDescent="0.2">
      <c r="F584" s="10"/>
    </row>
    <row r="585" spans="6:6" ht="14" x14ac:dyDescent="0.2">
      <c r="F585" s="10"/>
    </row>
    <row r="586" spans="6:6" ht="14" x14ac:dyDescent="0.2">
      <c r="F586" s="10"/>
    </row>
    <row r="587" spans="6:6" ht="14" x14ac:dyDescent="0.2">
      <c r="F587" s="10"/>
    </row>
    <row r="588" spans="6:6" ht="14" x14ac:dyDescent="0.2">
      <c r="F588" s="10"/>
    </row>
    <row r="589" spans="6:6" ht="14" x14ac:dyDescent="0.2">
      <c r="F589" s="10"/>
    </row>
    <row r="590" spans="6:6" ht="14" x14ac:dyDescent="0.2">
      <c r="F590" s="10"/>
    </row>
    <row r="591" spans="6:6" ht="14" x14ac:dyDescent="0.2">
      <c r="F591" s="10"/>
    </row>
    <row r="592" spans="6:6" ht="14" x14ac:dyDescent="0.2">
      <c r="F592" s="10"/>
    </row>
    <row r="593" spans="6:6" ht="14" x14ac:dyDescent="0.2">
      <c r="F593" s="10"/>
    </row>
    <row r="594" spans="6:6" ht="14" x14ac:dyDescent="0.2">
      <c r="F594" s="10"/>
    </row>
    <row r="595" spans="6:6" ht="14" x14ac:dyDescent="0.2">
      <c r="F595" s="10"/>
    </row>
    <row r="596" spans="6:6" ht="14" x14ac:dyDescent="0.2">
      <c r="F596" s="10"/>
    </row>
    <row r="597" spans="6:6" ht="14" x14ac:dyDescent="0.2">
      <c r="F597" s="10"/>
    </row>
    <row r="598" spans="6:6" ht="14" x14ac:dyDescent="0.2">
      <c r="F598" s="10"/>
    </row>
    <row r="599" spans="6:6" ht="14" x14ac:dyDescent="0.2">
      <c r="F599" s="10"/>
    </row>
    <row r="600" spans="6:6" ht="14" x14ac:dyDescent="0.2">
      <c r="F600" s="10"/>
    </row>
    <row r="601" spans="6:6" ht="14" x14ac:dyDescent="0.2">
      <c r="F601" s="10"/>
    </row>
    <row r="602" spans="6:6" ht="14" x14ac:dyDescent="0.2">
      <c r="F602" s="10"/>
    </row>
    <row r="603" spans="6:6" ht="14" x14ac:dyDescent="0.2">
      <c r="F603" s="10"/>
    </row>
    <row r="604" spans="6:6" ht="14" x14ac:dyDescent="0.2">
      <c r="F604" s="10"/>
    </row>
    <row r="605" spans="6:6" ht="14" x14ac:dyDescent="0.2">
      <c r="F605" s="10"/>
    </row>
    <row r="606" spans="6:6" ht="14" x14ac:dyDescent="0.2">
      <c r="F606" s="10"/>
    </row>
    <row r="607" spans="6:6" ht="14" x14ac:dyDescent="0.2">
      <c r="F607" s="10"/>
    </row>
    <row r="608" spans="6:6" ht="14" x14ac:dyDescent="0.2">
      <c r="F608" s="10"/>
    </row>
    <row r="609" spans="6:6" ht="14" x14ac:dyDescent="0.2">
      <c r="F609" s="10"/>
    </row>
    <row r="610" spans="6:6" ht="14" x14ac:dyDescent="0.2">
      <c r="F610" s="10"/>
    </row>
    <row r="611" spans="6:6" ht="14" x14ac:dyDescent="0.2">
      <c r="F611" s="10"/>
    </row>
    <row r="612" spans="6:6" ht="14" x14ac:dyDescent="0.2">
      <c r="F612" s="10"/>
    </row>
    <row r="613" spans="6:6" ht="14" x14ac:dyDescent="0.2">
      <c r="F613" s="10"/>
    </row>
    <row r="614" spans="6:6" ht="14" x14ac:dyDescent="0.2">
      <c r="F614" s="10"/>
    </row>
    <row r="615" spans="6:6" ht="14" x14ac:dyDescent="0.2">
      <c r="F615" s="10"/>
    </row>
    <row r="616" spans="6:6" ht="14" x14ac:dyDescent="0.2">
      <c r="F616" s="10"/>
    </row>
    <row r="617" spans="6:6" ht="14" x14ac:dyDescent="0.2">
      <c r="F617" s="10"/>
    </row>
    <row r="618" spans="6:6" ht="14" x14ac:dyDescent="0.2">
      <c r="F618" s="10"/>
    </row>
    <row r="619" spans="6:6" ht="14" x14ac:dyDescent="0.2">
      <c r="F619" s="10"/>
    </row>
    <row r="620" spans="6:6" ht="14" x14ac:dyDescent="0.2">
      <c r="F620" s="10"/>
    </row>
    <row r="621" spans="6:6" ht="14" x14ac:dyDescent="0.2">
      <c r="F621" s="10"/>
    </row>
    <row r="622" spans="6:6" ht="14" x14ac:dyDescent="0.2">
      <c r="F622" s="10"/>
    </row>
    <row r="623" spans="6:6" ht="14" x14ac:dyDescent="0.2">
      <c r="F623" s="10"/>
    </row>
    <row r="624" spans="6:6" ht="14" x14ac:dyDescent="0.2">
      <c r="F624" s="10"/>
    </row>
    <row r="625" spans="6:6" ht="14" x14ac:dyDescent="0.2">
      <c r="F625" s="10"/>
    </row>
    <row r="626" spans="6:6" ht="14" x14ac:dyDescent="0.2">
      <c r="F626" s="10"/>
    </row>
    <row r="627" spans="6:6" ht="14" x14ac:dyDescent="0.2">
      <c r="F627" s="10"/>
    </row>
    <row r="628" spans="6:6" ht="14" x14ac:dyDescent="0.2">
      <c r="F628" s="10"/>
    </row>
    <row r="629" spans="6:6" ht="14" x14ac:dyDescent="0.2">
      <c r="F629" s="10"/>
    </row>
    <row r="630" spans="6:6" ht="14" x14ac:dyDescent="0.2">
      <c r="F630" s="10"/>
    </row>
    <row r="631" spans="6:6" ht="14" x14ac:dyDescent="0.2">
      <c r="F631" s="10"/>
    </row>
    <row r="632" spans="6:6" ht="14" x14ac:dyDescent="0.2">
      <c r="F632" s="10"/>
    </row>
    <row r="633" spans="6:6" ht="14" x14ac:dyDescent="0.2">
      <c r="F633" s="10"/>
    </row>
    <row r="634" spans="6:6" ht="14" x14ac:dyDescent="0.2">
      <c r="F634" s="10"/>
    </row>
    <row r="635" spans="6:6" ht="14" x14ac:dyDescent="0.2">
      <c r="F635" s="10"/>
    </row>
    <row r="636" spans="6:6" ht="14" x14ac:dyDescent="0.2">
      <c r="F636" s="10"/>
    </row>
    <row r="637" spans="6:6" ht="14" x14ac:dyDescent="0.2">
      <c r="F637" s="10"/>
    </row>
    <row r="638" spans="6:6" ht="14" x14ac:dyDescent="0.2">
      <c r="F638" s="10"/>
    </row>
    <row r="639" spans="6:6" ht="14" x14ac:dyDescent="0.2">
      <c r="F639" s="10"/>
    </row>
    <row r="640" spans="6:6" ht="14" x14ac:dyDescent="0.2">
      <c r="F640" s="10"/>
    </row>
    <row r="641" spans="6:6" ht="14" x14ac:dyDescent="0.2">
      <c r="F641" s="10"/>
    </row>
    <row r="642" spans="6:6" ht="14" x14ac:dyDescent="0.2">
      <c r="F642" s="10"/>
    </row>
    <row r="643" spans="6:6" ht="14" x14ac:dyDescent="0.2">
      <c r="F643" s="10"/>
    </row>
    <row r="644" spans="6:6" ht="14" x14ac:dyDescent="0.2">
      <c r="F644" s="10"/>
    </row>
    <row r="645" spans="6:6" ht="14" x14ac:dyDescent="0.2">
      <c r="F645" s="10"/>
    </row>
    <row r="646" spans="6:6" ht="14" x14ac:dyDescent="0.2">
      <c r="F646" s="10"/>
    </row>
    <row r="647" spans="6:6" ht="14" x14ac:dyDescent="0.2">
      <c r="F647" s="10"/>
    </row>
    <row r="648" spans="6:6" ht="14" x14ac:dyDescent="0.2">
      <c r="F648" s="10"/>
    </row>
    <row r="649" spans="6:6" ht="14" x14ac:dyDescent="0.2">
      <c r="F649" s="10"/>
    </row>
    <row r="650" spans="6:6" ht="14" x14ac:dyDescent="0.2">
      <c r="F650" s="10"/>
    </row>
    <row r="651" spans="6:6" ht="14" x14ac:dyDescent="0.2">
      <c r="F651" s="10"/>
    </row>
    <row r="652" spans="6:6" ht="14" x14ac:dyDescent="0.2">
      <c r="F652" s="10"/>
    </row>
    <row r="653" spans="6:6" ht="14" x14ac:dyDescent="0.2">
      <c r="F653" s="10"/>
    </row>
    <row r="654" spans="6:6" ht="14" x14ac:dyDescent="0.2">
      <c r="F654" s="10"/>
    </row>
    <row r="655" spans="6:6" ht="14" x14ac:dyDescent="0.2">
      <c r="F655" s="10"/>
    </row>
    <row r="656" spans="6:6" ht="14" x14ac:dyDescent="0.2">
      <c r="F656" s="10"/>
    </row>
    <row r="657" spans="6:6" ht="14" x14ac:dyDescent="0.2">
      <c r="F657" s="10"/>
    </row>
    <row r="658" spans="6:6" ht="14" x14ac:dyDescent="0.2">
      <c r="F658" s="10"/>
    </row>
    <row r="659" spans="6:6" ht="14" x14ac:dyDescent="0.2">
      <c r="F659" s="10"/>
    </row>
    <row r="660" spans="6:6" ht="14" x14ac:dyDescent="0.2">
      <c r="F660" s="10"/>
    </row>
    <row r="661" spans="6:6" ht="14" x14ac:dyDescent="0.2">
      <c r="F661" s="10"/>
    </row>
    <row r="662" spans="6:6" ht="14" x14ac:dyDescent="0.2">
      <c r="F662" s="10"/>
    </row>
    <row r="663" spans="6:6" ht="14" x14ac:dyDescent="0.2">
      <c r="F663" s="10"/>
    </row>
    <row r="664" spans="6:6" ht="14" x14ac:dyDescent="0.2">
      <c r="F664" s="10"/>
    </row>
    <row r="665" spans="6:6" ht="14" x14ac:dyDescent="0.2">
      <c r="F665" s="10"/>
    </row>
    <row r="666" spans="6:6" ht="14" x14ac:dyDescent="0.2">
      <c r="F666" s="10"/>
    </row>
    <row r="667" spans="6:6" ht="14" x14ac:dyDescent="0.2">
      <c r="F667" s="10"/>
    </row>
    <row r="668" spans="6:6" ht="14" x14ac:dyDescent="0.2">
      <c r="F668" s="10"/>
    </row>
    <row r="669" spans="6:6" ht="14" x14ac:dyDescent="0.2">
      <c r="F669" s="10"/>
    </row>
    <row r="670" spans="6:6" ht="14" x14ac:dyDescent="0.2">
      <c r="F670" s="10"/>
    </row>
    <row r="671" spans="6:6" ht="14" x14ac:dyDescent="0.2">
      <c r="F671" s="10"/>
    </row>
    <row r="672" spans="6:6" ht="14" x14ac:dyDescent="0.2">
      <c r="F672" s="10"/>
    </row>
    <row r="673" spans="6:6" ht="14" x14ac:dyDescent="0.2">
      <c r="F673" s="10"/>
    </row>
    <row r="674" spans="6:6" ht="14" x14ac:dyDescent="0.2">
      <c r="F674" s="10"/>
    </row>
    <row r="675" spans="6:6" ht="14" x14ac:dyDescent="0.2">
      <c r="F675" s="10"/>
    </row>
    <row r="676" spans="6:6" ht="14" x14ac:dyDescent="0.2">
      <c r="F676" s="10"/>
    </row>
    <row r="677" spans="6:6" ht="14" x14ac:dyDescent="0.2">
      <c r="F677" s="10"/>
    </row>
    <row r="678" spans="6:6" ht="14" x14ac:dyDescent="0.2">
      <c r="F678" s="10"/>
    </row>
    <row r="679" spans="6:6" ht="14" x14ac:dyDescent="0.2">
      <c r="F679" s="10"/>
    </row>
    <row r="680" spans="6:6" ht="14" x14ac:dyDescent="0.2">
      <c r="F680" s="10"/>
    </row>
    <row r="681" spans="6:6" ht="14" x14ac:dyDescent="0.2">
      <c r="F681" s="10"/>
    </row>
    <row r="682" spans="6:6" ht="14" x14ac:dyDescent="0.2">
      <c r="F682" s="10"/>
    </row>
    <row r="683" spans="6:6" ht="14" x14ac:dyDescent="0.2">
      <c r="F683" s="10"/>
    </row>
    <row r="684" spans="6:6" ht="14" x14ac:dyDescent="0.2">
      <c r="F684" s="10"/>
    </row>
    <row r="685" spans="6:6" ht="14" x14ac:dyDescent="0.2">
      <c r="F685" s="10"/>
    </row>
    <row r="686" spans="6:6" ht="14" x14ac:dyDescent="0.2">
      <c r="F686" s="10"/>
    </row>
    <row r="687" spans="6:6" ht="14" x14ac:dyDescent="0.2">
      <c r="F687" s="10"/>
    </row>
    <row r="688" spans="6:6" ht="14" x14ac:dyDescent="0.2">
      <c r="F688" s="10"/>
    </row>
    <row r="689" spans="6:6" ht="14" x14ac:dyDescent="0.2">
      <c r="F689" s="10"/>
    </row>
    <row r="690" spans="6:6" ht="14" x14ac:dyDescent="0.2">
      <c r="F690" s="10"/>
    </row>
    <row r="691" spans="6:6" ht="14" x14ac:dyDescent="0.2">
      <c r="F691" s="10"/>
    </row>
    <row r="692" spans="6:6" ht="14" x14ac:dyDescent="0.2">
      <c r="F692" s="10"/>
    </row>
    <row r="693" spans="6:6" ht="14" x14ac:dyDescent="0.2">
      <c r="F693" s="10"/>
    </row>
    <row r="694" spans="6:6" ht="14" x14ac:dyDescent="0.2">
      <c r="F694" s="10"/>
    </row>
    <row r="695" spans="6:6" ht="14" x14ac:dyDescent="0.2">
      <c r="F695" s="10"/>
    </row>
    <row r="696" spans="6:6" ht="14" x14ac:dyDescent="0.2">
      <c r="F696" s="10"/>
    </row>
    <row r="697" spans="6:6" ht="14" x14ac:dyDescent="0.2">
      <c r="F697" s="10"/>
    </row>
    <row r="698" spans="6:6" ht="14" x14ac:dyDescent="0.2">
      <c r="F698" s="10"/>
    </row>
    <row r="699" spans="6:6" ht="14" x14ac:dyDescent="0.2">
      <c r="F699" s="10"/>
    </row>
    <row r="700" spans="6:6" ht="14" x14ac:dyDescent="0.2">
      <c r="F700" s="10"/>
    </row>
    <row r="701" spans="6:6" ht="14" x14ac:dyDescent="0.2">
      <c r="F701" s="10"/>
    </row>
    <row r="702" spans="6:6" ht="14" x14ac:dyDescent="0.2">
      <c r="F702" s="10"/>
    </row>
    <row r="703" spans="6:6" ht="14" x14ac:dyDescent="0.2">
      <c r="F703" s="10"/>
    </row>
    <row r="704" spans="6:6" ht="14" x14ac:dyDescent="0.2">
      <c r="F704" s="10"/>
    </row>
    <row r="705" spans="6:6" ht="14" x14ac:dyDescent="0.2">
      <c r="F705" s="10"/>
    </row>
    <row r="706" spans="6:6" ht="14" x14ac:dyDescent="0.2">
      <c r="F706" s="10"/>
    </row>
    <row r="707" spans="6:6" ht="14" x14ac:dyDescent="0.2">
      <c r="F707" s="10"/>
    </row>
    <row r="708" spans="6:6" ht="14" x14ac:dyDescent="0.2">
      <c r="F708" s="10"/>
    </row>
    <row r="709" spans="6:6" ht="14" x14ac:dyDescent="0.2">
      <c r="F709" s="10"/>
    </row>
    <row r="710" spans="6:6" ht="14" x14ac:dyDescent="0.2">
      <c r="F710" s="10"/>
    </row>
    <row r="711" spans="6:6" ht="14" x14ac:dyDescent="0.2">
      <c r="F711" s="10"/>
    </row>
    <row r="712" spans="6:6" ht="14" x14ac:dyDescent="0.2">
      <c r="F712" s="10"/>
    </row>
    <row r="713" spans="6:6" ht="14" x14ac:dyDescent="0.2">
      <c r="F713" s="10"/>
    </row>
    <row r="714" spans="6:6" ht="14" x14ac:dyDescent="0.2">
      <c r="F714" s="10"/>
    </row>
    <row r="715" spans="6:6" ht="14" x14ac:dyDescent="0.2">
      <c r="F715" s="10"/>
    </row>
    <row r="716" spans="6:6" ht="14" x14ac:dyDescent="0.2">
      <c r="F716" s="10"/>
    </row>
    <row r="717" spans="6:6" ht="14" x14ac:dyDescent="0.2">
      <c r="F717" s="10"/>
    </row>
    <row r="718" spans="6:6" ht="14" x14ac:dyDescent="0.2">
      <c r="F718" s="10"/>
    </row>
    <row r="719" spans="6:6" ht="14" x14ac:dyDescent="0.2">
      <c r="F719" s="10"/>
    </row>
    <row r="720" spans="6:6" ht="14" x14ac:dyDescent="0.2">
      <c r="F720" s="10"/>
    </row>
    <row r="721" spans="6:6" ht="14" x14ac:dyDescent="0.2">
      <c r="F721" s="10"/>
    </row>
    <row r="722" spans="6:6" ht="14" x14ac:dyDescent="0.2">
      <c r="F722" s="10"/>
    </row>
    <row r="723" spans="6:6" ht="14" x14ac:dyDescent="0.2">
      <c r="F723" s="10"/>
    </row>
    <row r="724" spans="6:6" ht="14" x14ac:dyDescent="0.2">
      <c r="F724" s="10"/>
    </row>
    <row r="725" spans="6:6" ht="14" x14ac:dyDescent="0.2">
      <c r="F725" s="10"/>
    </row>
    <row r="726" spans="6:6" ht="14" x14ac:dyDescent="0.2">
      <c r="F726" s="10"/>
    </row>
    <row r="727" spans="6:6" ht="14" x14ac:dyDescent="0.2">
      <c r="F727" s="10"/>
    </row>
    <row r="728" spans="6:6" ht="14" x14ac:dyDescent="0.2">
      <c r="F728" s="10"/>
    </row>
    <row r="729" spans="6:6" ht="14" x14ac:dyDescent="0.2">
      <c r="F729" s="10"/>
    </row>
    <row r="730" spans="6:6" ht="14" x14ac:dyDescent="0.2">
      <c r="F730" s="10"/>
    </row>
    <row r="731" spans="6:6" ht="14" x14ac:dyDescent="0.2">
      <c r="F731" s="10"/>
    </row>
    <row r="732" spans="6:6" ht="14" x14ac:dyDescent="0.2">
      <c r="F732" s="10"/>
    </row>
    <row r="733" spans="6:6" ht="14" x14ac:dyDescent="0.2">
      <c r="F733" s="10"/>
    </row>
    <row r="734" spans="6:6" ht="14" x14ac:dyDescent="0.2">
      <c r="F734" s="10"/>
    </row>
    <row r="735" spans="6:6" ht="14" x14ac:dyDescent="0.2">
      <c r="F735" s="10"/>
    </row>
    <row r="736" spans="6:6" ht="14" x14ac:dyDescent="0.2">
      <c r="F736" s="10"/>
    </row>
    <row r="737" spans="6:6" ht="14" x14ac:dyDescent="0.2">
      <c r="F737" s="10"/>
    </row>
    <row r="738" spans="6:6" ht="14" x14ac:dyDescent="0.2">
      <c r="F738" s="10"/>
    </row>
    <row r="739" spans="6:6" ht="14" x14ac:dyDescent="0.2">
      <c r="F739" s="10"/>
    </row>
    <row r="740" spans="6:6" ht="14" x14ac:dyDescent="0.2">
      <c r="F740" s="10"/>
    </row>
    <row r="741" spans="6:6" ht="14" x14ac:dyDescent="0.2">
      <c r="F741" s="10"/>
    </row>
    <row r="742" spans="6:6" ht="14" x14ac:dyDescent="0.2">
      <c r="F742" s="10"/>
    </row>
    <row r="743" spans="6:6" ht="14" x14ac:dyDescent="0.2">
      <c r="F743" s="10"/>
    </row>
    <row r="744" spans="6:6" ht="14" x14ac:dyDescent="0.2">
      <c r="F744" s="10"/>
    </row>
    <row r="745" spans="6:6" ht="14" x14ac:dyDescent="0.2">
      <c r="F745" s="10"/>
    </row>
    <row r="746" spans="6:6" ht="14" x14ac:dyDescent="0.2">
      <c r="F746" s="10"/>
    </row>
    <row r="747" spans="6:6" ht="14" x14ac:dyDescent="0.2">
      <c r="F747" s="10"/>
    </row>
    <row r="748" spans="6:6" ht="14" x14ac:dyDescent="0.2">
      <c r="F748" s="10"/>
    </row>
    <row r="749" spans="6:6" ht="14" x14ac:dyDescent="0.2">
      <c r="F749" s="10"/>
    </row>
    <row r="750" spans="6:6" ht="14" x14ac:dyDescent="0.2">
      <c r="F750" s="10"/>
    </row>
    <row r="751" spans="6:6" ht="14" x14ac:dyDescent="0.2">
      <c r="F751" s="10"/>
    </row>
    <row r="752" spans="6:6" ht="14" x14ac:dyDescent="0.2">
      <c r="F752" s="10"/>
    </row>
    <row r="753" spans="6:6" ht="14" x14ac:dyDescent="0.2">
      <c r="F753" s="10"/>
    </row>
    <row r="754" spans="6:6" ht="14" x14ac:dyDescent="0.2">
      <c r="F754" s="10"/>
    </row>
    <row r="755" spans="6:6" ht="14" x14ac:dyDescent="0.2">
      <c r="F755" s="10"/>
    </row>
    <row r="756" spans="6:6" ht="14" x14ac:dyDescent="0.2">
      <c r="F756" s="10"/>
    </row>
    <row r="757" spans="6:6" ht="14" x14ac:dyDescent="0.2">
      <c r="F757" s="10"/>
    </row>
    <row r="758" spans="6:6" ht="14" x14ac:dyDescent="0.2">
      <c r="F758" s="10"/>
    </row>
    <row r="759" spans="6:6" ht="14" x14ac:dyDescent="0.2">
      <c r="F759" s="10"/>
    </row>
    <row r="760" spans="6:6" ht="14" x14ac:dyDescent="0.2">
      <c r="F760" s="10"/>
    </row>
    <row r="761" spans="6:6" ht="14" x14ac:dyDescent="0.2">
      <c r="F761" s="10"/>
    </row>
    <row r="762" spans="6:6" ht="14" x14ac:dyDescent="0.2">
      <c r="F762" s="10"/>
    </row>
    <row r="763" spans="6:6" ht="14" x14ac:dyDescent="0.2">
      <c r="F763" s="10"/>
    </row>
    <row r="764" spans="6:6" ht="14" x14ac:dyDescent="0.2">
      <c r="F764" s="10"/>
    </row>
    <row r="765" spans="6:6" ht="14" x14ac:dyDescent="0.2">
      <c r="F765" s="10"/>
    </row>
    <row r="766" spans="6:6" ht="14" x14ac:dyDescent="0.2">
      <c r="F766" s="10"/>
    </row>
    <row r="767" spans="6:6" ht="14" x14ac:dyDescent="0.2">
      <c r="F767" s="10"/>
    </row>
    <row r="768" spans="6:6" ht="14" x14ac:dyDescent="0.2">
      <c r="F768" s="10"/>
    </row>
    <row r="769" spans="6:6" ht="14" x14ac:dyDescent="0.2">
      <c r="F769" s="10"/>
    </row>
    <row r="770" spans="6:6" ht="14" x14ac:dyDescent="0.2">
      <c r="F770" s="10"/>
    </row>
    <row r="771" spans="6:6" ht="14" x14ac:dyDescent="0.2">
      <c r="F771" s="10"/>
    </row>
    <row r="772" spans="6:6" ht="14" x14ac:dyDescent="0.2">
      <c r="F772" s="10"/>
    </row>
    <row r="773" spans="6:6" ht="14" x14ac:dyDescent="0.2">
      <c r="F773" s="10"/>
    </row>
    <row r="774" spans="6:6" ht="14" x14ac:dyDescent="0.2">
      <c r="F774" s="10"/>
    </row>
    <row r="775" spans="6:6" ht="14" x14ac:dyDescent="0.2">
      <c r="F775" s="10"/>
    </row>
    <row r="776" spans="6:6" ht="14" x14ac:dyDescent="0.2">
      <c r="F776" s="10"/>
    </row>
    <row r="777" spans="6:6" ht="14" x14ac:dyDescent="0.2">
      <c r="F777" s="10"/>
    </row>
    <row r="778" spans="6:6" ht="14" x14ac:dyDescent="0.2">
      <c r="F778" s="10"/>
    </row>
    <row r="779" spans="6:6" ht="14" x14ac:dyDescent="0.2">
      <c r="F779" s="10"/>
    </row>
    <row r="780" spans="6:6" ht="14" x14ac:dyDescent="0.2">
      <c r="F780" s="10"/>
    </row>
    <row r="781" spans="6:6" ht="14" x14ac:dyDescent="0.2">
      <c r="F781" s="10"/>
    </row>
    <row r="782" spans="6:6" ht="14" x14ac:dyDescent="0.2">
      <c r="F782" s="10"/>
    </row>
    <row r="783" spans="6:6" ht="14" x14ac:dyDescent="0.2">
      <c r="F783" s="10"/>
    </row>
    <row r="784" spans="6:6" ht="14" x14ac:dyDescent="0.2">
      <c r="F784" s="10"/>
    </row>
    <row r="785" spans="6:6" ht="14" x14ac:dyDescent="0.2">
      <c r="F785" s="10"/>
    </row>
    <row r="786" spans="6:6" ht="14" x14ac:dyDescent="0.2">
      <c r="F786" s="10"/>
    </row>
    <row r="787" spans="6:6" ht="14" x14ac:dyDescent="0.2">
      <c r="F787" s="10"/>
    </row>
    <row r="788" spans="6:6" ht="14" x14ac:dyDescent="0.2">
      <c r="F788" s="10"/>
    </row>
    <row r="789" spans="6:6" ht="14" x14ac:dyDescent="0.2">
      <c r="F789" s="10"/>
    </row>
    <row r="790" spans="6:6" ht="14" x14ac:dyDescent="0.2">
      <c r="F790" s="10"/>
    </row>
    <row r="791" spans="6:6" ht="14" x14ac:dyDescent="0.2">
      <c r="F791" s="10"/>
    </row>
    <row r="792" spans="6:6" ht="14" x14ac:dyDescent="0.2">
      <c r="F792" s="10"/>
    </row>
    <row r="793" spans="6:6" ht="14" x14ac:dyDescent="0.2">
      <c r="F793" s="10"/>
    </row>
    <row r="794" spans="6:6" ht="14" x14ac:dyDescent="0.2">
      <c r="F794" s="10"/>
    </row>
    <row r="795" spans="6:6" ht="14" x14ac:dyDescent="0.2">
      <c r="F795" s="10"/>
    </row>
    <row r="796" spans="6:6" ht="14" x14ac:dyDescent="0.2">
      <c r="F796" s="10"/>
    </row>
    <row r="797" spans="6:6" ht="14" x14ac:dyDescent="0.2">
      <c r="F797" s="10"/>
    </row>
    <row r="798" spans="6:6" ht="14" x14ac:dyDescent="0.2">
      <c r="F798" s="10"/>
    </row>
    <row r="799" spans="6:6" ht="14" x14ac:dyDescent="0.2">
      <c r="F799" s="10"/>
    </row>
    <row r="800" spans="6:6" ht="14" x14ac:dyDescent="0.2">
      <c r="F800" s="10"/>
    </row>
    <row r="801" spans="6:6" ht="14" x14ac:dyDescent="0.2">
      <c r="F801" s="10"/>
    </row>
    <row r="802" spans="6:6" ht="14" x14ac:dyDescent="0.2">
      <c r="F802" s="10"/>
    </row>
    <row r="803" spans="6:6" ht="14" x14ac:dyDescent="0.2">
      <c r="F803" s="10"/>
    </row>
    <row r="804" spans="6:6" ht="14" x14ac:dyDescent="0.2">
      <c r="F804" s="10"/>
    </row>
    <row r="805" spans="6:6" ht="14" x14ac:dyDescent="0.2">
      <c r="F805" s="10"/>
    </row>
    <row r="806" spans="6:6" ht="14" x14ac:dyDescent="0.2">
      <c r="F806" s="10"/>
    </row>
    <row r="807" spans="6:6" ht="14" x14ac:dyDescent="0.2">
      <c r="F807" s="10"/>
    </row>
    <row r="808" spans="6:6" ht="14" x14ac:dyDescent="0.2">
      <c r="F808" s="10"/>
    </row>
    <row r="809" spans="6:6" ht="14" x14ac:dyDescent="0.2">
      <c r="F809" s="10"/>
    </row>
    <row r="810" spans="6:6" ht="14" x14ac:dyDescent="0.2">
      <c r="F810" s="10"/>
    </row>
    <row r="811" spans="6:6" ht="14" x14ac:dyDescent="0.2">
      <c r="F811" s="10"/>
    </row>
    <row r="812" spans="6:6" ht="14" x14ac:dyDescent="0.2">
      <c r="F812" s="10"/>
    </row>
    <row r="813" spans="6:6" ht="14" x14ac:dyDescent="0.2">
      <c r="F813" s="10"/>
    </row>
    <row r="814" spans="6:6" ht="14" x14ac:dyDescent="0.2">
      <c r="F814" s="10"/>
    </row>
    <row r="815" spans="6:6" ht="14" x14ac:dyDescent="0.2">
      <c r="F815" s="10"/>
    </row>
    <row r="816" spans="6:6" ht="14" x14ac:dyDescent="0.2">
      <c r="F816" s="10"/>
    </row>
    <row r="817" spans="6:6" ht="14" x14ac:dyDescent="0.2">
      <c r="F817" s="10"/>
    </row>
    <row r="818" spans="6:6" ht="14" x14ac:dyDescent="0.2">
      <c r="F818" s="10"/>
    </row>
    <row r="819" spans="6:6" ht="14" x14ac:dyDescent="0.2">
      <c r="F819" s="10"/>
    </row>
    <row r="820" spans="6:6" ht="14" x14ac:dyDescent="0.2">
      <c r="F820" s="10"/>
    </row>
    <row r="821" spans="6:6" ht="14" x14ac:dyDescent="0.2">
      <c r="F821" s="10"/>
    </row>
    <row r="822" spans="6:6" ht="14" x14ac:dyDescent="0.2">
      <c r="F822" s="10"/>
    </row>
    <row r="823" spans="6:6" ht="14" x14ac:dyDescent="0.2">
      <c r="F823" s="10"/>
    </row>
    <row r="824" spans="6:6" ht="14" x14ac:dyDescent="0.2">
      <c r="F824" s="10"/>
    </row>
    <row r="825" spans="6:6" ht="14" x14ac:dyDescent="0.2">
      <c r="F825" s="10"/>
    </row>
    <row r="826" spans="6:6" ht="14" x14ac:dyDescent="0.2">
      <c r="F826" s="10"/>
    </row>
    <row r="827" spans="6:6" ht="14" x14ac:dyDescent="0.2">
      <c r="F827" s="10"/>
    </row>
    <row r="828" spans="6:6" ht="14" x14ac:dyDescent="0.2">
      <c r="F828" s="10"/>
    </row>
    <row r="829" spans="6:6" ht="14" x14ac:dyDescent="0.2">
      <c r="F829" s="10"/>
    </row>
    <row r="830" spans="6:6" ht="14" x14ac:dyDescent="0.2">
      <c r="F830" s="10"/>
    </row>
    <row r="831" spans="6:6" ht="14" x14ac:dyDescent="0.2">
      <c r="F831" s="10"/>
    </row>
    <row r="832" spans="6:6" ht="14" x14ac:dyDescent="0.2">
      <c r="F832" s="10"/>
    </row>
    <row r="833" spans="6:6" ht="14" x14ac:dyDescent="0.2">
      <c r="F833" s="10"/>
    </row>
    <row r="834" spans="6:6" ht="14" x14ac:dyDescent="0.2">
      <c r="F834" s="10"/>
    </row>
    <row r="835" spans="6:6" ht="14" x14ac:dyDescent="0.2">
      <c r="F835" s="10"/>
    </row>
    <row r="836" spans="6:6" ht="14" x14ac:dyDescent="0.2">
      <c r="F836" s="10"/>
    </row>
    <row r="837" spans="6:6" ht="14" x14ac:dyDescent="0.2">
      <c r="F837" s="10"/>
    </row>
    <row r="838" spans="6:6" ht="14" x14ac:dyDescent="0.2">
      <c r="F838" s="10"/>
    </row>
    <row r="839" spans="6:6" ht="14" x14ac:dyDescent="0.2">
      <c r="F839" s="10"/>
    </row>
    <row r="840" spans="6:6" ht="14" x14ac:dyDescent="0.2">
      <c r="F840" s="10"/>
    </row>
    <row r="841" spans="6:6" ht="14" x14ac:dyDescent="0.2">
      <c r="F841" s="10"/>
    </row>
    <row r="842" spans="6:6" ht="14" x14ac:dyDescent="0.2">
      <c r="F842" s="10"/>
    </row>
    <row r="843" spans="6:6" ht="14" x14ac:dyDescent="0.2">
      <c r="F843" s="10"/>
    </row>
    <row r="844" spans="6:6" ht="14" x14ac:dyDescent="0.2">
      <c r="F844" s="10"/>
    </row>
    <row r="845" spans="6:6" ht="14" x14ac:dyDescent="0.2">
      <c r="F845" s="10"/>
    </row>
    <row r="846" spans="6:6" ht="14" x14ac:dyDescent="0.2">
      <c r="F846" s="10"/>
    </row>
    <row r="847" spans="6:6" ht="14" x14ac:dyDescent="0.2">
      <c r="F847" s="10"/>
    </row>
    <row r="848" spans="6:6" ht="14" x14ac:dyDescent="0.2">
      <c r="F848" s="10"/>
    </row>
    <row r="849" spans="6:6" ht="14" x14ac:dyDescent="0.2">
      <c r="F849" s="10"/>
    </row>
    <row r="850" spans="6:6" ht="14" x14ac:dyDescent="0.2">
      <c r="F850" s="10"/>
    </row>
    <row r="851" spans="6:6" ht="14" x14ac:dyDescent="0.2">
      <c r="F851" s="10"/>
    </row>
    <row r="852" spans="6:6" ht="14" x14ac:dyDescent="0.2">
      <c r="F852" s="10"/>
    </row>
    <row r="853" spans="6:6" ht="14" x14ac:dyDescent="0.2">
      <c r="F853" s="10"/>
    </row>
    <row r="854" spans="6:6" ht="14" x14ac:dyDescent="0.2">
      <c r="F854" s="10"/>
    </row>
    <row r="855" spans="6:6" ht="14" x14ac:dyDescent="0.2">
      <c r="F855" s="10"/>
    </row>
    <row r="856" spans="6:6" ht="14" x14ac:dyDescent="0.2">
      <c r="F856" s="10"/>
    </row>
    <row r="857" spans="6:6" ht="14" x14ac:dyDescent="0.2">
      <c r="F857" s="10"/>
    </row>
    <row r="858" spans="6:6" ht="14" x14ac:dyDescent="0.2">
      <c r="F858" s="10"/>
    </row>
    <row r="859" spans="6:6" ht="14" x14ac:dyDescent="0.2">
      <c r="F859" s="10"/>
    </row>
    <row r="860" spans="6:6" ht="14" x14ac:dyDescent="0.2">
      <c r="F860" s="10"/>
    </row>
    <row r="861" spans="6:6" ht="14" x14ac:dyDescent="0.2">
      <c r="F861" s="10"/>
    </row>
    <row r="862" spans="6:6" ht="14" x14ac:dyDescent="0.2">
      <c r="F862" s="10"/>
    </row>
    <row r="863" spans="6:6" ht="14" x14ac:dyDescent="0.2">
      <c r="F863" s="10"/>
    </row>
    <row r="864" spans="6:6" ht="14" x14ac:dyDescent="0.2">
      <c r="F864" s="10"/>
    </row>
    <row r="865" spans="6:6" ht="14" x14ac:dyDescent="0.2">
      <c r="F865" s="10"/>
    </row>
    <row r="866" spans="6:6" ht="14" x14ac:dyDescent="0.2">
      <c r="F866" s="10"/>
    </row>
    <row r="867" spans="6:6" ht="14" x14ac:dyDescent="0.2">
      <c r="F867" s="10"/>
    </row>
    <row r="868" spans="6:6" ht="14" x14ac:dyDescent="0.2">
      <c r="F868" s="10"/>
    </row>
    <row r="869" spans="6:6" ht="14" x14ac:dyDescent="0.2">
      <c r="F869" s="10"/>
    </row>
    <row r="870" spans="6:6" ht="14" x14ac:dyDescent="0.2">
      <c r="F870" s="10"/>
    </row>
    <row r="871" spans="6:6" ht="14" x14ac:dyDescent="0.2">
      <c r="F871" s="10"/>
    </row>
    <row r="872" spans="6:6" ht="14" x14ac:dyDescent="0.2">
      <c r="F872" s="10"/>
    </row>
    <row r="873" spans="6:6" ht="14" x14ac:dyDescent="0.2">
      <c r="F873" s="10"/>
    </row>
    <row r="874" spans="6:6" ht="14" x14ac:dyDescent="0.2">
      <c r="F874" s="10"/>
    </row>
    <row r="875" spans="6:6" ht="14" x14ac:dyDescent="0.2">
      <c r="F875" s="10"/>
    </row>
    <row r="876" spans="6:6" ht="14" x14ac:dyDescent="0.2">
      <c r="F876" s="10"/>
    </row>
    <row r="877" spans="6:6" ht="14" x14ac:dyDescent="0.2">
      <c r="F877" s="10"/>
    </row>
    <row r="878" spans="6:6" ht="14" x14ac:dyDescent="0.2">
      <c r="F878" s="10"/>
    </row>
    <row r="879" spans="6:6" ht="14" x14ac:dyDescent="0.2">
      <c r="F879" s="10"/>
    </row>
    <row r="880" spans="6:6" ht="14" x14ac:dyDescent="0.2">
      <c r="F880" s="10"/>
    </row>
    <row r="881" spans="6:6" ht="14" x14ac:dyDescent="0.2">
      <c r="F881" s="10"/>
    </row>
    <row r="882" spans="6:6" ht="14" x14ac:dyDescent="0.2">
      <c r="F882" s="10"/>
    </row>
    <row r="883" spans="6:6" ht="14" x14ac:dyDescent="0.2">
      <c r="F883" s="10"/>
    </row>
    <row r="884" spans="6:6" ht="14" x14ac:dyDescent="0.2">
      <c r="F884" s="10"/>
    </row>
    <row r="885" spans="6:6" ht="14" x14ac:dyDescent="0.2">
      <c r="F885" s="10"/>
    </row>
    <row r="886" spans="6:6" ht="14" x14ac:dyDescent="0.2">
      <c r="F886" s="10"/>
    </row>
    <row r="887" spans="6:6" ht="14" x14ac:dyDescent="0.2">
      <c r="F887" s="10"/>
    </row>
    <row r="888" spans="6:6" ht="14" x14ac:dyDescent="0.2">
      <c r="F888" s="10"/>
    </row>
    <row r="889" spans="6:6" ht="14" x14ac:dyDescent="0.2">
      <c r="F889" s="10"/>
    </row>
    <row r="890" spans="6:6" ht="14" x14ac:dyDescent="0.2">
      <c r="F890" s="10"/>
    </row>
    <row r="891" spans="6:6" ht="14" x14ac:dyDescent="0.2">
      <c r="F891" s="10"/>
    </row>
    <row r="892" spans="6:6" ht="14" x14ac:dyDescent="0.2">
      <c r="F892" s="10"/>
    </row>
    <row r="893" spans="6:6" ht="14" x14ac:dyDescent="0.2">
      <c r="F893" s="10"/>
    </row>
    <row r="894" spans="6:6" ht="14" x14ac:dyDescent="0.2">
      <c r="F894" s="10"/>
    </row>
    <row r="895" spans="6:6" ht="14" x14ac:dyDescent="0.2">
      <c r="F895" s="10"/>
    </row>
    <row r="896" spans="6:6" ht="14" x14ac:dyDescent="0.2">
      <c r="F896" s="10"/>
    </row>
    <row r="897" spans="6:6" ht="14" x14ac:dyDescent="0.2">
      <c r="F897" s="10"/>
    </row>
    <row r="898" spans="6:6" ht="14" x14ac:dyDescent="0.2">
      <c r="F898" s="10"/>
    </row>
    <row r="899" spans="6:6" ht="14" x14ac:dyDescent="0.2">
      <c r="F899" s="10"/>
    </row>
    <row r="900" spans="6:6" ht="14" x14ac:dyDescent="0.2">
      <c r="F900" s="10"/>
    </row>
    <row r="901" spans="6:6" ht="14" x14ac:dyDescent="0.2">
      <c r="F901" s="10"/>
    </row>
    <row r="902" spans="6:6" ht="14" x14ac:dyDescent="0.2">
      <c r="F902" s="10"/>
    </row>
    <row r="903" spans="6:6" ht="14" x14ac:dyDescent="0.2">
      <c r="F903" s="10"/>
    </row>
    <row r="904" spans="6:6" ht="14" x14ac:dyDescent="0.2">
      <c r="F904" s="10"/>
    </row>
    <row r="905" spans="6:6" ht="14" x14ac:dyDescent="0.2">
      <c r="F905" s="10"/>
    </row>
    <row r="906" spans="6:6" ht="14" x14ac:dyDescent="0.2">
      <c r="F906" s="10"/>
    </row>
    <row r="907" spans="6:6" ht="14" x14ac:dyDescent="0.2">
      <c r="F907" s="10"/>
    </row>
    <row r="908" spans="6:6" ht="14" x14ac:dyDescent="0.2">
      <c r="F908" s="10"/>
    </row>
    <row r="909" spans="6:6" ht="14" x14ac:dyDescent="0.2">
      <c r="F909" s="10"/>
    </row>
    <row r="910" spans="6:6" ht="14" x14ac:dyDescent="0.2">
      <c r="F910" s="10"/>
    </row>
    <row r="911" spans="6:6" ht="14" x14ac:dyDescent="0.2">
      <c r="F911" s="10"/>
    </row>
    <row r="912" spans="6:6" ht="14" x14ac:dyDescent="0.2">
      <c r="F912" s="10"/>
    </row>
    <row r="913" spans="6:6" ht="14" x14ac:dyDescent="0.2">
      <c r="F913" s="10"/>
    </row>
    <row r="914" spans="6:6" ht="14" x14ac:dyDescent="0.2">
      <c r="F914" s="10"/>
    </row>
    <row r="915" spans="6:6" ht="14" x14ac:dyDescent="0.2">
      <c r="F915" s="10"/>
    </row>
    <row r="916" spans="6:6" ht="14" x14ac:dyDescent="0.2">
      <c r="F916" s="10"/>
    </row>
    <row r="917" spans="6:6" ht="14" x14ac:dyDescent="0.2">
      <c r="F917" s="10"/>
    </row>
    <row r="918" spans="6:6" ht="14" x14ac:dyDescent="0.2">
      <c r="F918" s="10"/>
    </row>
    <row r="919" spans="6:6" ht="14" x14ac:dyDescent="0.2">
      <c r="F919" s="10"/>
    </row>
    <row r="920" spans="6:6" ht="14" x14ac:dyDescent="0.2">
      <c r="F920" s="10"/>
    </row>
    <row r="921" spans="6:6" ht="14" x14ac:dyDescent="0.2">
      <c r="F921" s="10"/>
    </row>
    <row r="922" spans="6:6" ht="14" x14ac:dyDescent="0.2">
      <c r="F922" s="10"/>
    </row>
    <row r="923" spans="6:6" ht="14" x14ac:dyDescent="0.2">
      <c r="F923" s="10"/>
    </row>
    <row r="924" spans="6:6" ht="14" x14ac:dyDescent="0.2">
      <c r="F924" s="10"/>
    </row>
    <row r="925" spans="6:6" ht="14" x14ac:dyDescent="0.2">
      <c r="F925" s="10"/>
    </row>
    <row r="926" spans="6:6" ht="14" x14ac:dyDescent="0.2">
      <c r="F926" s="10"/>
    </row>
    <row r="927" spans="6:6" ht="14" x14ac:dyDescent="0.2">
      <c r="F927" s="10"/>
    </row>
    <row r="928" spans="6:6" ht="14" x14ac:dyDescent="0.2">
      <c r="F928" s="10"/>
    </row>
    <row r="929" spans="6:6" ht="14" x14ac:dyDescent="0.2">
      <c r="F929" s="10"/>
    </row>
    <row r="930" spans="6:6" ht="14" x14ac:dyDescent="0.2">
      <c r="F930" s="10"/>
    </row>
    <row r="931" spans="6:6" ht="14" x14ac:dyDescent="0.2">
      <c r="F931" s="10"/>
    </row>
    <row r="932" spans="6:6" ht="14" x14ac:dyDescent="0.2">
      <c r="F932" s="10"/>
    </row>
    <row r="933" spans="6:6" ht="14" x14ac:dyDescent="0.2">
      <c r="F933" s="10"/>
    </row>
    <row r="934" spans="6:6" ht="14" x14ac:dyDescent="0.2">
      <c r="F934" s="10"/>
    </row>
    <row r="935" spans="6:6" ht="14" x14ac:dyDescent="0.2">
      <c r="F935" s="10"/>
    </row>
    <row r="936" spans="6:6" ht="14" x14ac:dyDescent="0.2">
      <c r="F936" s="10"/>
    </row>
    <row r="937" spans="6:6" ht="14" x14ac:dyDescent="0.2">
      <c r="F937" s="10"/>
    </row>
    <row r="938" spans="6:6" ht="14" x14ac:dyDescent="0.2">
      <c r="F938" s="10"/>
    </row>
    <row r="939" spans="6:6" ht="14" x14ac:dyDescent="0.2">
      <c r="F939" s="10"/>
    </row>
    <row r="940" spans="6:6" ht="14" x14ac:dyDescent="0.2">
      <c r="F940" s="10"/>
    </row>
    <row r="941" spans="6:6" ht="14" x14ac:dyDescent="0.2">
      <c r="F941" s="10"/>
    </row>
    <row r="942" spans="6:6" ht="14" x14ac:dyDescent="0.2">
      <c r="F942" s="10"/>
    </row>
    <row r="943" spans="6:6" ht="14" x14ac:dyDescent="0.2">
      <c r="F943" s="10"/>
    </row>
    <row r="944" spans="6:6" ht="14" x14ac:dyDescent="0.2">
      <c r="F944" s="10"/>
    </row>
    <row r="945" spans="6:6" ht="14" x14ac:dyDescent="0.2">
      <c r="F945" s="10"/>
    </row>
    <row r="946" spans="6:6" ht="14" x14ac:dyDescent="0.2">
      <c r="F946" s="10"/>
    </row>
    <row r="947" spans="6:6" ht="14" x14ac:dyDescent="0.2">
      <c r="F947" s="10"/>
    </row>
    <row r="948" spans="6:6" ht="14" x14ac:dyDescent="0.2">
      <c r="F948" s="10"/>
    </row>
    <row r="949" spans="6:6" ht="14" x14ac:dyDescent="0.2">
      <c r="F949" s="10"/>
    </row>
    <row r="950" spans="6:6" ht="14" x14ac:dyDescent="0.2">
      <c r="F950" s="10"/>
    </row>
    <row r="951" spans="6:6" ht="14" x14ac:dyDescent="0.2">
      <c r="F951" s="10"/>
    </row>
    <row r="952" spans="6:6" ht="14" x14ac:dyDescent="0.2">
      <c r="F952" s="10"/>
    </row>
    <row r="953" spans="6:6" ht="14" x14ac:dyDescent="0.2">
      <c r="F953" s="10"/>
    </row>
    <row r="954" spans="6:6" ht="14" x14ac:dyDescent="0.2">
      <c r="F954" s="10"/>
    </row>
    <row r="955" spans="6:6" ht="14" x14ac:dyDescent="0.2">
      <c r="F955" s="10"/>
    </row>
    <row r="956" spans="6:6" ht="14" x14ac:dyDescent="0.2">
      <c r="F956" s="10"/>
    </row>
    <row r="957" spans="6:6" ht="14" x14ac:dyDescent="0.2">
      <c r="F957" s="10"/>
    </row>
    <row r="958" spans="6:6" ht="14" x14ac:dyDescent="0.2">
      <c r="F958" s="10"/>
    </row>
    <row r="959" spans="6:6" ht="14" x14ac:dyDescent="0.2">
      <c r="F959" s="10"/>
    </row>
    <row r="960" spans="6:6" ht="14" x14ac:dyDescent="0.2">
      <c r="F960" s="10"/>
    </row>
    <row r="961" spans="6:6" ht="14" x14ac:dyDescent="0.2">
      <c r="F961" s="10"/>
    </row>
    <row r="962" spans="6:6" ht="14" x14ac:dyDescent="0.2">
      <c r="F962" s="10"/>
    </row>
    <row r="963" spans="6:6" ht="14" x14ac:dyDescent="0.2">
      <c r="F963" s="10"/>
    </row>
    <row r="964" spans="6:6" ht="14" x14ac:dyDescent="0.2">
      <c r="F964" s="10"/>
    </row>
    <row r="965" spans="6:6" ht="14" x14ac:dyDescent="0.2">
      <c r="F965" s="10"/>
    </row>
    <row r="966" spans="6:6" ht="14" x14ac:dyDescent="0.2">
      <c r="F966" s="10"/>
    </row>
    <row r="967" spans="6:6" ht="14" x14ac:dyDescent="0.2">
      <c r="F967" s="10"/>
    </row>
    <row r="968" spans="6:6" ht="14" x14ac:dyDescent="0.2">
      <c r="F968" s="10"/>
    </row>
    <row r="969" spans="6:6" ht="14" x14ac:dyDescent="0.2">
      <c r="F969" s="10"/>
    </row>
    <row r="970" spans="6:6" ht="14" x14ac:dyDescent="0.2">
      <c r="F970" s="10"/>
    </row>
    <row r="971" spans="6:6" ht="14" x14ac:dyDescent="0.2">
      <c r="F971" s="10"/>
    </row>
    <row r="972" spans="6:6" ht="14" x14ac:dyDescent="0.2">
      <c r="F972" s="10"/>
    </row>
    <row r="973" spans="6:6" ht="14" x14ac:dyDescent="0.2">
      <c r="F973" s="10"/>
    </row>
    <row r="974" spans="6:6" ht="14" x14ac:dyDescent="0.2">
      <c r="F974" s="10"/>
    </row>
    <row r="975" spans="6:6" ht="14" x14ac:dyDescent="0.2">
      <c r="F975" s="10"/>
    </row>
    <row r="976" spans="6:6" ht="14" x14ac:dyDescent="0.2">
      <c r="F976" s="10"/>
    </row>
    <row r="977" spans="6:6" ht="14" x14ac:dyDescent="0.2">
      <c r="F977" s="10"/>
    </row>
    <row r="978" spans="6:6" ht="14" x14ac:dyDescent="0.2">
      <c r="F978" s="10"/>
    </row>
    <row r="979" spans="6:6" ht="14" x14ac:dyDescent="0.2">
      <c r="F979" s="10"/>
    </row>
    <row r="980" spans="6:6" ht="14" x14ac:dyDescent="0.2">
      <c r="F980" s="10"/>
    </row>
    <row r="981" spans="6:6" ht="14" x14ac:dyDescent="0.2">
      <c r="F981" s="10"/>
    </row>
    <row r="982" spans="6:6" ht="14" x14ac:dyDescent="0.2">
      <c r="F982" s="10"/>
    </row>
    <row r="983" spans="6:6" ht="14" x14ac:dyDescent="0.2">
      <c r="F983" s="10"/>
    </row>
    <row r="984" spans="6:6" ht="14" x14ac:dyDescent="0.2">
      <c r="F984" s="10"/>
    </row>
    <row r="985" spans="6:6" ht="14" x14ac:dyDescent="0.2">
      <c r="F985" s="10"/>
    </row>
    <row r="986" spans="6:6" ht="14" x14ac:dyDescent="0.2">
      <c r="F986" s="10"/>
    </row>
    <row r="987" spans="6:6" ht="14" x14ac:dyDescent="0.2">
      <c r="F987" s="10"/>
    </row>
    <row r="988" spans="6:6" ht="14" x14ac:dyDescent="0.2">
      <c r="F988" s="10"/>
    </row>
    <row r="989" spans="6:6" ht="14" x14ac:dyDescent="0.2">
      <c r="F989" s="10"/>
    </row>
    <row r="990" spans="6:6" ht="14" x14ac:dyDescent="0.2">
      <c r="F990" s="10"/>
    </row>
    <row r="991" spans="6:6" ht="14" x14ac:dyDescent="0.2">
      <c r="F991" s="10"/>
    </row>
    <row r="992" spans="6:6" ht="14" x14ac:dyDescent="0.2">
      <c r="F992" s="10"/>
    </row>
    <row r="993" spans="6:6" ht="14" x14ac:dyDescent="0.2">
      <c r="F993" s="10"/>
    </row>
    <row r="994" spans="6:6" ht="14" x14ac:dyDescent="0.2">
      <c r="F994" s="10"/>
    </row>
    <row r="995" spans="6:6" ht="14" x14ac:dyDescent="0.2">
      <c r="F995" s="10"/>
    </row>
    <row r="996" spans="6:6" ht="14" x14ac:dyDescent="0.2">
      <c r="F996" s="10"/>
    </row>
    <row r="997" spans="6:6" ht="14" x14ac:dyDescent="0.2">
      <c r="F997" s="10"/>
    </row>
    <row r="998" spans="6:6" ht="14" x14ac:dyDescent="0.2">
      <c r="F998" s="10"/>
    </row>
    <row r="999" spans="6:6" ht="14" x14ac:dyDescent="0.2">
      <c r="F999" s="10"/>
    </row>
    <row r="1000" spans="6:6" ht="14" x14ac:dyDescent="0.2">
      <c r="F1000" s="10"/>
    </row>
    <row r="1001" spans="6:6" ht="14" x14ac:dyDescent="0.2">
      <c r="F1001" s="10"/>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58"/>
  <sheetViews>
    <sheetView workbookViewId="0"/>
  </sheetViews>
  <sheetFormatPr baseColWidth="10" defaultColWidth="14.3984375" defaultRowHeight="15.75" customHeight="1" x14ac:dyDescent="0.2"/>
  <sheetData>
    <row r="1" spans="1:5" x14ac:dyDescent="0.2">
      <c r="A1" s="1" t="s">
        <v>46</v>
      </c>
      <c r="B1" s="1" t="s">
        <v>47</v>
      </c>
      <c r="C1" s="1" t="s">
        <v>19</v>
      </c>
      <c r="D1" s="1" t="s">
        <v>20</v>
      </c>
      <c r="E1" s="1" t="s">
        <v>21</v>
      </c>
    </row>
    <row r="2" spans="1:5" x14ac:dyDescent="0.2">
      <c r="A2" s="1">
        <v>1</v>
      </c>
      <c r="B2" s="1" t="s">
        <v>48</v>
      </c>
      <c r="C2" s="12">
        <v>44686</v>
      </c>
      <c r="D2" s="1" t="s">
        <v>49</v>
      </c>
      <c r="E2" s="1" t="s">
        <v>30</v>
      </c>
    </row>
    <row r="3" spans="1:5" x14ac:dyDescent="0.2">
      <c r="A3" s="1">
        <v>1</v>
      </c>
      <c r="B3" s="1" t="s">
        <v>50</v>
      </c>
      <c r="C3" s="12">
        <v>44686</v>
      </c>
      <c r="D3" s="1" t="s">
        <v>51</v>
      </c>
      <c r="E3" s="1" t="s">
        <v>30</v>
      </c>
    </row>
    <row r="4" spans="1:5" x14ac:dyDescent="0.2">
      <c r="A4" s="1">
        <v>1</v>
      </c>
      <c r="B4" s="1" t="s">
        <v>52</v>
      </c>
      <c r="C4" s="12">
        <v>44686</v>
      </c>
      <c r="D4" s="1" t="s">
        <v>53</v>
      </c>
      <c r="E4" s="1" t="s">
        <v>30</v>
      </c>
    </row>
    <row r="5" spans="1:5" x14ac:dyDescent="0.2">
      <c r="A5" s="1">
        <v>1</v>
      </c>
      <c r="B5" s="1" t="s">
        <v>54</v>
      </c>
      <c r="C5" s="12">
        <v>44686</v>
      </c>
      <c r="D5" s="1" t="s">
        <v>55</v>
      </c>
      <c r="E5" s="1" t="s">
        <v>30</v>
      </c>
    </row>
    <row r="6" spans="1:5" x14ac:dyDescent="0.2">
      <c r="A6" s="1">
        <v>1</v>
      </c>
      <c r="B6" s="1" t="s">
        <v>56</v>
      </c>
      <c r="C6" s="12">
        <v>44686</v>
      </c>
      <c r="D6" s="1" t="s">
        <v>57</v>
      </c>
      <c r="E6" s="1" t="s">
        <v>30</v>
      </c>
    </row>
    <row r="7" spans="1:5" x14ac:dyDescent="0.2">
      <c r="A7" s="1">
        <v>1</v>
      </c>
      <c r="B7" s="1" t="s">
        <v>58</v>
      </c>
      <c r="C7" s="12">
        <v>44686</v>
      </c>
      <c r="D7" s="13">
        <v>0.69930555555555551</v>
      </c>
      <c r="E7" s="1" t="s">
        <v>30</v>
      </c>
    </row>
    <row r="8" spans="1:5" x14ac:dyDescent="0.2">
      <c r="A8" s="1">
        <v>1</v>
      </c>
      <c r="B8" s="1" t="s">
        <v>59</v>
      </c>
      <c r="C8" s="12">
        <v>44686</v>
      </c>
      <c r="D8" s="1" t="s">
        <v>60</v>
      </c>
      <c r="E8" s="1" t="s">
        <v>30</v>
      </c>
    </row>
    <row r="9" spans="1:5" x14ac:dyDescent="0.2">
      <c r="A9" s="1">
        <v>1</v>
      </c>
      <c r="B9" s="1" t="s">
        <v>61</v>
      </c>
      <c r="C9" s="12">
        <v>44686</v>
      </c>
      <c r="D9" s="1" t="s">
        <v>62</v>
      </c>
      <c r="E9" s="1" t="s">
        <v>30</v>
      </c>
    </row>
    <row r="10" spans="1:5" x14ac:dyDescent="0.2">
      <c r="A10" s="1">
        <v>1</v>
      </c>
      <c r="B10" s="1" t="s">
        <v>63</v>
      </c>
      <c r="C10" s="12">
        <v>44686</v>
      </c>
      <c r="D10" s="1" t="s">
        <v>64</v>
      </c>
      <c r="E10" s="1" t="s">
        <v>30</v>
      </c>
    </row>
    <row r="11" spans="1:5" x14ac:dyDescent="0.2">
      <c r="A11" s="1">
        <v>2</v>
      </c>
      <c r="B11" s="1" t="s">
        <v>63</v>
      </c>
      <c r="C11" s="12">
        <v>44692</v>
      </c>
      <c r="D11" s="13">
        <v>0.45624999999999999</v>
      </c>
      <c r="E11" s="1" t="s">
        <v>34</v>
      </c>
    </row>
    <row r="12" spans="1:5" x14ac:dyDescent="0.2">
      <c r="A12" s="1">
        <v>2</v>
      </c>
      <c r="B12" s="1" t="s">
        <v>61</v>
      </c>
      <c r="C12" s="12">
        <v>44692</v>
      </c>
    </row>
    <row r="13" spans="1:5" x14ac:dyDescent="0.2">
      <c r="A13" s="1">
        <v>2</v>
      </c>
      <c r="B13" s="1" t="s">
        <v>59</v>
      </c>
      <c r="C13" s="12">
        <v>44692</v>
      </c>
    </row>
    <row r="14" spans="1:5" x14ac:dyDescent="0.2">
      <c r="A14" s="1">
        <v>2</v>
      </c>
      <c r="B14" s="1" t="s">
        <v>48</v>
      </c>
      <c r="C14" s="12">
        <v>44692</v>
      </c>
    </row>
    <row r="15" spans="1:5" x14ac:dyDescent="0.2">
      <c r="A15" s="1">
        <v>2</v>
      </c>
      <c r="B15" s="1" t="s">
        <v>56</v>
      </c>
      <c r="C15" s="12">
        <v>44692</v>
      </c>
    </row>
    <row r="16" spans="1:5" x14ac:dyDescent="0.2">
      <c r="A16" s="1">
        <v>2</v>
      </c>
      <c r="B16" s="1" t="s">
        <v>54</v>
      </c>
      <c r="C16" s="12">
        <v>44692</v>
      </c>
    </row>
    <row r="17" spans="1:5" x14ac:dyDescent="0.2">
      <c r="A17" s="1">
        <v>2</v>
      </c>
      <c r="B17" s="1" t="s">
        <v>52</v>
      </c>
      <c r="C17" s="12">
        <v>44692</v>
      </c>
    </row>
    <row r="18" spans="1:5" x14ac:dyDescent="0.2">
      <c r="A18" s="1">
        <v>2</v>
      </c>
      <c r="B18" s="1" t="s">
        <v>50</v>
      </c>
      <c r="C18" s="12">
        <v>44692</v>
      </c>
    </row>
    <row r="19" spans="1:5" x14ac:dyDescent="0.2">
      <c r="A19" s="1">
        <v>2</v>
      </c>
      <c r="B19" s="1" t="s">
        <v>58</v>
      </c>
      <c r="C19" s="12">
        <v>44692</v>
      </c>
    </row>
    <row r="20" spans="1:5" x14ac:dyDescent="0.2">
      <c r="A20" s="1">
        <v>3</v>
      </c>
      <c r="B20" s="1" t="s">
        <v>63</v>
      </c>
      <c r="C20" s="12">
        <v>44699</v>
      </c>
      <c r="D20" s="13">
        <v>0.53125</v>
      </c>
      <c r="E20" s="1" t="s">
        <v>36</v>
      </c>
    </row>
    <row r="21" spans="1:5" x14ac:dyDescent="0.2">
      <c r="A21" s="1">
        <v>3</v>
      </c>
      <c r="B21" s="1" t="s">
        <v>61</v>
      </c>
      <c r="C21" s="12">
        <v>44699</v>
      </c>
      <c r="E21" s="1" t="s">
        <v>36</v>
      </c>
    </row>
    <row r="22" spans="1:5" x14ac:dyDescent="0.2">
      <c r="A22" s="1">
        <v>3</v>
      </c>
      <c r="B22" s="1" t="s">
        <v>59</v>
      </c>
      <c r="C22" s="12">
        <v>44699</v>
      </c>
      <c r="E22" s="1" t="s">
        <v>36</v>
      </c>
    </row>
    <row r="23" spans="1:5" x14ac:dyDescent="0.2">
      <c r="A23" s="1">
        <v>3</v>
      </c>
      <c r="B23" s="1" t="s">
        <v>48</v>
      </c>
      <c r="C23" s="12">
        <v>44699</v>
      </c>
      <c r="E23" s="1" t="s">
        <v>36</v>
      </c>
    </row>
    <row r="24" spans="1:5" x14ac:dyDescent="0.2">
      <c r="A24" s="1">
        <v>3</v>
      </c>
      <c r="B24" s="1" t="s">
        <v>56</v>
      </c>
      <c r="C24" s="12">
        <v>44699</v>
      </c>
      <c r="E24" s="1" t="s">
        <v>36</v>
      </c>
    </row>
    <row r="25" spans="1:5" x14ac:dyDescent="0.2">
      <c r="A25" s="1">
        <v>3</v>
      </c>
      <c r="B25" s="1" t="s">
        <v>54</v>
      </c>
      <c r="C25" s="12">
        <v>44699</v>
      </c>
      <c r="E25" s="1" t="s">
        <v>36</v>
      </c>
    </row>
    <row r="26" spans="1:5" x14ac:dyDescent="0.2">
      <c r="A26" s="1">
        <v>3</v>
      </c>
      <c r="B26" s="1" t="s">
        <v>52</v>
      </c>
      <c r="C26" s="12">
        <v>44699</v>
      </c>
      <c r="E26" s="1" t="s">
        <v>36</v>
      </c>
    </row>
    <row r="27" spans="1:5" x14ac:dyDescent="0.2">
      <c r="A27" s="1">
        <v>3</v>
      </c>
      <c r="B27" s="1" t="s">
        <v>50</v>
      </c>
      <c r="C27" s="12">
        <v>44699</v>
      </c>
      <c r="E27" s="1" t="s">
        <v>36</v>
      </c>
    </row>
    <row r="28" spans="1:5" x14ac:dyDescent="0.2">
      <c r="A28" s="1">
        <v>3</v>
      </c>
      <c r="B28" s="1" t="s">
        <v>58</v>
      </c>
      <c r="C28" s="12">
        <v>44699</v>
      </c>
      <c r="E28" s="1" t="s">
        <v>36</v>
      </c>
    </row>
    <row r="30" spans="1:5" x14ac:dyDescent="0.2">
      <c r="A30" s="1">
        <v>4</v>
      </c>
      <c r="B30" s="1" t="s">
        <v>63</v>
      </c>
      <c r="C30" s="12">
        <v>44724</v>
      </c>
      <c r="D30" s="1" t="s">
        <v>65</v>
      </c>
    </row>
    <row r="31" spans="1:5" x14ac:dyDescent="0.2">
      <c r="A31" s="1">
        <v>4</v>
      </c>
      <c r="B31" s="1" t="s">
        <v>61</v>
      </c>
      <c r="C31" s="12">
        <v>44724</v>
      </c>
      <c r="D31" s="13">
        <v>0.65486111111111112</v>
      </c>
    </row>
    <row r="32" spans="1:5" x14ac:dyDescent="0.2">
      <c r="A32" s="1">
        <v>4</v>
      </c>
      <c r="B32" s="1" t="s">
        <v>59</v>
      </c>
      <c r="C32" s="12">
        <v>44724</v>
      </c>
      <c r="D32" s="13">
        <v>0.66666666666666663</v>
      </c>
    </row>
    <row r="33" spans="1:5" x14ac:dyDescent="0.2">
      <c r="A33" s="1">
        <v>4</v>
      </c>
      <c r="B33" s="1" t="s">
        <v>48</v>
      </c>
      <c r="C33" s="12">
        <v>44724</v>
      </c>
      <c r="D33" s="13">
        <v>0.69097222222222221</v>
      </c>
    </row>
    <row r="34" spans="1:5" x14ac:dyDescent="0.2">
      <c r="A34" s="1">
        <v>4</v>
      </c>
      <c r="B34" s="1" t="s">
        <v>54</v>
      </c>
      <c r="C34" s="12">
        <v>44724</v>
      </c>
      <c r="D34" s="13">
        <v>0.70277777777777772</v>
      </c>
    </row>
    <row r="35" spans="1:5" x14ac:dyDescent="0.2">
      <c r="A35" s="1">
        <v>4</v>
      </c>
      <c r="B35" s="1" t="s">
        <v>56</v>
      </c>
      <c r="C35" s="12">
        <v>44724</v>
      </c>
      <c r="D35" s="13">
        <v>0.72222222222222221</v>
      </c>
    </row>
    <row r="36" spans="1:5" x14ac:dyDescent="0.2">
      <c r="A36" s="1">
        <v>4</v>
      </c>
      <c r="B36" s="1" t="s">
        <v>52</v>
      </c>
      <c r="C36" s="12">
        <v>44724</v>
      </c>
      <c r="D36" s="13">
        <v>0.72916666666666663</v>
      </c>
    </row>
    <row r="37" spans="1:5" x14ac:dyDescent="0.2">
      <c r="A37" s="1">
        <v>4</v>
      </c>
      <c r="B37" s="1" t="s">
        <v>50</v>
      </c>
      <c r="C37" s="12">
        <v>44724</v>
      </c>
      <c r="D37" s="13">
        <v>0.73402777777777772</v>
      </c>
    </row>
    <row r="38" spans="1:5" x14ac:dyDescent="0.2">
      <c r="A38" s="1">
        <v>4</v>
      </c>
      <c r="B38" s="1" t="s">
        <v>58</v>
      </c>
      <c r="C38" s="12">
        <v>44724</v>
      </c>
      <c r="D38" s="13">
        <v>0.73958333333333337</v>
      </c>
    </row>
    <row r="40" spans="1:5" x14ac:dyDescent="0.2">
      <c r="A40" s="1">
        <v>5</v>
      </c>
      <c r="B40" s="1" t="s">
        <v>63</v>
      </c>
      <c r="C40" s="12">
        <v>44740</v>
      </c>
      <c r="D40" s="13">
        <v>0.45833333333333331</v>
      </c>
    </row>
    <row r="41" spans="1:5" x14ac:dyDescent="0.2">
      <c r="A41" s="1">
        <v>5</v>
      </c>
      <c r="B41" s="1" t="s">
        <v>61</v>
      </c>
      <c r="C41" s="12">
        <v>44740</v>
      </c>
      <c r="D41" s="13">
        <v>0.4826388888888889</v>
      </c>
    </row>
    <row r="42" spans="1:5" x14ac:dyDescent="0.2">
      <c r="A42" s="1">
        <v>5</v>
      </c>
      <c r="B42" s="1" t="s">
        <v>59</v>
      </c>
      <c r="C42" s="12">
        <v>44740</v>
      </c>
      <c r="D42" s="13">
        <v>0.50972222222222219</v>
      </c>
    </row>
    <row r="43" spans="1:5" x14ac:dyDescent="0.2">
      <c r="A43" s="1">
        <v>5</v>
      </c>
      <c r="B43" s="1" t="s">
        <v>48</v>
      </c>
      <c r="C43" s="12">
        <v>44740</v>
      </c>
      <c r="D43" s="13">
        <v>0.54374999999999996</v>
      </c>
    </row>
    <row r="44" spans="1:5" x14ac:dyDescent="0.2">
      <c r="A44" s="1">
        <v>5</v>
      </c>
      <c r="B44" s="1" t="s">
        <v>54</v>
      </c>
      <c r="C44" s="12">
        <v>44740</v>
      </c>
      <c r="D44" s="13">
        <v>0.5625</v>
      </c>
    </row>
    <row r="45" spans="1:5" x14ac:dyDescent="0.2">
      <c r="A45" s="1">
        <v>5</v>
      </c>
      <c r="B45" s="1" t="s">
        <v>56</v>
      </c>
      <c r="C45" s="12">
        <v>44740</v>
      </c>
      <c r="D45" s="13">
        <v>0.59097222222222223</v>
      </c>
      <c r="E45" s="1" t="s">
        <v>66</v>
      </c>
    </row>
    <row r="46" spans="1:5" x14ac:dyDescent="0.2">
      <c r="A46" s="1">
        <v>5</v>
      </c>
      <c r="B46" s="1" t="s">
        <v>52</v>
      </c>
      <c r="C46" s="12">
        <v>44740</v>
      </c>
      <c r="D46" s="13">
        <v>0.6020833333333333</v>
      </c>
    </row>
    <row r="47" spans="1:5" x14ac:dyDescent="0.2">
      <c r="A47" s="1">
        <v>5</v>
      </c>
      <c r="B47" s="1" t="s">
        <v>50</v>
      </c>
      <c r="C47" s="12">
        <v>44740</v>
      </c>
      <c r="D47" s="13">
        <v>0.61111111111111116</v>
      </c>
    </row>
    <row r="48" spans="1:5" x14ac:dyDescent="0.2">
      <c r="A48" s="1">
        <v>5</v>
      </c>
      <c r="B48" s="1" t="s">
        <v>58</v>
      </c>
      <c r="C48" s="12">
        <v>44740</v>
      </c>
      <c r="D48" s="13">
        <v>0.625</v>
      </c>
      <c r="E48" s="1" t="s">
        <v>67</v>
      </c>
    </row>
    <row r="50" spans="1:2" x14ac:dyDescent="0.2">
      <c r="A50" s="1">
        <v>6</v>
      </c>
      <c r="B50" s="1" t="s">
        <v>63</v>
      </c>
    </row>
    <row r="51" spans="1:2" x14ac:dyDescent="0.2">
      <c r="A51" s="1">
        <v>6</v>
      </c>
      <c r="B51" s="1" t="s">
        <v>61</v>
      </c>
    </row>
    <row r="52" spans="1:2" x14ac:dyDescent="0.2">
      <c r="A52" s="1">
        <v>6</v>
      </c>
      <c r="B52" s="1" t="s">
        <v>59</v>
      </c>
    </row>
    <row r="53" spans="1:2" x14ac:dyDescent="0.2">
      <c r="A53" s="1">
        <v>6</v>
      </c>
      <c r="B53" s="1" t="s">
        <v>48</v>
      </c>
    </row>
    <row r="54" spans="1:2" x14ac:dyDescent="0.2">
      <c r="A54" s="1">
        <v>6</v>
      </c>
      <c r="B54" s="1" t="s">
        <v>54</v>
      </c>
    </row>
    <row r="55" spans="1:2" x14ac:dyDescent="0.2">
      <c r="A55" s="1">
        <v>6</v>
      </c>
      <c r="B55" s="1" t="s">
        <v>56</v>
      </c>
    </row>
    <row r="56" spans="1:2" x14ac:dyDescent="0.2">
      <c r="A56" s="1">
        <v>6</v>
      </c>
      <c r="B56" s="1" t="s">
        <v>52</v>
      </c>
    </row>
    <row r="57" spans="1:2" x14ac:dyDescent="0.2">
      <c r="A57" s="1">
        <v>6</v>
      </c>
      <c r="B57" s="1" t="s">
        <v>50</v>
      </c>
    </row>
    <row r="58" spans="1:2" x14ac:dyDescent="0.2">
      <c r="A58" s="1">
        <v>6</v>
      </c>
      <c r="B58" s="1" t="s">
        <v>58</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S1000"/>
  <sheetViews>
    <sheetView zoomScaleNormal="100" workbookViewId="0">
      <pane xSplit="2" ySplit="1" topLeftCell="C2" activePane="bottomRight" state="frozen"/>
      <selection pane="topRight" activeCell="C1" sqref="C1"/>
      <selection pane="bottomLeft" activeCell="A2" sqref="A2"/>
      <selection pane="bottomRight" activeCell="T8" sqref="T8"/>
    </sheetView>
  </sheetViews>
  <sheetFormatPr baseColWidth="10" defaultColWidth="14.3984375" defaultRowHeight="15.75" customHeight="1" x14ac:dyDescent="0.2"/>
  <cols>
    <col min="1" max="1" width="8.3984375" customWidth="1"/>
    <col min="2" max="2" width="16.796875" customWidth="1"/>
    <col min="3" max="4" width="8.796875" customWidth="1"/>
    <col min="5" max="5" width="13.19921875" customWidth="1"/>
    <col min="6" max="8" width="11" customWidth="1"/>
    <col min="9" max="11" width="12.19921875" customWidth="1"/>
    <col min="12" max="12" width="13.59765625" style="220" customWidth="1"/>
    <col min="13" max="13" width="20.3984375" style="220" customWidth="1"/>
    <col min="14" max="14" width="31.59765625" style="220" customWidth="1"/>
    <col min="15" max="19" width="12.19921875" customWidth="1"/>
    <col min="20" max="20" width="19" customWidth="1"/>
    <col min="21" max="21" width="17.3984375" customWidth="1"/>
    <col min="22" max="22" width="27.59765625" customWidth="1"/>
    <col min="24" max="24" width="23.3984375" customWidth="1"/>
    <col min="25" max="25" width="8" customWidth="1"/>
    <col min="26" max="26" width="15.796875" customWidth="1"/>
    <col min="27" max="34" width="8" customWidth="1"/>
    <col min="38" max="38" width="12.3984375" customWidth="1"/>
  </cols>
  <sheetData>
    <row r="1" spans="1:45" ht="51" customHeight="1" x14ac:dyDescent="0.2">
      <c r="A1" s="14" t="s">
        <v>68</v>
      </c>
      <c r="B1" s="14" t="s">
        <v>69</v>
      </c>
      <c r="C1" s="14" t="s">
        <v>70</v>
      </c>
      <c r="D1" s="14" t="s">
        <v>71</v>
      </c>
      <c r="E1" s="14" t="s">
        <v>72</v>
      </c>
      <c r="F1" s="14" t="s">
        <v>73</v>
      </c>
      <c r="G1" s="14" t="s">
        <v>74</v>
      </c>
      <c r="H1" s="14" t="s">
        <v>903</v>
      </c>
      <c r="I1" s="14" t="s">
        <v>76</v>
      </c>
      <c r="J1" s="14" t="s">
        <v>887</v>
      </c>
      <c r="K1" s="14" t="s">
        <v>75</v>
      </c>
      <c r="L1" s="14" t="s">
        <v>77</v>
      </c>
      <c r="M1" s="14" t="s">
        <v>78</v>
      </c>
      <c r="N1" s="14" t="s">
        <v>79</v>
      </c>
      <c r="O1" s="15" t="s">
        <v>80</v>
      </c>
      <c r="P1" s="14" t="s">
        <v>81</v>
      </c>
      <c r="Q1" s="14" t="s">
        <v>897</v>
      </c>
      <c r="R1" s="14" t="s">
        <v>82</v>
      </c>
      <c r="S1" s="14" t="s">
        <v>83</v>
      </c>
      <c r="T1" s="14" t="s">
        <v>84</v>
      </c>
      <c r="U1" s="14" t="s">
        <v>85</v>
      </c>
      <c r="V1" s="14" t="s">
        <v>86</v>
      </c>
      <c r="W1" s="16" t="s">
        <v>87</v>
      </c>
      <c r="X1" s="14" t="s">
        <v>898</v>
      </c>
      <c r="Y1" s="14" t="s">
        <v>987</v>
      </c>
      <c r="Z1" s="14" t="s">
        <v>988</v>
      </c>
      <c r="AA1" s="14" t="s">
        <v>989</v>
      </c>
      <c r="AB1" s="14" t="s">
        <v>990</v>
      </c>
      <c r="AC1" s="14" t="s">
        <v>115</v>
      </c>
      <c r="AD1" s="14" t="s">
        <v>991</v>
      </c>
      <c r="AE1" s="14"/>
      <c r="AF1" s="14"/>
      <c r="AG1" s="14"/>
      <c r="AH1" s="14"/>
      <c r="AI1" s="14"/>
      <c r="AJ1" s="14" t="s">
        <v>88</v>
      </c>
      <c r="AK1" s="14" t="s">
        <v>89</v>
      </c>
      <c r="AL1" s="14" t="s">
        <v>90</v>
      </c>
      <c r="AM1" s="14" t="s">
        <v>91</v>
      </c>
      <c r="AN1" s="14" t="s">
        <v>92</v>
      </c>
      <c r="AO1" s="14" t="s">
        <v>93</v>
      </c>
      <c r="AP1" s="14" t="s">
        <v>94</v>
      </c>
      <c r="AQ1" s="14" t="s">
        <v>95</v>
      </c>
      <c r="AR1" s="14" t="s">
        <v>96</v>
      </c>
      <c r="AS1" s="14"/>
    </row>
    <row r="2" spans="1:45" ht="45" x14ac:dyDescent="0.2">
      <c r="A2" s="17">
        <v>1</v>
      </c>
      <c r="B2" s="1" t="s">
        <v>97</v>
      </c>
      <c r="C2" s="11">
        <f t="shared" ref="C2:C9" si="0">AVERAGE(AM2:AO2)</f>
        <v>6.6999999999999993</v>
      </c>
      <c r="D2" s="11">
        <f t="shared" ref="D2:D9" si="1">AVERAGE(AP2:AR2)</f>
        <v>29</v>
      </c>
      <c r="E2" s="1">
        <v>0</v>
      </c>
      <c r="F2" s="1">
        <v>20</v>
      </c>
      <c r="G2" s="1">
        <v>64</v>
      </c>
      <c r="H2" s="1">
        <v>100</v>
      </c>
      <c r="I2" s="1">
        <v>80</v>
      </c>
      <c r="J2" s="1">
        <f>AVERAGE(G2,I2)</f>
        <v>72</v>
      </c>
      <c r="L2" s="5">
        <v>0</v>
      </c>
      <c r="M2" s="5" t="s">
        <v>98</v>
      </c>
      <c r="N2" s="5" t="s">
        <v>99</v>
      </c>
      <c r="O2" s="18">
        <v>0.2</v>
      </c>
      <c r="P2" s="18">
        <v>0.2</v>
      </c>
      <c r="Q2" s="174">
        <v>0</v>
      </c>
      <c r="R2" s="173">
        <v>0.5</v>
      </c>
      <c r="S2" s="1">
        <v>1</v>
      </c>
      <c r="T2" s="1" t="s">
        <v>32</v>
      </c>
      <c r="U2" s="1" t="s">
        <v>101</v>
      </c>
      <c r="V2" s="5" t="s">
        <v>102</v>
      </c>
      <c r="W2" s="175">
        <v>1998</v>
      </c>
      <c r="X2" s="177"/>
      <c r="Y2" s="177" t="s">
        <v>997</v>
      </c>
      <c r="Z2" s="177" t="s">
        <v>992</v>
      </c>
      <c r="AA2" s="177" t="s">
        <v>993</v>
      </c>
      <c r="AB2" s="177" t="s">
        <v>994</v>
      </c>
      <c r="AC2" s="177" t="s">
        <v>995</v>
      </c>
      <c r="AD2" s="177" t="s">
        <v>32</v>
      </c>
      <c r="AJ2" s="175">
        <f t="shared" ref="AJ2:AJ9" si="2">2022-W2</f>
        <v>24</v>
      </c>
      <c r="AK2" s="11">
        <f t="shared" ref="AK2:AK9" si="3">AVEDEV(AM2:AO2)</f>
        <v>0.10000000000000009</v>
      </c>
      <c r="AL2" s="11">
        <f t="shared" ref="AL2:AL9" si="4">AVEDEV(AP2:AR2)</f>
        <v>6</v>
      </c>
      <c r="AM2" s="1">
        <v>6.8</v>
      </c>
      <c r="AN2" s="1">
        <v>6.6</v>
      </c>
      <c r="AP2" s="1">
        <v>35</v>
      </c>
      <c r="AQ2" s="1">
        <v>23</v>
      </c>
    </row>
    <row r="3" spans="1:45" ht="75" x14ac:dyDescent="0.2">
      <c r="A3" s="17">
        <v>2</v>
      </c>
      <c r="B3" s="1" t="s">
        <v>103</v>
      </c>
      <c r="C3" s="170">
        <f t="shared" si="0"/>
        <v>6</v>
      </c>
      <c r="D3" s="11">
        <f t="shared" si="1"/>
        <v>29</v>
      </c>
      <c r="E3" s="1" t="s">
        <v>104</v>
      </c>
      <c r="H3">
        <v>600</v>
      </c>
      <c r="I3" s="1">
        <v>760</v>
      </c>
      <c r="J3" s="1">
        <f t="shared" ref="J3:J9" si="5">AVERAGE(G3,I3)</f>
        <v>760</v>
      </c>
      <c r="L3" s="5">
        <v>0</v>
      </c>
      <c r="M3" s="5" t="s">
        <v>105</v>
      </c>
      <c r="N3" s="5" t="s">
        <v>106</v>
      </c>
      <c r="O3" s="18">
        <v>0.2</v>
      </c>
      <c r="P3" s="18">
        <v>0.05</v>
      </c>
      <c r="Q3" s="174">
        <v>0</v>
      </c>
      <c r="R3" s="18">
        <v>0.6</v>
      </c>
      <c r="S3" s="18">
        <v>0.1</v>
      </c>
      <c r="T3" s="1" t="s">
        <v>107</v>
      </c>
      <c r="U3" s="1" t="s">
        <v>108</v>
      </c>
      <c r="V3" s="5" t="s">
        <v>109</v>
      </c>
      <c r="W3" s="175">
        <v>1996</v>
      </c>
      <c r="X3" s="177"/>
      <c r="Y3" s="17" t="s">
        <v>996</v>
      </c>
      <c r="Z3" s="177" t="s">
        <v>998</v>
      </c>
      <c r="AA3" s="177" t="s">
        <v>1010</v>
      </c>
      <c r="AB3" s="177" t="s">
        <v>994</v>
      </c>
      <c r="AC3" s="177" t="s">
        <v>994</v>
      </c>
      <c r="AD3" s="17" t="s">
        <v>32</v>
      </c>
      <c r="AJ3" s="175">
        <f t="shared" si="2"/>
        <v>26</v>
      </c>
      <c r="AK3" s="11">
        <f t="shared" si="3"/>
        <v>0.19999999999999987</v>
      </c>
      <c r="AL3" s="11">
        <f t="shared" si="4"/>
        <v>2.6666666666666665</v>
      </c>
      <c r="AM3" s="1">
        <v>6.3</v>
      </c>
      <c r="AN3" s="1">
        <v>5.9</v>
      </c>
      <c r="AO3" s="1">
        <v>5.8</v>
      </c>
      <c r="AP3" s="1">
        <v>33</v>
      </c>
      <c r="AQ3" s="1">
        <v>26</v>
      </c>
      <c r="AR3" s="1">
        <v>28</v>
      </c>
    </row>
    <row r="4" spans="1:45" ht="37" x14ac:dyDescent="0.2">
      <c r="A4" s="17">
        <v>3</v>
      </c>
      <c r="B4" s="1" t="s">
        <v>110</v>
      </c>
      <c r="C4" s="11">
        <f t="shared" si="0"/>
        <v>7.25</v>
      </c>
      <c r="D4" s="11">
        <f t="shared" si="1"/>
        <v>26.5</v>
      </c>
      <c r="E4" s="1" t="s">
        <v>104</v>
      </c>
      <c r="F4" s="1"/>
      <c r="G4" s="1">
        <v>100</v>
      </c>
      <c r="H4" s="1" t="s">
        <v>902</v>
      </c>
      <c r="I4" s="1">
        <v>190</v>
      </c>
      <c r="J4" s="1">
        <f t="shared" si="5"/>
        <v>145</v>
      </c>
      <c r="L4" s="5" t="s">
        <v>111</v>
      </c>
      <c r="M4" s="5" t="s">
        <v>32</v>
      </c>
      <c r="N4" s="5" t="s">
        <v>112</v>
      </c>
      <c r="O4" s="18">
        <v>0.5</v>
      </c>
      <c r="P4" s="18">
        <v>0</v>
      </c>
      <c r="Q4" s="174">
        <v>0</v>
      </c>
      <c r="R4" s="18">
        <v>0</v>
      </c>
      <c r="S4" s="18">
        <v>0</v>
      </c>
      <c r="T4" s="1" t="s">
        <v>113</v>
      </c>
      <c r="U4" s="1" t="s">
        <v>113</v>
      </c>
      <c r="V4" s="5"/>
      <c r="W4" s="175">
        <v>1977</v>
      </c>
      <c r="X4" s="177" t="s">
        <v>900</v>
      </c>
      <c r="Y4" s="17" t="s">
        <v>996</v>
      </c>
      <c r="Z4" s="177" t="s">
        <v>992</v>
      </c>
      <c r="AA4" s="177" t="s">
        <v>1011</v>
      </c>
      <c r="AB4" s="177" t="s">
        <v>994</v>
      </c>
      <c r="AC4" s="177" t="s">
        <v>994</v>
      </c>
      <c r="AD4" s="177" t="s">
        <v>32</v>
      </c>
      <c r="AJ4" s="175">
        <f t="shared" si="2"/>
        <v>45</v>
      </c>
      <c r="AK4" s="11">
        <f t="shared" si="3"/>
        <v>0.34999999999999964</v>
      </c>
      <c r="AL4" s="11">
        <f t="shared" si="4"/>
        <v>3.5</v>
      </c>
      <c r="AM4" s="1">
        <v>7.6</v>
      </c>
      <c r="AO4" s="1">
        <v>6.9</v>
      </c>
      <c r="AP4" s="1">
        <v>30</v>
      </c>
      <c r="AR4" s="1">
        <v>23</v>
      </c>
    </row>
    <row r="5" spans="1:45" ht="73" x14ac:dyDescent="0.2">
      <c r="A5" s="17">
        <v>4</v>
      </c>
      <c r="B5" s="1" t="s">
        <v>114</v>
      </c>
      <c r="C5" s="11">
        <f t="shared" si="0"/>
        <v>6.4499999999999993</v>
      </c>
      <c r="D5" s="11">
        <f t="shared" si="1"/>
        <v>27</v>
      </c>
      <c r="H5">
        <v>500</v>
      </c>
      <c r="I5" s="1">
        <v>560</v>
      </c>
      <c r="J5" s="1">
        <f t="shared" si="5"/>
        <v>560</v>
      </c>
      <c r="M5" s="5" t="s">
        <v>115</v>
      </c>
      <c r="N5" s="5" t="s">
        <v>116</v>
      </c>
      <c r="O5" s="18">
        <v>0.65</v>
      </c>
      <c r="P5" s="18">
        <v>0</v>
      </c>
      <c r="Q5" s="174">
        <v>0</v>
      </c>
      <c r="R5" s="18">
        <v>0.1</v>
      </c>
      <c r="S5" s="18">
        <v>0</v>
      </c>
      <c r="T5" s="1" t="s">
        <v>100</v>
      </c>
      <c r="U5" s="18">
        <v>0.9</v>
      </c>
      <c r="V5" s="5"/>
      <c r="W5" s="175">
        <v>1977</v>
      </c>
      <c r="X5" s="178" t="s">
        <v>894</v>
      </c>
      <c r="Y5" s="17" t="s">
        <v>996</v>
      </c>
      <c r="Z5" s="178" t="s">
        <v>992</v>
      </c>
      <c r="AA5" s="178" t="s">
        <v>1009</v>
      </c>
      <c r="AB5" s="177" t="s">
        <v>994</v>
      </c>
      <c r="AC5" s="177" t="s">
        <v>1012</v>
      </c>
      <c r="AD5" s="17" t="s">
        <v>32</v>
      </c>
      <c r="AJ5" s="175">
        <f t="shared" si="2"/>
        <v>45</v>
      </c>
      <c r="AK5" s="11">
        <f t="shared" si="3"/>
        <v>0.14999999999999991</v>
      </c>
      <c r="AL5" s="11">
        <f t="shared" si="4"/>
        <v>2</v>
      </c>
      <c r="AM5" s="1">
        <v>6.3</v>
      </c>
      <c r="AO5" s="1">
        <v>6.6</v>
      </c>
      <c r="AP5" s="1">
        <v>29</v>
      </c>
      <c r="AR5" s="1">
        <v>25</v>
      </c>
    </row>
    <row r="6" spans="1:45" ht="49" x14ac:dyDescent="0.2">
      <c r="A6" s="17">
        <v>5</v>
      </c>
      <c r="B6" s="1" t="s">
        <v>117</v>
      </c>
      <c r="C6" s="11">
        <f t="shared" si="0"/>
        <v>6.6000000000000005</v>
      </c>
      <c r="D6" s="11">
        <f t="shared" si="1"/>
        <v>25</v>
      </c>
      <c r="E6" s="1" t="s">
        <v>118</v>
      </c>
      <c r="F6" s="1" t="s">
        <v>119</v>
      </c>
      <c r="G6" s="1">
        <v>99</v>
      </c>
      <c r="H6" s="1">
        <v>400</v>
      </c>
      <c r="I6" s="1">
        <v>180</v>
      </c>
      <c r="J6" s="1">
        <f t="shared" si="5"/>
        <v>139.5</v>
      </c>
      <c r="K6" s="1">
        <v>273</v>
      </c>
      <c r="L6" s="5" t="s">
        <v>120</v>
      </c>
      <c r="M6" s="5" t="s">
        <v>32</v>
      </c>
      <c r="N6" s="5" t="s">
        <v>121</v>
      </c>
      <c r="O6" s="18">
        <v>0.65</v>
      </c>
      <c r="P6" s="18">
        <v>0.5</v>
      </c>
      <c r="Q6" s="174">
        <v>0</v>
      </c>
      <c r="R6" s="18">
        <v>1</v>
      </c>
      <c r="S6" s="1" t="s">
        <v>100</v>
      </c>
      <c r="T6" s="1" t="s">
        <v>122</v>
      </c>
      <c r="U6" s="1" t="s">
        <v>122</v>
      </c>
      <c r="V6" s="5"/>
      <c r="W6" s="176">
        <v>2006</v>
      </c>
      <c r="X6" s="178" t="s">
        <v>901</v>
      </c>
      <c r="Y6" s="178" t="s">
        <v>996</v>
      </c>
      <c r="Z6" s="178" t="s">
        <v>999</v>
      </c>
      <c r="AA6" s="222">
        <v>1</v>
      </c>
      <c r="AB6" s="223" t="s">
        <v>994</v>
      </c>
      <c r="AC6" s="223" t="s">
        <v>994</v>
      </c>
      <c r="AD6" s="17" t="s">
        <v>32</v>
      </c>
      <c r="AJ6" s="175">
        <f t="shared" si="2"/>
        <v>16</v>
      </c>
      <c r="AK6" s="11">
        <f t="shared" si="3"/>
        <v>0.13333333333333344</v>
      </c>
      <c r="AL6" s="11">
        <f t="shared" si="4"/>
        <v>2.6666666666666665</v>
      </c>
      <c r="AM6" s="1">
        <v>6.6</v>
      </c>
      <c r="AN6" s="1">
        <v>6.4</v>
      </c>
      <c r="AO6" s="1">
        <v>6.8</v>
      </c>
      <c r="AP6" s="1">
        <v>29</v>
      </c>
      <c r="AQ6" s="1">
        <v>24</v>
      </c>
      <c r="AR6" s="1">
        <v>22</v>
      </c>
    </row>
    <row r="7" spans="1:45" ht="49" x14ac:dyDescent="0.2">
      <c r="A7" s="17">
        <v>6</v>
      </c>
      <c r="B7" s="1" t="s">
        <v>123</v>
      </c>
      <c r="C7" s="11">
        <f t="shared" si="0"/>
        <v>8.6666666666666661</v>
      </c>
      <c r="D7" s="11">
        <f t="shared" si="1"/>
        <v>25</v>
      </c>
      <c r="E7" s="1">
        <v>80</v>
      </c>
      <c r="F7" s="1">
        <v>120</v>
      </c>
      <c r="G7" s="1">
        <v>525</v>
      </c>
      <c r="H7" s="1">
        <v>300</v>
      </c>
      <c r="I7" s="1">
        <v>680</v>
      </c>
      <c r="J7" s="1">
        <f t="shared" si="5"/>
        <v>602.5</v>
      </c>
      <c r="K7" s="1">
        <v>630</v>
      </c>
      <c r="L7" s="5" t="s">
        <v>124</v>
      </c>
      <c r="M7" s="5" t="s">
        <v>32</v>
      </c>
      <c r="N7" s="5" t="s">
        <v>125</v>
      </c>
      <c r="O7" s="18">
        <v>0.15</v>
      </c>
      <c r="P7" s="18">
        <v>0.6</v>
      </c>
      <c r="Q7" s="174">
        <v>1</v>
      </c>
      <c r="R7" s="18">
        <v>0.6</v>
      </c>
      <c r="S7" s="1" t="s">
        <v>100</v>
      </c>
      <c r="T7" s="1" t="s">
        <v>126</v>
      </c>
      <c r="U7" s="1" t="s">
        <v>127</v>
      </c>
      <c r="V7" s="5" t="s">
        <v>128</v>
      </c>
      <c r="W7" s="175">
        <v>2013</v>
      </c>
      <c r="X7" s="177"/>
      <c r="Y7" s="178" t="s">
        <v>996</v>
      </c>
      <c r="Z7" s="177" t="s">
        <v>1002</v>
      </c>
      <c r="AA7" s="177" t="s">
        <v>1001</v>
      </c>
      <c r="AB7" s="223" t="s">
        <v>994</v>
      </c>
      <c r="AC7" s="223" t="s">
        <v>1000</v>
      </c>
      <c r="AD7" s="17" t="s">
        <v>32</v>
      </c>
      <c r="AJ7" s="175">
        <f t="shared" si="2"/>
        <v>9</v>
      </c>
      <c r="AK7" s="11">
        <f t="shared" si="3"/>
        <v>0.8222222222222223</v>
      </c>
      <c r="AL7" s="11">
        <f t="shared" si="4"/>
        <v>2</v>
      </c>
      <c r="AM7" s="1">
        <v>9.9</v>
      </c>
      <c r="AN7" s="1">
        <v>7.6</v>
      </c>
      <c r="AO7" s="1">
        <v>8.5</v>
      </c>
      <c r="AP7" s="1">
        <v>28</v>
      </c>
      <c r="AQ7" s="1">
        <v>22</v>
      </c>
      <c r="AR7" s="1">
        <v>25</v>
      </c>
    </row>
    <row r="8" spans="1:45" ht="85" x14ac:dyDescent="0.2">
      <c r="A8" s="17">
        <v>7</v>
      </c>
      <c r="B8" s="1" t="s">
        <v>129</v>
      </c>
      <c r="C8" s="170">
        <f t="shared" si="0"/>
        <v>6.2666666666666666</v>
      </c>
      <c r="D8" s="11">
        <f t="shared" si="1"/>
        <v>24.666666666666668</v>
      </c>
      <c r="E8" s="1" t="s">
        <v>104</v>
      </c>
      <c r="F8" s="1">
        <v>140</v>
      </c>
      <c r="G8" s="1">
        <v>1197</v>
      </c>
      <c r="H8" s="1">
        <v>500</v>
      </c>
      <c r="I8" s="1">
        <v>1410</v>
      </c>
      <c r="J8" s="1">
        <f t="shared" si="5"/>
        <v>1303.5</v>
      </c>
      <c r="K8" s="1">
        <v>1276</v>
      </c>
      <c r="L8" s="5" t="s">
        <v>32</v>
      </c>
      <c r="M8" s="5" t="s">
        <v>32</v>
      </c>
      <c r="N8" s="5" t="s">
        <v>130</v>
      </c>
      <c r="O8" s="18">
        <v>0.05</v>
      </c>
      <c r="P8" s="18">
        <v>0</v>
      </c>
      <c r="Q8" s="174">
        <v>0</v>
      </c>
      <c r="R8" s="18">
        <v>0.8</v>
      </c>
      <c r="S8" s="18">
        <v>0.1</v>
      </c>
      <c r="T8" s="1" t="s">
        <v>131</v>
      </c>
      <c r="U8" s="1" t="s">
        <v>132</v>
      </c>
      <c r="V8" s="5" t="s">
        <v>133</v>
      </c>
      <c r="W8">
        <v>1954</v>
      </c>
      <c r="X8" s="179" t="s">
        <v>899</v>
      </c>
      <c r="Y8" s="179" t="s">
        <v>1003</v>
      </c>
      <c r="Z8" s="179" t="s">
        <v>1004</v>
      </c>
      <c r="AA8" s="179" t="s">
        <v>1005</v>
      </c>
      <c r="AB8" s="179" t="s">
        <v>994</v>
      </c>
      <c r="AC8" s="179" t="s">
        <v>1006</v>
      </c>
      <c r="AD8" s="179" t="s">
        <v>1007</v>
      </c>
      <c r="AJ8" s="175">
        <f t="shared" si="2"/>
        <v>68</v>
      </c>
      <c r="AK8" s="11">
        <f t="shared" si="3"/>
        <v>0.22222222222222202</v>
      </c>
      <c r="AL8" s="11">
        <f t="shared" si="4"/>
        <v>2.2222222222222228</v>
      </c>
      <c r="AM8" s="1">
        <v>6.6</v>
      </c>
      <c r="AN8" s="1">
        <v>6</v>
      </c>
      <c r="AO8" s="1">
        <v>6.2</v>
      </c>
      <c r="AP8" s="1">
        <v>28</v>
      </c>
      <c r="AQ8" s="1">
        <v>22</v>
      </c>
      <c r="AR8" s="1">
        <v>24</v>
      </c>
    </row>
    <row r="9" spans="1:45" ht="25" x14ac:dyDescent="0.2">
      <c r="A9" s="17">
        <v>8</v>
      </c>
      <c r="B9" s="1" t="s">
        <v>134</v>
      </c>
      <c r="C9" s="170">
        <f t="shared" si="0"/>
        <v>5.5666666666666664</v>
      </c>
      <c r="D9" s="11">
        <f t="shared" si="1"/>
        <v>24.833333333333332</v>
      </c>
      <c r="E9" s="1" t="s">
        <v>104</v>
      </c>
      <c r="F9" s="1"/>
      <c r="G9" s="1">
        <v>510</v>
      </c>
      <c r="H9" s="1"/>
      <c r="I9" s="1">
        <v>700</v>
      </c>
      <c r="J9" s="1">
        <f t="shared" si="5"/>
        <v>605</v>
      </c>
      <c r="L9" s="5" t="s">
        <v>32</v>
      </c>
      <c r="M9" s="5" t="s">
        <v>32</v>
      </c>
      <c r="N9" s="5" t="s">
        <v>135</v>
      </c>
      <c r="O9" s="18">
        <v>0.3</v>
      </c>
      <c r="P9" s="18">
        <v>0</v>
      </c>
      <c r="Q9" s="174">
        <v>0</v>
      </c>
      <c r="R9" s="18">
        <v>0.5</v>
      </c>
      <c r="S9" s="18">
        <v>0.5</v>
      </c>
      <c r="T9" s="1" t="s">
        <v>32</v>
      </c>
      <c r="U9" s="1" t="s">
        <v>32</v>
      </c>
      <c r="V9" s="5" t="s">
        <v>136</v>
      </c>
      <c r="W9" s="175">
        <v>2019</v>
      </c>
      <c r="X9" s="179" t="s">
        <v>895</v>
      </c>
      <c r="Y9" s="179" t="s">
        <v>1008</v>
      </c>
      <c r="Z9" s="179" t="s">
        <v>1008</v>
      </c>
      <c r="AA9" s="179" t="s">
        <v>1008</v>
      </c>
      <c r="AB9" s="179" t="s">
        <v>1008</v>
      </c>
      <c r="AC9" s="179" t="s">
        <v>1008</v>
      </c>
      <c r="AD9" s="179" t="s">
        <v>1008</v>
      </c>
      <c r="AJ9" s="175">
        <f t="shared" si="2"/>
        <v>3</v>
      </c>
      <c r="AK9" s="11">
        <f t="shared" si="3"/>
        <v>0.17777777777777773</v>
      </c>
      <c r="AL9" s="11">
        <f t="shared" si="4"/>
        <v>1.7777777777777775</v>
      </c>
      <c r="AM9" s="1">
        <v>5.6</v>
      </c>
      <c r="AN9" s="1">
        <v>5.3</v>
      </c>
      <c r="AO9" s="1">
        <v>5.8</v>
      </c>
      <c r="AP9" s="1">
        <v>27.5</v>
      </c>
      <c r="AQ9" s="1">
        <v>23</v>
      </c>
      <c r="AR9" s="1">
        <v>24</v>
      </c>
    </row>
    <row r="10" spans="1:45" ht="14" x14ac:dyDescent="0.2">
      <c r="N10" s="5"/>
      <c r="O10" s="18"/>
      <c r="V10" s="5"/>
      <c r="W10" s="19"/>
    </row>
    <row r="11" spans="1:45" ht="14" x14ac:dyDescent="0.2">
      <c r="I11" s="1" t="s">
        <v>137</v>
      </c>
      <c r="J11" s="1"/>
      <c r="N11" s="5"/>
      <c r="O11" s="18"/>
      <c r="V11" s="5"/>
      <c r="W11" s="19"/>
    </row>
    <row r="12" spans="1:45" ht="14" x14ac:dyDescent="0.2">
      <c r="N12" s="5"/>
      <c r="O12" s="18"/>
      <c r="V12" s="5"/>
      <c r="W12" s="19"/>
    </row>
    <row r="13" spans="1:45" ht="14" x14ac:dyDescent="0.2">
      <c r="N13" s="5"/>
      <c r="O13" s="18"/>
      <c r="V13" s="5"/>
      <c r="W13" s="19"/>
    </row>
    <row r="14" spans="1:45" ht="14" x14ac:dyDescent="0.2">
      <c r="N14" s="5"/>
      <c r="O14" s="18"/>
      <c r="V14" s="5"/>
      <c r="W14" s="19"/>
    </row>
    <row r="15" spans="1:45" ht="14" x14ac:dyDescent="0.2">
      <c r="A15" t="s">
        <v>47</v>
      </c>
      <c r="B15" t="s">
        <v>70</v>
      </c>
      <c r="E15" t="s">
        <v>896</v>
      </c>
      <c r="N15" s="5"/>
      <c r="O15" s="18"/>
      <c r="V15" s="5"/>
      <c r="W15" s="19"/>
    </row>
    <row r="16" spans="1:45" ht="14" x14ac:dyDescent="0.2">
      <c r="A16" s="171">
        <v>1</v>
      </c>
      <c r="B16" s="11">
        <v>6.6999999999999993</v>
      </c>
      <c r="E16" s="11">
        <v>0.10000000000000009</v>
      </c>
      <c r="N16" s="5"/>
      <c r="O16" s="18"/>
      <c r="V16" s="5"/>
      <c r="W16" s="19"/>
    </row>
    <row r="17" spans="1:23" ht="14" x14ac:dyDescent="0.2">
      <c r="A17" s="171">
        <v>2</v>
      </c>
      <c r="B17" s="170">
        <v>6</v>
      </c>
      <c r="E17" s="11">
        <v>0.19999999999999987</v>
      </c>
      <c r="N17" s="5"/>
      <c r="O17" s="18"/>
      <c r="V17" s="5"/>
      <c r="W17" s="19"/>
    </row>
    <row r="18" spans="1:23" ht="14" x14ac:dyDescent="0.2">
      <c r="A18" s="171">
        <v>3</v>
      </c>
      <c r="B18" s="11">
        <v>7.25</v>
      </c>
      <c r="E18" s="11">
        <v>0.34999999999999964</v>
      </c>
      <c r="N18" s="5"/>
      <c r="O18" s="18"/>
      <c r="V18" s="5"/>
      <c r="W18" s="19"/>
    </row>
    <row r="19" spans="1:23" ht="14" x14ac:dyDescent="0.2">
      <c r="A19" s="171">
        <v>4</v>
      </c>
      <c r="B19" s="11">
        <v>6.4499999999999993</v>
      </c>
      <c r="E19" s="11">
        <v>0.14999999999999991</v>
      </c>
      <c r="N19" s="5"/>
      <c r="O19" s="18"/>
      <c r="V19" s="5"/>
      <c r="W19" s="19"/>
    </row>
    <row r="20" spans="1:23" ht="14" x14ac:dyDescent="0.2">
      <c r="A20" s="171">
        <v>5</v>
      </c>
      <c r="B20" s="11">
        <v>6.6000000000000005</v>
      </c>
      <c r="E20" s="11">
        <v>0.13333333333333344</v>
      </c>
      <c r="N20" s="5"/>
      <c r="O20" s="18"/>
      <c r="V20" s="5"/>
      <c r="W20" s="19"/>
    </row>
    <row r="21" spans="1:23" ht="14" x14ac:dyDescent="0.2">
      <c r="A21" s="171">
        <v>6</v>
      </c>
      <c r="B21" s="11">
        <v>8.6666666666666661</v>
      </c>
      <c r="E21" s="11">
        <v>0.8222222222222223</v>
      </c>
      <c r="N21" s="5"/>
      <c r="O21" s="18"/>
      <c r="V21" s="5"/>
      <c r="W21" s="19"/>
    </row>
    <row r="22" spans="1:23" ht="14" x14ac:dyDescent="0.2">
      <c r="A22" s="171">
        <v>7</v>
      </c>
      <c r="B22" s="170">
        <v>6.2666666666666666</v>
      </c>
      <c r="E22" s="11">
        <v>0.22222222222222202</v>
      </c>
      <c r="O22" s="18"/>
      <c r="V22" s="5"/>
      <c r="W22" s="19"/>
    </row>
    <row r="23" spans="1:23" ht="14" x14ac:dyDescent="0.2">
      <c r="A23" s="171">
        <v>8</v>
      </c>
      <c r="B23" s="170">
        <v>5.5666666666666664</v>
      </c>
      <c r="E23" s="11">
        <v>0.17777777777777773</v>
      </c>
      <c r="N23" s="5"/>
      <c r="O23" s="18"/>
      <c r="V23" s="5"/>
      <c r="W23" s="19"/>
    </row>
    <row r="24" spans="1:23" ht="14" x14ac:dyDescent="0.2">
      <c r="N24" s="5"/>
      <c r="O24" s="18"/>
      <c r="V24" s="5"/>
      <c r="W24" s="19"/>
    </row>
    <row r="25" spans="1:23" ht="14" x14ac:dyDescent="0.2">
      <c r="D25" s="172">
        <f>AVERAGE(B16:B23)</f>
        <v>6.6875</v>
      </c>
      <c r="N25" s="5"/>
      <c r="O25" s="18"/>
      <c r="V25" s="5"/>
      <c r="W25" s="19"/>
    </row>
    <row r="26" spans="1:23" ht="14" x14ac:dyDescent="0.2">
      <c r="N26" s="5"/>
      <c r="O26" s="18"/>
      <c r="V26" s="5"/>
      <c r="W26" s="19"/>
    </row>
    <row r="27" spans="1:23" ht="14" x14ac:dyDescent="0.2">
      <c r="N27" s="5"/>
      <c r="O27" s="18"/>
      <c r="V27" s="5"/>
      <c r="W27" s="19"/>
    </row>
    <row r="28" spans="1:23" ht="14" x14ac:dyDescent="0.2">
      <c r="N28" s="5"/>
      <c r="O28" s="18"/>
      <c r="V28" s="5"/>
      <c r="W28" s="19"/>
    </row>
    <row r="29" spans="1:23" ht="14" x14ac:dyDescent="0.2">
      <c r="N29" s="5"/>
      <c r="O29" s="18"/>
      <c r="V29" s="5"/>
      <c r="W29" s="19"/>
    </row>
    <row r="30" spans="1:23" ht="14" x14ac:dyDescent="0.2">
      <c r="N30" s="5"/>
      <c r="O30" s="18"/>
      <c r="V30" s="5"/>
      <c r="W30" s="19"/>
    </row>
    <row r="31" spans="1:23" ht="14" x14ac:dyDescent="0.2">
      <c r="N31" s="5"/>
      <c r="O31" s="18"/>
      <c r="V31" s="5"/>
      <c r="W31" s="19"/>
    </row>
    <row r="32" spans="1:23" ht="14" x14ac:dyDescent="0.2">
      <c r="N32" s="5"/>
      <c r="O32" s="18"/>
      <c r="V32" s="5"/>
      <c r="W32" s="19"/>
    </row>
    <row r="33" spans="1:23" ht="14" x14ac:dyDescent="0.2">
      <c r="N33" s="5"/>
      <c r="O33" s="18"/>
      <c r="V33" s="5"/>
      <c r="W33" s="19"/>
    </row>
    <row r="34" spans="1:23" ht="14" x14ac:dyDescent="0.2">
      <c r="A34" s="171"/>
      <c r="B34" s="172"/>
      <c r="M34" s="5"/>
      <c r="N34" s="221"/>
      <c r="U34" s="5"/>
      <c r="V34" s="19"/>
    </row>
    <row r="35" spans="1:23" ht="14" x14ac:dyDescent="0.2">
      <c r="A35" s="171"/>
      <c r="B35" s="172"/>
      <c r="M35" s="5"/>
      <c r="N35" s="221"/>
      <c r="U35" s="5"/>
      <c r="V35" s="19"/>
    </row>
    <row r="36" spans="1:23" ht="14" x14ac:dyDescent="0.2">
      <c r="A36" s="171"/>
      <c r="B36" s="172"/>
      <c r="M36" s="5"/>
      <c r="N36" s="221"/>
      <c r="U36" s="5"/>
      <c r="V36" s="19"/>
    </row>
    <row r="37" spans="1:23" ht="14" x14ac:dyDescent="0.2">
      <c r="A37" s="171"/>
      <c r="B37" s="172"/>
      <c r="M37" s="5"/>
      <c r="N37" s="221"/>
      <c r="U37" s="5"/>
      <c r="V37" s="19"/>
    </row>
    <row r="38" spans="1:23" ht="14" x14ac:dyDescent="0.2">
      <c r="A38" s="171"/>
      <c r="B38" s="172"/>
      <c r="M38" s="5"/>
      <c r="N38" s="221"/>
      <c r="U38" s="5"/>
      <c r="V38" s="19"/>
    </row>
    <row r="39" spans="1:23" ht="14" x14ac:dyDescent="0.2">
      <c r="A39" s="171"/>
      <c r="B39" s="172"/>
      <c r="M39" s="5"/>
      <c r="N39" s="221"/>
      <c r="U39" s="5"/>
      <c r="V39" s="19"/>
    </row>
    <row r="40" spans="1:23" ht="14" x14ac:dyDescent="0.2">
      <c r="A40" s="171"/>
      <c r="B40" s="172"/>
      <c r="M40" s="5"/>
      <c r="N40" s="221"/>
      <c r="U40" s="5"/>
      <c r="V40" s="19"/>
    </row>
    <row r="41" spans="1:23" ht="14" x14ac:dyDescent="0.2">
      <c r="A41" s="171"/>
      <c r="B41" s="172"/>
      <c r="M41" s="5"/>
      <c r="N41" s="221"/>
      <c r="U41" s="5"/>
      <c r="V41" s="19"/>
    </row>
    <row r="42" spans="1:23" ht="14" x14ac:dyDescent="0.2">
      <c r="N42" s="5"/>
      <c r="O42" s="18"/>
      <c r="V42" s="5"/>
      <c r="W42" s="19"/>
    </row>
    <row r="43" spans="1:23" ht="14" x14ac:dyDescent="0.2">
      <c r="N43" s="5"/>
      <c r="O43" s="18"/>
      <c r="V43" s="5"/>
      <c r="W43" s="19"/>
    </row>
    <row r="44" spans="1:23" ht="14" x14ac:dyDescent="0.2">
      <c r="N44" s="5"/>
      <c r="O44" s="18"/>
      <c r="V44" s="5"/>
      <c r="W44" s="19"/>
    </row>
    <row r="45" spans="1:23" ht="14" x14ac:dyDescent="0.2">
      <c r="N45" s="5"/>
      <c r="O45" s="18"/>
      <c r="V45" s="5"/>
      <c r="W45" s="19"/>
    </row>
    <row r="46" spans="1:23" ht="14" x14ac:dyDescent="0.2">
      <c r="N46" s="5"/>
      <c r="O46" s="18"/>
      <c r="V46" s="5"/>
      <c r="W46" s="19"/>
    </row>
    <row r="47" spans="1:23" ht="14" x14ac:dyDescent="0.2">
      <c r="N47" s="5"/>
      <c r="O47" s="18"/>
      <c r="V47" s="5"/>
      <c r="W47" s="19"/>
    </row>
    <row r="48" spans="1:23" ht="14" x14ac:dyDescent="0.2">
      <c r="N48" s="5"/>
      <c r="O48" s="18"/>
      <c r="V48" s="5"/>
      <c r="W48" s="19"/>
    </row>
    <row r="49" spans="14:23" ht="14" x14ac:dyDescent="0.2">
      <c r="N49" s="5"/>
      <c r="O49" s="18"/>
      <c r="V49" s="5"/>
      <c r="W49" s="19"/>
    </row>
    <row r="50" spans="14:23" ht="14" x14ac:dyDescent="0.2">
      <c r="N50" s="5"/>
      <c r="O50" s="18"/>
      <c r="V50" s="5"/>
      <c r="W50" s="19"/>
    </row>
    <row r="51" spans="14:23" ht="14" x14ac:dyDescent="0.2">
      <c r="N51" s="5"/>
      <c r="O51" s="18"/>
      <c r="V51" s="5"/>
      <c r="W51" s="19"/>
    </row>
    <row r="52" spans="14:23" ht="14" x14ac:dyDescent="0.2">
      <c r="N52" s="5"/>
      <c r="O52" s="18"/>
      <c r="V52" s="5"/>
      <c r="W52" s="19"/>
    </row>
    <row r="53" spans="14:23" ht="14" x14ac:dyDescent="0.2">
      <c r="N53" s="5"/>
      <c r="O53" s="18"/>
      <c r="V53" s="5"/>
      <c r="W53" s="19"/>
    </row>
    <row r="54" spans="14:23" ht="14" x14ac:dyDescent="0.2">
      <c r="N54" s="5"/>
      <c r="O54" s="18"/>
      <c r="V54" s="5"/>
      <c r="W54" s="19"/>
    </row>
    <row r="55" spans="14:23" ht="14" x14ac:dyDescent="0.2">
      <c r="N55" s="5"/>
      <c r="O55" s="18"/>
      <c r="V55" s="5"/>
      <c r="W55" s="19"/>
    </row>
    <row r="56" spans="14:23" ht="14" x14ac:dyDescent="0.2">
      <c r="N56" s="5"/>
      <c r="O56" s="18"/>
      <c r="V56" s="5"/>
      <c r="W56" s="19"/>
    </row>
    <row r="57" spans="14:23" ht="14" x14ac:dyDescent="0.2">
      <c r="N57" s="5"/>
      <c r="O57" s="18"/>
      <c r="V57" s="5"/>
      <c r="W57" s="19"/>
    </row>
    <row r="58" spans="14:23" ht="14" x14ac:dyDescent="0.2">
      <c r="N58" s="5"/>
      <c r="O58" s="18"/>
      <c r="V58" s="5"/>
      <c r="W58" s="19"/>
    </row>
    <row r="59" spans="14:23" ht="14" x14ac:dyDescent="0.2">
      <c r="N59" s="5"/>
      <c r="O59" s="18"/>
      <c r="V59" s="5"/>
      <c r="W59" s="19"/>
    </row>
    <row r="60" spans="14:23" ht="14" x14ac:dyDescent="0.2">
      <c r="N60" s="5"/>
      <c r="O60" s="18"/>
      <c r="V60" s="5"/>
      <c r="W60" s="19"/>
    </row>
    <row r="61" spans="14:23" ht="14" x14ac:dyDescent="0.2">
      <c r="N61" s="5"/>
      <c r="O61" s="18"/>
      <c r="V61" s="5"/>
      <c r="W61" s="19"/>
    </row>
    <row r="62" spans="14:23" ht="14" x14ac:dyDescent="0.2">
      <c r="N62" s="5"/>
      <c r="O62" s="18"/>
      <c r="V62" s="5"/>
      <c r="W62" s="19"/>
    </row>
    <row r="63" spans="14:23" ht="14" x14ac:dyDescent="0.2">
      <c r="N63" s="5"/>
      <c r="O63" s="18"/>
      <c r="V63" s="5"/>
      <c r="W63" s="19"/>
    </row>
    <row r="64" spans="14:23" ht="14" x14ac:dyDescent="0.2">
      <c r="N64" s="5"/>
      <c r="O64" s="18"/>
      <c r="V64" s="5"/>
      <c r="W64" s="19"/>
    </row>
    <row r="65" spans="14:23" ht="14" x14ac:dyDescent="0.2">
      <c r="N65" s="5"/>
      <c r="O65" s="18"/>
      <c r="V65" s="5"/>
      <c r="W65" s="19"/>
    </row>
    <row r="66" spans="14:23" ht="14" x14ac:dyDescent="0.2">
      <c r="N66" s="5"/>
      <c r="O66" s="18"/>
      <c r="V66" s="5"/>
      <c r="W66" s="19"/>
    </row>
    <row r="67" spans="14:23" ht="14" x14ac:dyDescent="0.2">
      <c r="N67" s="5"/>
      <c r="O67" s="18"/>
      <c r="V67" s="5"/>
      <c r="W67" s="19"/>
    </row>
    <row r="68" spans="14:23" ht="14" x14ac:dyDescent="0.2">
      <c r="N68" s="5"/>
      <c r="O68" s="18"/>
      <c r="V68" s="5"/>
      <c r="W68" s="19"/>
    </row>
    <row r="69" spans="14:23" ht="14" x14ac:dyDescent="0.2">
      <c r="N69" s="5"/>
      <c r="O69" s="18"/>
      <c r="V69" s="5"/>
      <c r="W69" s="19"/>
    </row>
    <row r="70" spans="14:23" ht="14" x14ac:dyDescent="0.2">
      <c r="N70" s="5"/>
      <c r="O70" s="18"/>
      <c r="V70" s="5"/>
      <c r="W70" s="19"/>
    </row>
    <row r="71" spans="14:23" ht="14" x14ac:dyDescent="0.2">
      <c r="N71" s="5"/>
      <c r="O71" s="18"/>
      <c r="V71" s="5"/>
      <c r="W71" s="19"/>
    </row>
    <row r="72" spans="14:23" ht="14" x14ac:dyDescent="0.2">
      <c r="N72" s="5"/>
      <c r="O72" s="18"/>
      <c r="V72" s="5"/>
      <c r="W72" s="19"/>
    </row>
    <row r="73" spans="14:23" ht="14" x14ac:dyDescent="0.2">
      <c r="N73" s="5"/>
      <c r="O73" s="18"/>
      <c r="V73" s="5"/>
      <c r="W73" s="19"/>
    </row>
    <row r="74" spans="14:23" ht="14" x14ac:dyDescent="0.2">
      <c r="N74" s="5"/>
      <c r="O74" s="18"/>
      <c r="V74" s="5"/>
      <c r="W74" s="19"/>
    </row>
    <row r="75" spans="14:23" ht="14" x14ac:dyDescent="0.2">
      <c r="N75" s="5"/>
      <c r="O75" s="18"/>
      <c r="V75" s="5"/>
      <c r="W75" s="19"/>
    </row>
    <row r="76" spans="14:23" ht="14" x14ac:dyDescent="0.2">
      <c r="N76" s="5"/>
      <c r="O76" s="18"/>
      <c r="V76" s="5"/>
      <c r="W76" s="19"/>
    </row>
    <row r="77" spans="14:23" ht="14" x14ac:dyDescent="0.2">
      <c r="N77" s="5"/>
      <c r="O77" s="18"/>
      <c r="V77" s="5"/>
      <c r="W77" s="19"/>
    </row>
    <row r="78" spans="14:23" ht="14" x14ac:dyDescent="0.2">
      <c r="N78" s="5"/>
      <c r="O78" s="18"/>
      <c r="V78" s="5"/>
      <c r="W78" s="19"/>
    </row>
    <row r="79" spans="14:23" ht="14" x14ac:dyDescent="0.2">
      <c r="N79" s="5"/>
      <c r="O79" s="18"/>
      <c r="V79" s="5"/>
      <c r="W79" s="19"/>
    </row>
    <row r="80" spans="14:23" ht="14" x14ac:dyDescent="0.2">
      <c r="N80" s="5"/>
      <c r="O80" s="18"/>
      <c r="V80" s="5"/>
      <c r="W80" s="19"/>
    </row>
    <row r="81" spans="14:23" ht="14" x14ac:dyDescent="0.2">
      <c r="N81" s="5"/>
      <c r="O81" s="18"/>
      <c r="V81" s="5"/>
      <c r="W81" s="19"/>
    </row>
    <row r="82" spans="14:23" ht="14" x14ac:dyDescent="0.2">
      <c r="N82" s="5"/>
      <c r="O82" s="18"/>
      <c r="V82" s="5"/>
      <c r="W82" s="19"/>
    </row>
    <row r="83" spans="14:23" ht="14" x14ac:dyDescent="0.2">
      <c r="N83" s="5"/>
      <c r="O83" s="18"/>
      <c r="V83" s="5"/>
      <c r="W83" s="19"/>
    </row>
    <row r="84" spans="14:23" ht="14" x14ac:dyDescent="0.2">
      <c r="N84" s="5"/>
      <c r="O84" s="18"/>
      <c r="V84" s="5"/>
      <c r="W84" s="19"/>
    </row>
    <row r="85" spans="14:23" ht="14" x14ac:dyDescent="0.2">
      <c r="N85" s="5"/>
      <c r="O85" s="18"/>
      <c r="V85" s="5"/>
      <c r="W85" s="19"/>
    </row>
    <row r="86" spans="14:23" ht="14" x14ac:dyDescent="0.2">
      <c r="N86" s="5"/>
      <c r="O86" s="18"/>
      <c r="V86" s="5"/>
      <c r="W86" s="19"/>
    </row>
    <row r="87" spans="14:23" ht="14" x14ac:dyDescent="0.2">
      <c r="N87" s="5"/>
      <c r="O87" s="18"/>
      <c r="V87" s="5"/>
      <c r="W87" s="19"/>
    </row>
    <row r="88" spans="14:23" ht="14" x14ac:dyDescent="0.2">
      <c r="N88" s="5"/>
      <c r="O88" s="18"/>
      <c r="V88" s="5"/>
      <c r="W88" s="19"/>
    </row>
    <row r="89" spans="14:23" ht="14" x14ac:dyDescent="0.2">
      <c r="N89" s="5"/>
      <c r="O89" s="18"/>
      <c r="V89" s="5"/>
      <c r="W89" s="19"/>
    </row>
    <row r="90" spans="14:23" ht="14" x14ac:dyDescent="0.2">
      <c r="N90" s="5"/>
      <c r="O90" s="18"/>
      <c r="V90" s="5"/>
      <c r="W90" s="19"/>
    </row>
    <row r="91" spans="14:23" ht="14" x14ac:dyDescent="0.2">
      <c r="N91" s="5"/>
      <c r="O91" s="18"/>
      <c r="V91" s="5"/>
      <c r="W91" s="19"/>
    </row>
    <row r="92" spans="14:23" ht="14" x14ac:dyDescent="0.2">
      <c r="N92" s="5"/>
      <c r="O92" s="18"/>
      <c r="V92" s="5"/>
      <c r="W92" s="19"/>
    </row>
    <row r="93" spans="14:23" ht="14" x14ac:dyDescent="0.2">
      <c r="N93" s="5"/>
      <c r="O93" s="18"/>
      <c r="V93" s="5"/>
      <c r="W93" s="19"/>
    </row>
    <row r="94" spans="14:23" ht="14" x14ac:dyDescent="0.2">
      <c r="N94" s="5"/>
      <c r="O94" s="18"/>
      <c r="V94" s="5"/>
      <c r="W94" s="19"/>
    </row>
    <row r="95" spans="14:23" ht="14" x14ac:dyDescent="0.2">
      <c r="N95" s="5"/>
      <c r="O95" s="18"/>
      <c r="V95" s="5"/>
      <c r="W95" s="19"/>
    </row>
    <row r="96" spans="14:23" ht="14" x14ac:dyDescent="0.2">
      <c r="N96" s="5"/>
      <c r="O96" s="18"/>
      <c r="V96" s="5"/>
      <c r="W96" s="19"/>
    </row>
    <row r="97" spans="14:23" ht="14" x14ac:dyDescent="0.2">
      <c r="N97" s="5"/>
      <c r="O97" s="18"/>
      <c r="V97" s="5"/>
      <c r="W97" s="19"/>
    </row>
    <row r="98" spans="14:23" ht="14" x14ac:dyDescent="0.2">
      <c r="N98" s="5"/>
      <c r="O98" s="18"/>
      <c r="V98" s="5"/>
      <c r="W98" s="19"/>
    </row>
    <row r="99" spans="14:23" ht="14" x14ac:dyDescent="0.2">
      <c r="N99" s="5"/>
      <c r="O99" s="18"/>
      <c r="V99" s="5"/>
      <c r="W99" s="19"/>
    </row>
    <row r="100" spans="14:23" ht="14" x14ac:dyDescent="0.2">
      <c r="N100" s="5"/>
      <c r="O100" s="18"/>
      <c r="V100" s="5"/>
      <c r="W100" s="19"/>
    </row>
    <row r="101" spans="14:23" ht="14" x14ac:dyDescent="0.2">
      <c r="N101" s="5"/>
      <c r="O101" s="18"/>
      <c r="V101" s="5"/>
      <c r="W101" s="19"/>
    </row>
    <row r="102" spans="14:23" ht="14" x14ac:dyDescent="0.2">
      <c r="N102" s="5"/>
      <c r="O102" s="18"/>
      <c r="V102" s="5"/>
      <c r="W102" s="19"/>
    </row>
    <row r="103" spans="14:23" ht="14" x14ac:dyDescent="0.2">
      <c r="N103" s="5"/>
      <c r="O103" s="18"/>
      <c r="V103" s="5"/>
      <c r="W103" s="19"/>
    </row>
    <row r="104" spans="14:23" ht="14" x14ac:dyDescent="0.2">
      <c r="N104" s="5"/>
      <c r="O104" s="18"/>
      <c r="V104" s="5"/>
      <c r="W104" s="19"/>
    </row>
    <row r="105" spans="14:23" ht="14" x14ac:dyDescent="0.2">
      <c r="N105" s="5"/>
      <c r="O105" s="18"/>
      <c r="V105" s="5"/>
      <c r="W105" s="19"/>
    </row>
    <row r="106" spans="14:23" ht="14" x14ac:dyDescent="0.2">
      <c r="N106" s="5"/>
      <c r="O106" s="18"/>
      <c r="V106" s="5"/>
      <c r="W106" s="19"/>
    </row>
    <row r="107" spans="14:23" ht="14" x14ac:dyDescent="0.2">
      <c r="N107" s="5"/>
      <c r="O107" s="18"/>
      <c r="V107" s="5"/>
      <c r="W107" s="19"/>
    </row>
    <row r="108" spans="14:23" ht="14" x14ac:dyDescent="0.2">
      <c r="N108" s="5"/>
      <c r="O108" s="18"/>
      <c r="V108" s="5"/>
      <c r="W108" s="19"/>
    </row>
    <row r="109" spans="14:23" ht="14" x14ac:dyDescent="0.2">
      <c r="N109" s="5"/>
      <c r="O109" s="18"/>
      <c r="V109" s="5"/>
      <c r="W109" s="19"/>
    </row>
    <row r="110" spans="14:23" ht="14" x14ac:dyDescent="0.2">
      <c r="N110" s="5"/>
      <c r="O110" s="18"/>
      <c r="V110" s="5"/>
      <c r="W110" s="19"/>
    </row>
    <row r="111" spans="14:23" ht="14" x14ac:dyDescent="0.2">
      <c r="N111" s="5"/>
      <c r="O111" s="18"/>
      <c r="V111" s="5"/>
      <c r="W111" s="19"/>
    </row>
    <row r="112" spans="14:23" ht="14" x14ac:dyDescent="0.2">
      <c r="N112" s="5"/>
      <c r="O112" s="18"/>
      <c r="V112" s="5"/>
      <c r="W112" s="19"/>
    </row>
    <row r="113" spans="14:23" ht="14" x14ac:dyDescent="0.2">
      <c r="N113" s="5"/>
      <c r="O113" s="18"/>
      <c r="V113" s="5"/>
      <c r="W113" s="19"/>
    </row>
    <row r="114" spans="14:23" ht="14" x14ac:dyDescent="0.2">
      <c r="N114" s="5"/>
      <c r="O114" s="18"/>
      <c r="V114" s="5"/>
      <c r="W114" s="19"/>
    </row>
    <row r="115" spans="14:23" ht="14" x14ac:dyDescent="0.2">
      <c r="N115" s="5"/>
      <c r="O115" s="18"/>
      <c r="V115" s="5"/>
      <c r="W115" s="19"/>
    </row>
    <row r="116" spans="14:23" ht="14" x14ac:dyDescent="0.2">
      <c r="N116" s="5"/>
      <c r="O116" s="18"/>
      <c r="V116" s="5"/>
      <c r="W116" s="19"/>
    </row>
    <row r="117" spans="14:23" ht="14" x14ac:dyDescent="0.2">
      <c r="N117" s="5"/>
      <c r="O117" s="18"/>
      <c r="V117" s="5"/>
      <c r="W117" s="19"/>
    </row>
    <row r="118" spans="14:23" ht="14" x14ac:dyDescent="0.2">
      <c r="N118" s="5"/>
      <c r="O118" s="18"/>
      <c r="V118" s="5"/>
      <c r="W118" s="19"/>
    </row>
    <row r="119" spans="14:23" ht="14" x14ac:dyDescent="0.2">
      <c r="N119" s="5"/>
      <c r="O119" s="18"/>
      <c r="V119" s="5"/>
      <c r="W119" s="19"/>
    </row>
    <row r="120" spans="14:23" ht="14" x14ac:dyDescent="0.2">
      <c r="N120" s="5"/>
      <c r="O120" s="18"/>
      <c r="V120" s="5"/>
      <c r="W120" s="19"/>
    </row>
    <row r="121" spans="14:23" ht="14" x14ac:dyDescent="0.2">
      <c r="N121" s="5"/>
      <c r="O121" s="18"/>
      <c r="V121" s="5"/>
      <c r="W121" s="19"/>
    </row>
    <row r="122" spans="14:23" ht="14" x14ac:dyDescent="0.2">
      <c r="N122" s="5"/>
      <c r="O122" s="18"/>
      <c r="V122" s="5"/>
      <c r="W122" s="19"/>
    </row>
    <row r="123" spans="14:23" ht="14" x14ac:dyDescent="0.2">
      <c r="N123" s="5"/>
      <c r="O123" s="18"/>
      <c r="V123" s="5"/>
      <c r="W123" s="19"/>
    </row>
    <row r="124" spans="14:23" ht="14" x14ac:dyDescent="0.2">
      <c r="N124" s="5"/>
      <c r="O124" s="18"/>
      <c r="V124" s="5"/>
      <c r="W124" s="19"/>
    </row>
    <row r="125" spans="14:23" ht="14" x14ac:dyDescent="0.2">
      <c r="N125" s="5"/>
      <c r="O125" s="18"/>
      <c r="V125" s="5"/>
      <c r="W125" s="19"/>
    </row>
    <row r="126" spans="14:23" ht="14" x14ac:dyDescent="0.2">
      <c r="N126" s="5"/>
      <c r="O126" s="18"/>
      <c r="V126" s="5"/>
      <c r="W126" s="19"/>
    </row>
    <row r="127" spans="14:23" ht="14" x14ac:dyDescent="0.2">
      <c r="N127" s="5"/>
      <c r="O127" s="18"/>
      <c r="V127" s="5"/>
      <c r="W127" s="19"/>
    </row>
    <row r="128" spans="14:23" ht="14" x14ac:dyDescent="0.2">
      <c r="N128" s="5"/>
      <c r="O128" s="18"/>
      <c r="V128" s="5"/>
      <c r="W128" s="19"/>
    </row>
    <row r="129" spans="14:23" ht="14" x14ac:dyDescent="0.2">
      <c r="N129" s="5"/>
      <c r="O129" s="18"/>
      <c r="V129" s="5"/>
      <c r="W129" s="19"/>
    </row>
    <row r="130" spans="14:23" ht="14" x14ac:dyDescent="0.2">
      <c r="N130" s="5"/>
      <c r="O130" s="18"/>
      <c r="V130" s="5"/>
      <c r="W130" s="19"/>
    </row>
    <row r="131" spans="14:23" ht="14" x14ac:dyDescent="0.2">
      <c r="N131" s="5"/>
      <c r="O131" s="18"/>
      <c r="V131" s="5"/>
      <c r="W131" s="19"/>
    </row>
    <row r="132" spans="14:23" ht="14" x14ac:dyDescent="0.2">
      <c r="N132" s="5"/>
      <c r="O132" s="18"/>
      <c r="V132" s="5"/>
      <c r="W132" s="19"/>
    </row>
    <row r="133" spans="14:23" ht="14" x14ac:dyDescent="0.2">
      <c r="N133" s="5"/>
      <c r="O133" s="18"/>
      <c r="V133" s="5"/>
      <c r="W133" s="19"/>
    </row>
    <row r="134" spans="14:23" ht="14" x14ac:dyDescent="0.2">
      <c r="N134" s="5"/>
      <c r="O134" s="18"/>
      <c r="V134" s="5"/>
      <c r="W134" s="19"/>
    </row>
    <row r="135" spans="14:23" ht="14" x14ac:dyDescent="0.2">
      <c r="N135" s="5"/>
      <c r="O135" s="18"/>
      <c r="V135" s="5"/>
      <c r="W135" s="19"/>
    </row>
    <row r="136" spans="14:23" ht="14" x14ac:dyDescent="0.2">
      <c r="N136" s="5"/>
      <c r="O136" s="18"/>
      <c r="V136" s="5"/>
      <c r="W136" s="19"/>
    </row>
    <row r="137" spans="14:23" ht="14" x14ac:dyDescent="0.2">
      <c r="N137" s="5"/>
      <c r="O137" s="18"/>
      <c r="V137" s="5"/>
      <c r="W137" s="19"/>
    </row>
    <row r="138" spans="14:23" ht="14" x14ac:dyDescent="0.2">
      <c r="N138" s="5"/>
      <c r="O138" s="18"/>
      <c r="V138" s="5"/>
      <c r="W138" s="19"/>
    </row>
    <row r="139" spans="14:23" ht="14" x14ac:dyDescent="0.2">
      <c r="N139" s="5"/>
      <c r="O139" s="18"/>
      <c r="V139" s="5"/>
      <c r="W139" s="19"/>
    </row>
    <row r="140" spans="14:23" ht="14" x14ac:dyDescent="0.2">
      <c r="N140" s="5"/>
      <c r="O140" s="18"/>
      <c r="V140" s="5"/>
      <c r="W140" s="19"/>
    </row>
    <row r="141" spans="14:23" ht="14" x14ac:dyDescent="0.2">
      <c r="N141" s="5"/>
      <c r="O141" s="18"/>
      <c r="V141" s="5"/>
      <c r="W141" s="19"/>
    </row>
    <row r="142" spans="14:23" ht="14" x14ac:dyDescent="0.2">
      <c r="N142" s="5"/>
      <c r="O142" s="18"/>
      <c r="V142" s="5"/>
      <c r="W142" s="19"/>
    </row>
    <row r="143" spans="14:23" ht="14" x14ac:dyDescent="0.2">
      <c r="N143" s="5"/>
      <c r="O143" s="18"/>
      <c r="V143" s="5"/>
      <c r="W143" s="19"/>
    </row>
    <row r="144" spans="14:23" ht="14" x14ac:dyDescent="0.2">
      <c r="N144" s="5"/>
      <c r="O144" s="18"/>
      <c r="V144" s="5"/>
      <c r="W144" s="19"/>
    </row>
    <row r="145" spans="14:23" ht="14" x14ac:dyDescent="0.2">
      <c r="N145" s="5"/>
      <c r="O145" s="18"/>
      <c r="V145" s="5"/>
      <c r="W145" s="19"/>
    </row>
    <row r="146" spans="14:23" ht="14" x14ac:dyDescent="0.2">
      <c r="N146" s="5"/>
      <c r="O146" s="18"/>
      <c r="V146" s="5"/>
      <c r="W146" s="19"/>
    </row>
    <row r="147" spans="14:23" ht="14" x14ac:dyDescent="0.2">
      <c r="N147" s="5"/>
      <c r="O147" s="18"/>
      <c r="V147" s="5"/>
      <c r="W147" s="19"/>
    </row>
    <row r="148" spans="14:23" ht="14" x14ac:dyDescent="0.2">
      <c r="N148" s="5"/>
      <c r="O148" s="18"/>
      <c r="V148" s="5"/>
      <c r="W148" s="19"/>
    </row>
    <row r="149" spans="14:23" ht="14" x14ac:dyDescent="0.2">
      <c r="N149" s="5"/>
      <c r="O149" s="18"/>
      <c r="V149" s="5"/>
      <c r="W149" s="19"/>
    </row>
    <row r="150" spans="14:23" ht="14" x14ac:dyDescent="0.2">
      <c r="N150" s="5"/>
      <c r="O150" s="18"/>
      <c r="V150" s="5"/>
      <c r="W150" s="19"/>
    </row>
    <row r="151" spans="14:23" ht="14" x14ac:dyDescent="0.2">
      <c r="N151" s="5"/>
      <c r="O151" s="18"/>
      <c r="V151" s="5"/>
      <c r="W151" s="19"/>
    </row>
    <row r="152" spans="14:23" ht="14" x14ac:dyDescent="0.2">
      <c r="N152" s="5"/>
      <c r="O152" s="18"/>
      <c r="V152" s="5"/>
      <c r="W152" s="19"/>
    </row>
    <row r="153" spans="14:23" ht="14" x14ac:dyDescent="0.2">
      <c r="N153" s="5"/>
      <c r="O153" s="18"/>
      <c r="V153" s="5"/>
      <c r="W153" s="19"/>
    </row>
    <row r="154" spans="14:23" ht="14" x14ac:dyDescent="0.2">
      <c r="N154" s="5"/>
      <c r="O154" s="18"/>
      <c r="V154" s="5"/>
      <c r="W154" s="19"/>
    </row>
    <row r="155" spans="14:23" ht="14" x14ac:dyDescent="0.2">
      <c r="N155" s="5"/>
      <c r="O155" s="18"/>
      <c r="V155" s="5"/>
      <c r="W155" s="19"/>
    </row>
    <row r="156" spans="14:23" ht="14" x14ac:dyDescent="0.2">
      <c r="N156" s="5"/>
      <c r="O156" s="18"/>
      <c r="V156" s="5"/>
      <c r="W156" s="19"/>
    </row>
    <row r="157" spans="14:23" ht="14" x14ac:dyDescent="0.2">
      <c r="N157" s="5"/>
      <c r="O157" s="18"/>
      <c r="V157" s="5"/>
      <c r="W157" s="19"/>
    </row>
    <row r="158" spans="14:23" ht="14" x14ac:dyDescent="0.2">
      <c r="N158" s="5"/>
      <c r="O158" s="18"/>
      <c r="V158" s="5"/>
      <c r="W158" s="19"/>
    </row>
    <row r="159" spans="14:23" ht="14" x14ac:dyDescent="0.2">
      <c r="N159" s="5"/>
      <c r="O159" s="18"/>
      <c r="V159" s="5"/>
      <c r="W159" s="19"/>
    </row>
    <row r="160" spans="14:23" ht="14" x14ac:dyDescent="0.2">
      <c r="N160" s="5"/>
      <c r="O160" s="18"/>
      <c r="V160" s="5"/>
      <c r="W160" s="19"/>
    </row>
    <row r="161" spans="14:23" ht="14" x14ac:dyDescent="0.2">
      <c r="N161" s="5"/>
      <c r="O161" s="18"/>
      <c r="V161" s="5"/>
      <c r="W161" s="19"/>
    </row>
    <row r="162" spans="14:23" ht="14" x14ac:dyDescent="0.2">
      <c r="N162" s="5"/>
      <c r="O162" s="18"/>
      <c r="V162" s="5"/>
      <c r="W162" s="19"/>
    </row>
    <row r="163" spans="14:23" ht="14" x14ac:dyDescent="0.2">
      <c r="N163" s="5"/>
      <c r="O163" s="18"/>
      <c r="V163" s="5"/>
      <c r="W163" s="19"/>
    </row>
    <row r="164" spans="14:23" ht="14" x14ac:dyDescent="0.2">
      <c r="N164" s="5"/>
      <c r="O164" s="18"/>
      <c r="V164" s="5"/>
      <c r="W164" s="19"/>
    </row>
    <row r="165" spans="14:23" ht="14" x14ac:dyDescent="0.2">
      <c r="N165" s="5"/>
      <c r="O165" s="18"/>
      <c r="V165" s="5"/>
      <c r="W165" s="19"/>
    </row>
    <row r="166" spans="14:23" ht="14" x14ac:dyDescent="0.2">
      <c r="N166" s="5"/>
      <c r="O166" s="18"/>
      <c r="V166" s="5"/>
      <c r="W166" s="19"/>
    </row>
    <row r="167" spans="14:23" ht="14" x14ac:dyDescent="0.2">
      <c r="N167" s="5"/>
      <c r="O167" s="18"/>
      <c r="V167" s="5"/>
      <c r="W167" s="19"/>
    </row>
    <row r="168" spans="14:23" ht="14" x14ac:dyDescent="0.2">
      <c r="N168" s="5"/>
      <c r="O168" s="18"/>
      <c r="V168" s="5"/>
      <c r="W168" s="19"/>
    </row>
    <row r="169" spans="14:23" ht="14" x14ac:dyDescent="0.2">
      <c r="N169" s="5"/>
      <c r="O169" s="18"/>
      <c r="V169" s="5"/>
      <c r="W169" s="19"/>
    </row>
    <row r="170" spans="14:23" ht="14" x14ac:dyDescent="0.2">
      <c r="N170" s="5"/>
      <c r="O170" s="18"/>
      <c r="V170" s="5"/>
      <c r="W170" s="19"/>
    </row>
    <row r="171" spans="14:23" ht="14" x14ac:dyDescent="0.2">
      <c r="N171" s="5"/>
      <c r="O171" s="18"/>
      <c r="V171" s="5"/>
      <c r="W171" s="19"/>
    </row>
    <row r="172" spans="14:23" ht="14" x14ac:dyDescent="0.2">
      <c r="N172" s="5"/>
      <c r="O172" s="18"/>
      <c r="V172" s="5"/>
      <c r="W172" s="19"/>
    </row>
    <row r="173" spans="14:23" ht="14" x14ac:dyDescent="0.2">
      <c r="N173" s="5"/>
      <c r="O173" s="18"/>
      <c r="V173" s="5"/>
      <c r="W173" s="19"/>
    </row>
    <row r="174" spans="14:23" ht="14" x14ac:dyDescent="0.2">
      <c r="N174" s="5"/>
      <c r="O174" s="18"/>
      <c r="V174" s="5"/>
      <c r="W174" s="19"/>
    </row>
    <row r="175" spans="14:23" ht="14" x14ac:dyDescent="0.2">
      <c r="N175" s="5"/>
      <c r="O175" s="18"/>
      <c r="V175" s="5"/>
      <c r="W175" s="19"/>
    </row>
    <row r="176" spans="14:23" ht="14" x14ac:dyDescent="0.2">
      <c r="N176" s="5"/>
      <c r="O176" s="18"/>
      <c r="V176" s="5"/>
      <c r="W176" s="19"/>
    </row>
    <row r="177" spans="14:23" ht="14" x14ac:dyDescent="0.2">
      <c r="N177" s="5"/>
      <c r="O177" s="18"/>
      <c r="V177" s="5"/>
      <c r="W177" s="19"/>
    </row>
    <row r="178" spans="14:23" ht="14" x14ac:dyDescent="0.2">
      <c r="N178" s="5"/>
      <c r="O178" s="18"/>
      <c r="V178" s="5"/>
      <c r="W178" s="19"/>
    </row>
    <row r="179" spans="14:23" ht="14" x14ac:dyDescent="0.2">
      <c r="N179" s="5"/>
      <c r="O179" s="18"/>
      <c r="V179" s="5"/>
      <c r="W179" s="19"/>
    </row>
    <row r="180" spans="14:23" ht="14" x14ac:dyDescent="0.2">
      <c r="N180" s="5"/>
      <c r="O180" s="18"/>
      <c r="V180" s="5"/>
      <c r="W180" s="19"/>
    </row>
    <row r="181" spans="14:23" ht="14" x14ac:dyDescent="0.2">
      <c r="N181" s="5"/>
      <c r="O181" s="18"/>
      <c r="V181" s="5"/>
      <c r="W181" s="19"/>
    </row>
    <row r="182" spans="14:23" ht="14" x14ac:dyDescent="0.2">
      <c r="N182" s="5"/>
      <c r="O182" s="18"/>
      <c r="V182" s="5"/>
      <c r="W182" s="19"/>
    </row>
    <row r="183" spans="14:23" ht="14" x14ac:dyDescent="0.2">
      <c r="N183" s="5"/>
      <c r="O183" s="18"/>
      <c r="V183" s="5"/>
      <c r="W183" s="19"/>
    </row>
    <row r="184" spans="14:23" ht="14" x14ac:dyDescent="0.2">
      <c r="N184" s="5"/>
      <c r="O184" s="18"/>
      <c r="V184" s="5"/>
      <c r="W184" s="19"/>
    </row>
    <row r="185" spans="14:23" ht="14" x14ac:dyDescent="0.2">
      <c r="N185" s="5"/>
      <c r="O185" s="18"/>
      <c r="V185" s="5"/>
      <c r="W185" s="19"/>
    </row>
    <row r="186" spans="14:23" ht="14" x14ac:dyDescent="0.2">
      <c r="N186" s="5"/>
      <c r="O186" s="18"/>
      <c r="V186" s="5"/>
      <c r="W186" s="19"/>
    </row>
    <row r="187" spans="14:23" ht="14" x14ac:dyDescent="0.2">
      <c r="N187" s="5"/>
      <c r="O187" s="18"/>
      <c r="V187" s="5"/>
      <c r="W187" s="19"/>
    </row>
    <row r="188" spans="14:23" ht="14" x14ac:dyDescent="0.2">
      <c r="N188" s="5"/>
      <c r="O188" s="18"/>
      <c r="V188" s="5"/>
      <c r="W188" s="19"/>
    </row>
    <row r="189" spans="14:23" ht="14" x14ac:dyDescent="0.2">
      <c r="N189" s="5"/>
      <c r="O189" s="18"/>
      <c r="V189" s="5"/>
      <c r="W189" s="19"/>
    </row>
    <row r="190" spans="14:23" ht="14" x14ac:dyDescent="0.2">
      <c r="N190" s="5"/>
      <c r="O190" s="18"/>
      <c r="V190" s="5"/>
      <c r="W190" s="19"/>
    </row>
    <row r="191" spans="14:23" ht="14" x14ac:dyDescent="0.2">
      <c r="N191" s="5"/>
      <c r="O191" s="18"/>
      <c r="V191" s="5"/>
      <c r="W191" s="19"/>
    </row>
    <row r="192" spans="14:23" ht="14" x14ac:dyDescent="0.2">
      <c r="N192" s="5"/>
      <c r="O192" s="18"/>
      <c r="V192" s="5"/>
      <c r="W192" s="19"/>
    </row>
    <row r="193" spans="14:23" ht="14" x14ac:dyDescent="0.2">
      <c r="N193" s="5"/>
      <c r="O193" s="18"/>
      <c r="V193" s="5"/>
      <c r="W193" s="19"/>
    </row>
    <row r="194" spans="14:23" ht="14" x14ac:dyDescent="0.2">
      <c r="N194" s="5"/>
      <c r="O194" s="18"/>
      <c r="V194" s="5"/>
      <c r="W194" s="19"/>
    </row>
    <row r="195" spans="14:23" ht="14" x14ac:dyDescent="0.2">
      <c r="N195" s="5"/>
      <c r="O195" s="18"/>
      <c r="V195" s="5"/>
      <c r="W195" s="19"/>
    </row>
    <row r="196" spans="14:23" ht="14" x14ac:dyDescent="0.2">
      <c r="N196" s="5"/>
      <c r="O196" s="18"/>
      <c r="V196" s="5"/>
      <c r="W196" s="19"/>
    </row>
    <row r="197" spans="14:23" ht="14" x14ac:dyDescent="0.2">
      <c r="N197" s="5"/>
      <c r="O197" s="18"/>
      <c r="V197" s="5"/>
      <c r="W197" s="19"/>
    </row>
    <row r="198" spans="14:23" ht="14" x14ac:dyDescent="0.2">
      <c r="N198" s="5"/>
      <c r="O198" s="18"/>
      <c r="V198" s="5"/>
      <c r="W198" s="19"/>
    </row>
    <row r="199" spans="14:23" ht="14" x14ac:dyDescent="0.2">
      <c r="N199" s="5"/>
      <c r="O199" s="18"/>
      <c r="V199" s="5"/>
      <c r="W199" s="19"/>
    </row>
    <row r="200" spans="14:23" ht="14" x14ac:dyDescent="0.2">
      <c r="N200" s="5"/>
      <c r="O200" s="18"/>
      <c r="V200" s="5"/>
      <c r="W200" s="19"/>
    </row>
    <row r="201" spans="14:23" ht="14" x14ac:dyDescent="0.2">
      <c r="N201" s="5"/>
      <c r="O201" s="18"/>
      <c r="V201" s="5"/>
      <c r="W201" s="19"/>
    </row>
    <row r="202" spans="14:23" ht="14" x14ac:dyDescent="0.2">
      <c r="N202" s="5"/>
      <c r="O202" s="18"/>
      <c r="V202" s="5"/>
      <c r="W202" s="19"/>
    </row>
    <row r="203" spans="14:23" ht="14" x14ac:dyDescent="0.2">
      <c r="N203" s="5"/>
      <c r="O203" s="18"/>
      <c r="V203" s="5"/>
      <c r="W203" s="19"/>
    </row>
    <row r="204" spans="14:23" ht="14" x14ac:dyDescent="0.2">
      <c r="N204" s="5"/>
      <c r="O204" s="18"/>
      <c r="V204" s="5"/>
      <c r="W204" s="19"/>
    </row>
    <row r="205" spans="14:23" ht="14" x14ac:dyDescent="0.2">
      <c r="N205" s="5"/>
      <c r="O205" s="18"/>
      <c r="V205" s="5"/>
      <c r="W205" s="19"/>
    </row>
    <row r="206" spans="14:23" ht="14" x14ac:dyDescent="0.2">
      <c r="N206" s="5"/>
      <c r="O206" s="18"/>
      <c r="V206" s="5"/>
      <c r="W206" s="19"/>
    </row>
    <row r="207" spans="14:23" ht="14" x14ac:dyDescent="0.2">
      <c r="N207" s="5"/>
      <c r="O207" s="18"/>
      <c r="V207" s="5"/>
      <c r="W207" s="19"/>
    </row>
    <row r="208" spans="14:23" ht="14" x14ac:dyDescent="0.2">
      <c r="N208" s="5"/>
      <c r="O208" s="18"/>
      <c r="V208" s="5"/>
      <c r="W208" s="19"/>
    </row>
    <row r="209" spans="14:23" ht="14" x14ac:dyDescent="0.2">
      <c r="N209" s="5"/>
      <c r="O209" s="18"/>
      <c r="V209" s="5"/>
      <c r="W209" s="19"/>
    </row>
    <row r="210" spans="14:23" ht="14" x14ac:dyDescent="0.2">
      <c r="N210" s="5"/>
      <c r="O210" s="18"/>
      <c r="V210" s="5"/>
      <c r="W210" s="19"/>
    </row>
    <row r="211" spans="14:23" ht="14" x14ac:dyDescent="0.2">
      <c r="N211" s="5"/>
      <c r="O211" s="18"/>
      <c r="V211" s="5"/>
      <c r="W211" s="19"/>
    </row>
    <row r="212" spans="14:23" ht="14" x14ac:dyDescent="0.2">
      <c r="N212" s="5"/>
      <c r="O212" s="18"/>
      <c r="V212" s="5"/>
      <c r="W212" s="19"/>
    </row>
    <row r="213" spans="14:23" ht="14" x14ac:dyDescent="0.2">
      <c r="N213" s="5"/>
      <c r="O213" s="18"/>
      <c r="V213" s="5"/>
      <c r="W213" s="19"/>
    </row>
    <row r="214" spans="14:23" ht="14" x14ac:dyDescent="0.2">
      <c r="N214" s="5"/>
      <c r="O214" s="18"/>
      <c r="V214" s="5"/>
      <c r="W214" s="19"/>
    </row>
    <row r="215" spans="14:23" ht="14" x14ac:dyDescent="0.2">
      <c r="N215" s="5"/>
      <c r="O215" s="18"/>
      <c r="V215" s="5"/>
      <c r="W215" s="19"/>
    </row>
    <row r="216" spans="14:23" ht="14" x14ac:dyDescent="0.2">
      <c r="N216" s="5"/>
      <c r="O216" s="18"/>
      <c r="V216" s="5"/>
      <c r="W216" s="19"/>
    </row>
    <row r="217" spans="14:23" ht="14" x14ac:dyDescent="0.2">
      <c r="N217" s="5"/>
      <c r="O217" s="18"/>
      <c r="V217" s="5"/>
      <c r="W217" s="19"/>
    </row>
    <row r="218" spans="14:23" ht="14" x14ac:dyDescent="0.2">
      <c r="N218" s="5"/>
      <c r="O218" s="18"/>
      <c r="V218" s="5"/>
      <c r="W218" s="19"/>
    </row>
    <row r="219" spans="14:23" ht="14" x14ac:dyDescent="0.2">
      <c r="N219" s="5"/>
      <c r="O219" s="18"/>
      <c r="V219" s="5"/>
      <c r="W219" s="19"/>
    </row>
    <row r="220" spans="14:23" ht="14" x14ac:dyDescent="0.2">
      <c r="N220" s="5"/>
      <c r="O220" s="18"/>
      <c r="V220" s="5"/>
      <c r="W220" s="19"/>
    </row>
    <row r="221" spans="14:23" ht="14" x14ac:dyDescent="0.2">
      <c r="N221" s="5"/>
      <c r="O221" s="18"/>
      <c r="V221" s="5"/>
      <c r="W221" s="19"/>
    </row>
    <row r="222" spans="14:23" ht="14" x14ac:dyDescent="0.2">
      <c r="N222" s="5"/>
      <c r="O222" s="18"/>
      <c r="V222" s="5"/>
      <c r="W222" s="19"/>
    </row>
    <row r="223" spans="14:23" ht="14" x14ac:dyDescent="0.2">
      <c r="N223" s="5"/>
      <c r="O223" s="18"/>
      <c r="V223" s="5"/>
      <c r="W223" s="19"/>
    </row>
    <row r="224" spans="14:23" ht="14" x14ac:dyDescent="0.2">
      <c r="N224" s="5"/>
      <c r="O224" s="18"/>
      <c r="V224" s="5"/>
      <c r="W224" s="19"/>
    </row>
    <row r="225" spans="14:23" ht="14" x14ac:dyDescent="0.2">
      <c r="N225" s="5"/>
      <c r="O225" s="18"/>
      <c r="V225" s="5"/>
      <c r="W225" s="19"/>
    </row>
    <row r="226" spans="14:23" ht="14" x14ac:dyDescent="0.2">
      <c r="N226" s="5"/>
      <c r="O226" s="18"/>
      <c r="V226" s="5"/>
      <c r="W226" s="19"/>
    </row>
    <row r="227" spans="14:23" ht="14" x14ac:dyDescent="0.2">
      <c r="N227" s="5"/>
      <c r="O227" s="18"/>
      <c r="V227" s="5"/>
      <c r="W227" s="19"/>
    </row>
    <row r="228" spans="14:23" ht="14" x14ac:dyDescent="0.2">
      <c r="N228" s="5"/>
      <c r="O228" s="18"/>
      <c r="V228" s="5"/>
      <c r="W228" s="19"/>
    </row>
    <row r="229" spans="14:23" ht="14" x14ac:dyDescent="0.2">
      <c r="N229" s="5"/>
      <c r="O229" s="18"/>
      <c r="V229" s="5"/>
      <c r="W229" s="19"/>
    </row>
    <row r="230" spans="14:23" ht="14" x14ac:dyDescent="0.2">
      <c r="N230" s="5"/>
      <c r="O230" s="18"/>
      <c r="V230" s="5"/>
      <c r="W230" s="19"/>
    </row>
    <row r="231" spans="14:23" ht="14" x14ac:dyDescent="0.2">
      <c r="N231" s="5"/>
      <c r="O231" s="18"/>
      <c r="V231" s="5"/>
      <c r="W231" s="19"/>
    </row>
    <row r="232" spans="14:23" ht="14" x14ac:dyDescent="0.2">
      <c r="N232" s="5"/>
      <c r="O232" s="18"/>
      <c r="V232" s="5"/>
      <c r="W232" s="19"/>
    </row>
    <row r="233" spans="14:23" ht="14" x14ac:dyDescent="0.2">
      <c r="N233" s="5"/>
      <c r="O233" s="18"/>
      <c r="V233" s="5"/>
      <c r="W233" s="19"/>
    </row>
    <row r="234" spans="14:23" ht="14" x14ac:dyDescent="0.2">
      <c r="N234" s="5"/>
      <c r="O234" s="18"/>
      <c r="V234" s="5"/>
      <c r="W234" s="19"/>
    </row>
    <row r="235" spans="14:23" ht="14" x14ac:dyDescent="0.2">
      <c r="N235" s="5"/>
      <c r="O235" s="18"/>
      <c r="V235" s="5"/>
      <c r="W235" s="19"/>
    </row>
    <row r="236" spans="14:23" ht="14" x14ac:dyDescent="0.2">
      <c r="N236" s="5"/>
      <c r="O236" s="18"/>
      <c r="V236" s="5"/>
      <c r="W236" s="19"/>
    </row>
    <row r="237" spans="14:23" ht="14" x14ac:dyDescent="0.2">
      <c r="N237" s="5"/>
      <c r="O237" s="18"/>
      <c r="V237" s="5"/>
      <c r="W237" s="19"/>
    </row>
    <row r="238" spans="14:23" ht="14" x14ac:dyDescent="0.2">
      <c r="N238" s="5"/>
      <c r="O238" s="18"/>
      <c r="V238" s="5"/>
      <c r="W238" s="19"/>
    </row>
    <row r="239" spans="14:23" ht="14" x14ac:dyDescent="0.2">
      <c r="N239" s="5"/>
      <c r="O239" s="18"/>
      <c r="V239" s="5"/>
      <c r="W239" s="19"/>
    </row>
    <row r="240" spans="14:23" ht="14" x14ac:dyDescent="0.2">
      <c r="N240" s="5"/>
      <c r="O240" s="18"/>
      <c r="V240" s="5"/>
      <c r="W240" s="19"/>
    </row>
    <row r="241" spans="14:23" ht="14" x14ac:dyDescent="0.2">
      <c r="N241" s="5"/>
      <c r="O241" s="18"/>
      <c r="V241" s="5"/>
      <c r="W241" s="19"/>
    </row>
    <row r="242" spans="14:23" ht="14" x14ac:dyDescent="0.2">
      <c r="N242" s="5"/>
      <c r="O242" s="18"/>
      <c r="V242" s="5"/>
      <c r="W242" s="19"/>
    </row>
    <row r="243" spans="14:23" ht="14" x14ac:dyDescent="0.2">
      <c r="N243" s="5"/>
      <c r="O243" s="18"/>
      <c r="V243" s="5"/>
      <c r="W243" s="19"/>
    </row>
    <row r="244" spans="14:23" ht="14" x14ac:dyDescent="0.2">
      <c r="N244" s="5"/>
      <c r="O244" s="18"/>
      <c r="V244" s="5"/>
      <c r="W244" s="19"/>
    </row>
    <row r="245" spans="14:23" ht="14" x14ac:dyDescent="0.2">
      <c r="N245" s="5"/>
      <c r="O245" s="18"/>
      <c r="V245" s="5"/>
      <c r="W245" s="19"/>
    </row>
    <row r="246" spans="14:23" ht="14" x14ac:dyDescent="0.2">
      <c r="N246" s="5"/>
      <c r="O246" s="18"/>
      <c r="V246" s="5"/>
      <c r="W246" s="19"/>
    </row>
    <row r="247" spans="14:23" ht="14" x14ac:dyDescent="0.2">
      <c r="N247" s="5"/>
      <c r="O247" s="18"/>
      <c r="V247" s="5"/>
      <c r="W247" s="19"/>
    </row>
    <row r="248" spans="14:23" ht="14" x14ac:dyDescent="0.2">
      <c r="N248" s="5"/>
      <c r="O248" s="18"/>
      <c r="V248" s="5"/>
      <c r="W248" s="19"/>
    </row>
    <row r="249" spans="14:23" ht="14" x14ac:dyDescent="0.2">
      <c r="N249" s="5"/>
      <c r="O249" s="18"/>
      <c r="V249" s="5"/>
      <c r="W249" s="19"/>
    </row>
    <row r="250" spans="14:23" ht="14" x14ac:dyDescent="0.2">
      <c r="N250" s="5"/>
      <c r="O250" s="18"/>
      <c r="V250" s="5"/>
      <c r="W250" s="19"/>
    </row>
    <row r="251" spans="14:23" ht="14" x14ac:dyDescent="0.2">
      <c r="N251" s="5"/>
      <c r="O251" s="18"/>
      <c r="V251" s="5"/>
      <c r="W251" s="19"/>
    </row>
    <row r="252" spans="14:23" ht="14" x14ac:dyDescent="0.2">
      <c r="N252" s="5"/>
      <c r="O252" s="18"/>
      <c r="V252" s="5"/>
      <c r="W252" s="19"/>
    </row>
    <row r="253" spans="14:23" ht="14" x14ac:dyDescent="0.2">
      <c r="N253" s="5"/>
      <c r="O253" s="18"/>
      <c r="V253" s="5"/>
      <c r="W253" s="19"/>
    </row>
    <row r="254" spans="14:23" ht="14" x14ac:dyDescent="0.2">
      <c r="N254" s="5"/>
      <c r="O254" s="18"/>
      <c r="V254" s="5"/>
      <c r="W254" s="19"/>
    </row>
    <row r="255" spans="14:23" ht="14" x14ac:dyDescent="0.2">
      <c r="N255" s="5"/>
      <c r="O255" s="18"/>
      <c r="V255" s="5"/>
      <c r="W255" s="19"/>
    </row>
    <row r="256" spans="14:23" ht="14" x14ac:dyDescent="0.2">
      <c r="N256" s="5"/>
      <c r="O256" s="18"/>
      <c r="V256" s="5"/>
      <c r="W256" s="19"/>
    </row>
    <row r="257" spans="14:23" ht="14" x14ac:dyDescent="0.2">
      <c r="N257" s="5"/>
      <c r="O257" s="18"/>
      <c r="V257" s="5"/>
      <c r="W257" s="19"/>
    </row>
    <row r="258" spans="14:23" ht="14" x14ac:dyDescent="0.2">
      <c r="N258" s="5"/>
      <c r="O258" s="18"/>
      <c r="V258" s="5"/>
      <c r="W258" s="19"/>
    </row>
    <row r="259" spans="14:23" ht="14" x14ac:dyDescent="0.2">
      <c r="N259" s="5"/>
      <c r="O259" s="18"/>
      <c r="V259" s="5"/>
      <c r="W259" s="19"/>
    </row>
    <row r="260" spans="14:23" ht="14" x14ac:dyDescent="0.2">
      <c r="N260" s="5"/>
      <c r="O260" s="18"/>
      <c r="V260" s="5"/>
      <c r="W260" s="19"/>
    </row>
    <row r="261" spans="14:23" ht="14" x14ac:dyDescent="0.2">
      <c r="N261" s="5"/>
      <c r="O261" s="18"/>
      <c r="V261" s="5"/>
      <c r="W261" s="19"/>
    </row>
    <row r="262" spans="14:23" ht="14" x14ac:dyDescent="0.2">
      <c r="N262" s="5"/>
      <c r="O262" s="18"/>
      <c r="V262" s="5"/>
      <c r="W262" s="19"/>
    </row>
    <row r="263" spans="14:23" ht="14" x14ac:dyDescent="0.2">
      <c r="N263" s="5"/>
      <c r="O263" s="18"/>
      <c r="V263" s="5"/>
      <c r="W263" s="19"/>
    </row>
    <row r="264" spans="14:23" ht="14" x14ac:dyDescent="0.2">
      <c r="N264" s="5"/>
      <c r="O264" s="18"/>
      <c r="V264" s="5"/>
      <c r="W264" s="19"/>
    </row>
    <row r="265" spans="14:23" ht="14" x14ac:dyDescent="0.2">
      <c r="N265" s="5"/>
      <c r="O265" s="18"/>
      <c r="V265" s="5"/>
      <c r="W265" s="19"/>
    </row>
    <row r="266" spans="14:23" ht="14" x14ac:dyDescent="0.2">
      <c r="N266" s="5"/>
      <c r="O266" s="18"/>
      <c r="V266" s="5"/>
      <c r="W266" s="19"/>
    </row>
    <row r="267" spans="14:23" ht="14" x14ac:dyDescent="0.2">
      <c r="N267" s="5"/>
      <c r="O267" s="18"/>
      <c r="V267" s="5"/>
      <c r="W267" s="19"/>
    </row>
    <row r="268" spans="14:23" ht="14" x14ac:dyDescent="0.2">
      <c r="N268" s="5"/>
      <c r="O268" s="18"/>
      <c r="V268" s="5"/>
      <c r="W268" s="19"/>
    </row>
    <row r="269" spans="14:23" ht="14" x14ac:dyDescent="0.2">
      <c r="N269" s="5"/>
      <c r="O269" s="18"/>
      <c r="V269" s="5"/>
      <c r="W269" s="19"/>
    </row>
    <row r="270" spans="14:23" ht="14" x14ac:dyDescent="0.2">
      <c r="N270" s="5"/>
      <c r="O270" s="18"/>
      <c r="V270" s="5"/>
      <c r="W270" s="19"/>
    </row>
    <row r="271" spans="14:23" ht="14" x14ac:dyDescent="0.2">
      <c r="N271" s="5"/>
      <c r="O271" s="18"/>
      <c r="V271" s="5"/>
      <c r="W271" s="19"/>
    </row>
    <row r="272" spans="14:23" ht="14" x14ac:dyDescent="0.2">
      <c r="N272" s="5"/>
      <c r="O272" s="18"/>
      <c r="V272" s="5"/>
      <c r="W272" s="19"/>
    </row>
    <row r="273" spans="14:23" ht="14" x14ac:dyDescent="0.2">
      <c r="N273" s="5"/>
      <c r="O273" s="18"/>
      <c r="V273" s="5"/>
      <c r="W273" s="19"/>
    </row>
    <row r="274" spans="14:23" ht="14" x14ac:dyDescent="0.2">
      <c r="N274" s="5"/>
      <c r="O274" s="18"/>
      <c r="V274" s="5"/>
      <c r="W274" s="19"/>
    </row>
    <row r="275" spans="14:23" ht="14" x14ac:dyDescent="0.2">
      <c r="N275" s="5"/>
      <c r="O275" s="18"/>
      <c r="V275" s="5"/>
      <c r="W275" s="19"/>
    </row>
    <row r="276" spans="14:23" ht="14" x14ac:dyDescent="0.2">
      <c r="N276" s="5"/>
      <c r="O276" s="18"/>
      <c r="V276" s="5"/>
      <c r="W276" s="19"/>
    </row>
    <row r="277" spans="14:23" ht="14" x14ac:dyDescent="0.2">
      <c r="N277" s="5"/>
      <c r="O277" s="18"/>
      <c r="V277" s="5"/>
      <c r="W277" s="19"/>
    </row>
    <row r="278" spans="14:23" ht="14" x14ac:dyDescent="0.2">
      <c r="N278" s="5"/>
      <c r="O278" s="18"/>
      <c r="V278" s="5"/>
      <c r="W278" s="19"/>
    </row>
    <row r="279" spans="14:23" ht="14" x14ac:dyDescent="0.2">
      <c r="N279" s="5"/>
      <c r="O279" s="18"/>
      <c r="V279" s="5"/>
      <c r="W279" s="19"/>
    </row>
    <row r="280" spans="14:23" ht="14" x14ac:dyDescent="0.2">
      <c r="N280" s="5"/>
      <c r="O280" s="18"/>
      <c r="V280" s="5"/>
      <c r="W280" s="19"/>
    </row>
    <row r="281" spans="14:23" ht="14" x14ac:dyDescent="0.2">
      <c r="N281" s="5"/>
      <c r="O281" s="18"/>
      <c r="V281" s="5"/>
      <c r="W281" s="19"/>
    </row>
    <row r="282" spans="14:23" ht="14" x14ac:dyDescent="0.2">
      <c r="N282" s="5"/>
      <c r="O282" s="18"/>
      <c r="V282" s="5"/>
      <c r="W282" s="19"/>
    </row>
    <row r="283" spans="14:23" ht="14" x14ac:dyDescent="0.2">
      <c r="N283" s="5"/>
      <c r="O283" s="18"/>
      <c r="V283" s="5"/>
      <c r="W283" s="19"/>
    </row>
    <row r="284" spans="14:23" ht="14" x14ac:dyDescent="0.2">
      <c r="N284" s="5"/>
      <c r="O284" s="18"/>
      <c r="V284" s="5"/>
      <c r="W284" s="19"/>
    </row>
    <row r="285" spans="14:23" ht="14" x14ac:dyDescent="0.2">
      <c r="N285" s="5"/>
      <c r="O285" s="18"/>
      <c r="V285" s="5"/>
      <c r="W285" s="19"/>
    </row>
    <row r="286" spans="14:23" ht="14" x14ac:dyDescent="0.2">
      <c r="N286" s="5"/>
      <c r="O286" s="18"/>
      <c r="V286" s="5"/>
      <c r="W286" s="19"/>
    </row>
    <row r="287" spans="14:23" ht="14" x14ac:dyDescent="0.2">
      <c r="N287" s="5"/>
      <c r="O287" s="18"/>
      <c r="V287" s="5"/>
      <c r="W287" s="19"/>
    </row>
    <row r="288" spans="14:23" ht="14" x14ac:dyDescent="0.2">
      <c r="N288" s="5"/>
      <c r="O288" s="18"/>
      <c r="V288" s="5"/>
      <c r="W288" s="19"/>
    </row>
    <row r="289" spans="14:23" ht="14" x14ac:dyDescent="0.2">
      <c r="N289" s="5"/>
      <c r="O289" s="18"/>
      <c r="V289" s="5"/>
      <c r="W289" s="19"/>
    </row>
    <row r="290" spans="14:23" ht="14" x14ac:dyDescent="0.2">
      <c r="N290" s="5"/>
      <c r="O290" s="18"/>
      <c r="V290" s="5"/>
      <c r="W290" s="19"/>
    </row>
    <row r="291" spans="14:23" ht="14" x14ac:dyDescent="0.2">
      <c r="N291" s="5"/>
      <c r="O291" s="18"/>
      <c r="V291" s="5"/>
      <c r="W291" s="19"/>
    </row>
    <row r="292" spans="14:23" ht="14" x14ac:dyDescent="0.2">
      <c r="N292" s="5"/>
      <c r="O292" s="18"/>
      <c r="V292" s="5"/>
      <c r="W292" s="19"/>
    </row>
    <row r="293" spans="14:23" ht="14" x14ac:dyDescent="0.2">
      <c r="N293" s="5"/>
      <c r="O293" s="18"/>
      <c r="V293" s="5"/>
      <c r="W293" s="19"/>
    </row>
    <row r="294" spans="14:23" ht="14" x14ac:dyDescent="0.2">
      <c r="N294" s="5"/>
      <c r="O294" s="18"/>
      <c r="V294" s="5"/>
      <c r="W294" s="19"/>
    </row>
    <row r="295" spans="14:23" ht="14" x14ac:dyDescent="0.2">
      <c r="N295" s="5"/>
      <c r="O295" s="18"/>
      <c r="V295" s="5"/>
      <c r="W295" s="19"/>
    </row>
    <row r="296" spans="14:23" ht="14" x14ac:dyDescent="0.2">
      <c r="N296" s="5"/>
      <c r="O296" s="18"/>
      <c r="V296" s="5"/>
      <c r="W296" s="19"/>
    </row>
    <row r="297" spans="14:23" ht="14" x14ac:dyDescent="0.2">
      <c r="N297" s="5"/>
      <c r="O297" s="18"/>
      <c r="V297" s="5"/>
      <c r="W297" s="19"/>
    </row>
    <row r="298" spans="14:23" ht="14" x14ac:dyDescent="0.2">
      <c r="N298" s="5"/>
      <c r="O298" s="18"/>
      <c r="V298" s="5"/>
      <c r="W298" s="19"/>
    </row>
    <row r="299" spans="14:23" ht="14" x14ac:dyDescent="0.2">
      <c r="N299" s="5"/>
      <c r="O299" s="18"/>
      <c r="V299" s="5"/>
      <c r="W299" s="19"/>
    </row>
    <row r="300" spans="14:23" ht="14" x14ac:dyDescent="0.2">
      <c r="N300" s="5"/>
      <c r="O300" s="18"/>
      <c r="V300" s="5"/>
      <c r="W300" s="19"/>
    </row>
    <row r="301" spans="14:23" ht="14" x14ac:dyDescent="0.2">
      <c r="N301" s="5"/>
      <c r="O301" s="18"/>
      <c r="V301" s="5"/>
      <c r="W301" s="19"/>
    </row>
    <row r="302" spans="14:23" ht="14" x14ac:dyDescent="0.2">
      <c r="N302" s="5"/>
      <c r="O302" s="18"/>
      <c r="V302" s="5"/>
      <c r="W302" s="19"/>
    </row>
    <row r="303" spans="14:23" ht="14" x14ac:dyDescent="0.2">
      <c r="N303" s="5"/>
      <c r="O303" s="18"/>
      <c r="V303" s="5"/>
      <c r="W303" s="19"/>
    </row>
    <row r="304" spans="14:23" ht="14" x14ac:dyDescent="0.2">
      <c r="N304" s="5"/>
      <c r="O304" s="18"/>
      <c r="V304" s="5"/>
      <c r="W304" s="19"/>
    </row>
    <row r="305" spans="14:23" ht="14" x14ac:dyDescent="0.2">
      <c r="N305" s="5"/>
      <c r="O305" s="18"/>
      <c r="V305" s="5"/>
      <c r="W305" s="19"/>
    </row>
    <row r="306" spans="14:23" ht="14" x14ac:dyDescent="0.2">
      <c r="N306" s="5"/>
      <c r="O306" s="18"/>
      <c r="V306" s="5"/>
      <c r="W306" s="19"/>
    </row>
    <row r="307" spans="14:23" ht="14" x14ac:dyDescent="0.2">
      <c r="N307" s="5"/>
      <c r="O307" s="18"/>
      <c r="V307" s="5"/>
      <c r="W307" s="19"/>
    </row>
    <row r="308" spans="14:23" ht="14" x14ac:dyDescent="0.2">
      <c r="N308" s="5"/>
      <c r="O308" s="18"/>
      <c r="V308" s="5"/>
      <c r="W308" s="19"/>
    </row>
    <row r="309" spans="14:23" ht="14" x14ac:dyDescent="0.2">
      <c r="N309" s="5"/>
      <c r="O309" s="18"/>
      <c r="V309" s="5"/>
      <c r="W309" s="19"/>
    </row>
    <row r="310" spans="14:23" ht="14" x14ac:dyDescent="0.2">
      <c r="N310" s="5"/>
      <c r="O310" s="18"/>
      <c r="V310" s="5"/>
      <c r="W310" s="19"/>
    </row>
    <row r="311" spans="14:23" ht="14" x14ac:dyDescent="0.2">
      <c r="N311" s="5"/>
      <c r="O311" s="18"/>
      <c r="V311" s="5"/>
      <c r="W311" s="19"/>
    </row>
    <row r="312" spans="14:23" ht="14" x14ac:dyDescent="0.2">
      <c r="N312" s="5"/>
      <c r="O312" s="18"/>
      <c r="V312" s="5"/>
      <c r="W312" s="19"/>
    </row>
    <row r="313" spans="14:23" ht="14" x14ac:dyDescent="0.2">
      <c r="N313" s="5"/>
      <c r="O313" s="18"/>
      <c r="V313" s="5"/>
      <c r="W313" s="19"/>
    </row>
    <row r="314" spans="14:23" ht="14" x14ac:dyDescent="0.2">
      <c r="N314" s="5"/>
      <c r="O314" s="18"/>
      <c r="V314" s="5"/>
      <c r="W314" s="19"/>
    </row>
    <row r="315" spans="14:23" ht="14" x14ac:dyDescent="0.2">
      <c r="N315" s="5"/>
      <c r="O315" s="18"/>
      <c r="V315" s="5"/>
      <c r="W315" s="19"/>
    </row>
    <row r="316" spans="14:23" ht="14" x14ac:dyDescent="0.2">
      <c r="N316" s="5"/>
      <c r="O316" s="18"/>
      <c r="V316" s="5"/>
      <c r="W316" s="19"/>
    </row>
    <row r="317" spans="14:23" ht="14" x14ac:dyDescent="0.2">
      <c r="N317" s="5"/>
      <c r="O317" s="18"/>
      <c r="V317" s="5"/>
      <c r="W317" s="19"/>
    </row>
    <row r="318" spans="14:23" ht="14" x14ac:dyDescent="0.2">
      <c r="N318" s="5"/>
      <c r="O318" s="18"/>
      <c r="V318" s="5"/>
      <c r="W318" s="19"/>
    </row>
    <row r="319" spans="14:23" ht="14" x14ac:dyDescent="0.2">
      <c r="N319" s="5"/>
      <c r="O319" s="18"/>
      <c r="V319" s="5"/>
      <c r="W319" s="19"/>
    </row>
    <row r="320" spans="14:23" ht="14" x14ac:dyDescent="0.2">
      <c r="N320" s="5"/>
      <c r="O320" s="18"/>
      <c r="V320" s="5"/>
      <c r="W320" s="19"/>
    </row>
    <row r="321" spans="14:23" ht="14" x14ac:dyDescent="0.2">
      <c r="N321" s="5"/>
      <c r="O321" s="18"/>
      <c r="V321" s="5"/>
      <c r="W321" s="19"/>
    </row>
    <row r="322" spans="14:23" ht="14" x14ac:dyDescent="0.2">
      <c r="N322" s="5"/>
      <c r="O322" s="18"/>
      <c r="V322" s="5"/>
      <c r="W322" s="19"/>
    </row>
    <row r="323" spans="14:23" ht="14" x14ac:dyDescent="0.2">
      <c r="N323" s="5"/>
      <c r="O323" s="18"/>
      <c r="V323" s="5"/>
      <c r="W323" s="19"/>
    </row>
    <row r="324" spans="14:23" ht="14" x14ac:dyDescent="0.2">
      <c r="N324" s="5"/>
      <c r="O324" s="18"/>
      <c r="V324" s="5"/>
      <c r="W324" s="19"/>
    </row>
    <row r="325" spans="14:23" ht="14" x14ac:dyDescent="0.2">
      <c r="N325" s="5"/>
      <c r="O325" s="18"/>
      <c r="V325" s="5"/>
      <c r="W325" s="19"/>
    </row>
    <row r="326" spans="14:23" ht="14" x14ac:dyDescent="0.2">
      <c r="N326" s="5"/>
      <c r="O326" s="18"/>
      <c r="V326" s="5"/>
      <c r="W326" s="19"/>
    </row>
    <row r="327" spans="14:23" ht="14" x14ac:dyDescent="0.2">
      <c r="N327" s="5"/>
      <c r="O327" s="18"/>
      <c r="V327" s="5"/>
      <c r="W327" s="19"/>
    </row>
    <row r="328" spans="14:23" ht="14" x14ac:dyDescent="0.2">
      <c r="N328" s="5"/>
      <c r="O328" s="18"/>
      <c r="V328" s="5"/>
      <c r="W328" s="19"/>
    </row>
    <row r="329" spans="14:23" ht="14" x14ac:dyDescent="0.2">
      <c r="N329" s="5"/>
      <c r="O329" s="18"/>
      <c r="V329" s="5"/>
      <c r="W329" s="19"/>
    </row>
    <row r="330" spans="14:23" ht="14" x14ac:dyDescent="0.2">
      <c r="N330" s="5"/>
      <c r="O330" s="18"/>
      <c r="V330" s="5"/>
      <c r="W330" s="19"/>
    </row>
    <row r="331" spans="14:23" ht="14" x14ac:dyDescent="0.2">
      <c r="N331" s="5"/>
      <c r="O331" s="18"/>
      <c r="V331" s="5"/>
      <c r="W331" s="19"/>
    </row>
    <row r="332" spans="14:23" ht="14" x14ac:dyDescent="0.2">
      <c r="N332" s="5"/>
      <c r="O332" s="18"/>
      <c r="V332" s="5"/>
      <c r="W332" s="19"/>
    </row>
    <row r="333" spans="14:23" ht="14" x14ac:dyDescent="0.2">
      <c r="N333" s="5"/>
      <c r="O333" s="18"/>
      <c r="V333" s="5"/>
      <c r="W333" s="19"/>
    </row>
    <row r="334" spans="14:23" ht="14" x14ac:dyDescent="0.2">
      <c r="N334" s="5"/>
      <c r="O334" s="18"/>
      <c r="V334" s="5"/>
      <c r="W334" s="19"/>
    </row>
    <row r="335" spans="14:23" ht="14" x14ac:dyDescent="0.2">
      <c r="N335" s="5"/>
      <c r="O335" s="18"/>
      <c r="V335" s="5"/>
      <c r="W335" s="19"/>
    </row>
    <row r="336" spans="14:23" ht="14" x14ac:dyDescent="0.2">
      <c r="N336" s="5"/>
      <c r="O336" s="18"/>
      <c r="V336" s="5"/>
      <c r="W336" s="19"/>
    </row>
    <row r="337" spans="14:23" ht="14" x14ac:dyDescent="0.2">
      <c r="N337" s="5"/>
      <c r="O337" s="18"/>
      <c r="V337" s="5"/>
      <c r="W337" s="19"/>
    </row>
    <row r="338" spans="14:23" ht="14" x14ac:dyDescent="0.2">
      <c r="N338" s="5"/>
      <c r="O338" s="18"/>
      <c r="V338" s="5"/>
      <c r="W338" s="19"/>
    </row>
    <row r="339" spans="14:23" ht="14" x14ac:dyDescent="0.2">
      <c r="N339" s="5"/>
      <c r="O339" s="18"/>
      <c r="V339" s="5"/>
      <c r="W339" s="19"/>
    </row>
    <row r="340" spans="14:23" ht="14" x14ac:dyDescent="0.2">
      <c r="N340" s="5"/>
      <c r="O340" s="18"/>
      <c r="V340" s="5"/>
      <c r="W340" s="19"/>
    </row>
    <row r="341" spans="14:23" ht="14" x14ac:dyDescent="0.2">
      <c r="N341" s="5"/>
      <c r="O341" s="18"/>
      <c r="V341" s="5"/>
      <c r="W341" s="19"/>
    </row>
    <row r="342" spans="14:23" ht="14" x14ac:dyDescent="0.2">
      <c r="N342" s="5"/>
      <c r="O342" s="18"/>
      <c r="V342" s="5"/>
      <c r="W342" s="19"/>
    </row>
    <row r="343" spans="14:23" ht="14" x14ac:dyDescent="0.2">
      <c r="N343" s="5"/>
      <c r="O343" s="18"/>
      <c r="V343" s="5"/>
      <c r="W343" s="19"/>
    </row>
    <row r="344" spans="14:23" ht="14" x14ac:dyDescent="0.2">
      <c r="N344" s="5"/>
      <c r="O344" s="18"/>
      <c r="V344" s="5"/>
      <c r="W344" s="19"/>
    </row>
    <row r="345" spans="14:23" ht="14" x14ac:dyDescent="0.2">
      <c r="N345" s="5"/>
      <c r="O345" s="18"/>
      <c r="V345" s="5"/>
      <c r="W345" s="19"/>
    </row>
    <row r="346" spans="14:23" ht="14" x14ac:dyDescent="0.2">
      <c r="N346" s="5"/>
      <c r="O346" s="18"/>
      <c r="V346" s="5"/>
      <c r="W346" s="19"/>
    </row>
    <row r="347" spans="14:23" ht="14" x14ac:dyDescent="0.2">
      <c r="N347" s="5"/>
      <c r="O347" s="18"/>
      <c r="V347" s="5"/>
      <c r="W347" s="19"/>
    </row>
    <row r="348" spans="14:23" ht="14" x14ac:dyDescent="0.2">
      <c r="N348" s="5"/>
      <c r="O348" s="18"/>
      <c r="V348" s="5"/>
      <c r="W348" s="19"/>
    </row>
    <row r="349" spans="14:23" ht="14" x14ac:dyDescent="0.2">
      <c r="N349" s="5"/>
      <c r="O349" s="18"/>
      <c r="V349" s="5"/>
      <c r="W349" s="19"/>
    </row>
    <row r="350" spans="14:23" ht="14" x14ac:dyDescent="0.2">
      <c r="N350" s="5"/>
      <c r="O350" s="18"/>
      <c r="V350" s="5"/>
      <c r="W350" s="19"/>
    </row>
    <row r="351" spans="14:23" ht="14" x14ac:dyDescent="0.2">
      <c r="N351" s="5"/>
      <c r="O351" s="18"/>
      <c r="V351" s="5"/>
      <c r="W351" s="19"/>
    </row>
    <row r="352" spans="14:23" ht="14" x14ac:dyDescent="0.2">
      <c r="N352" s="5"/>
      <c r="O352" s="18"/>
      <c r="V352" s="5"/>
      <c r="W352" s="19"/>
    </row>
    <row r="353" spans="14:23" ht="14" x14ac:dyDescent="0.2">
      <c r="N353" s="5"/>
      <c r="O353" s="18"/>
      <c r="V353" s="5"/>
      <c r="W353" s="19"/>
    </row>
    <row r="354" spans="14:23" ht="14" x14ac:dyDescent="0.2">
      <c r="N354" s="5"/>
      <c r="O354" s="18"/>
      <c r="V354" s="5"/>
      <c r="W354" s="19"/>
    </row>
    <row r="355" spans="14:23" ht="14" x14ac:dyDescent="0.2">
      <c r="N355" s="5"/>
      <c r="O355" s="18"/>
      <c r="V355" s="5"/>
      <c r="W355" s="19"/>
    </row>
    <row r="356" spans="14:23" ht="14" x14ac:dyDescent="0.2">
      <c r="N356" s="5"/>
      <c r="O356" s="18"/>
      <c r="V356" s="5"/>
      <c r="W356" s="19"/>
    </row>
    <row r="357" spans="14:23" ht="14" x14ac:dyDescent="0.2">
      <c r="N357" s="5"/>
      <c r="O357" s="18"/>
      <c r="V357" s="5"/>
      <c r="W357" s="19"/>
    </row>
    <row r="358" spans="14:23" ht="14" x14ac:dyDescent="0.2">
      <c r="N358" s="5"/>
      <c r="O358" s="18"/>
      <c r="V358" s="5"/>
      <c r="W358" s="19"/>
    </row>
    <row r="359" spans="14:23" ht="14" x14ac:dyDescent="0.2">
      <c r="N359" s="5"/>
      <c r="O359" s="18"/>
      <c r="V359" s="5"/>
      <c r="W359" s="19"/>
    </row>
    <row r="360" spans="14:23" ht="14" x14ac:dyDescent="0.2">
      <c r="N360" s="5"/>
      <c r="O360" s="18"/>
      <c r="V360" s="5"/>
      <c r="W360" s="19"/>
    </row>
    <row r="361" spans="14:23" ht="14" x14ac:dyDescent="0.2">
      <c r="N361" s="5"/>
      <c r="O361" s="18"/>
      <c r="V361" s="5"/>
      <c r="W361" s="19"/>
    </row>
    <row r="362" spans="14:23" ht="14" x14ac:dyDescent="0.2">
      <c r="N362" s="5"/>
      <c r="O362" s="18"/>
      <c r="V362" s="5"/>
      <c r="W362" s="19"/>
    </row>
    <row r="363" spans="14:23" ht="14" x14ac:dyDescent="0.2">
      <c r="N363" s="5"/>
      <c r="O363" s="18"/>
      <c r="V363" s="5"/>
      <c r="W363" s="19"/>
    </row>
    <row r="364" spans="14:23" ht="14" x14ac:dyDescent="0.2">
      <c r="N364" s="5"/>
      <c r="O364" s="18"/>
      <c r="V364" s="5"/>
      <c r="W364" s="19"/>
    </row>
    <row r="365" spans="14:23" ht="14" x14ac:dyDescent="0.2">
      <c r="N365" s="5"/>
      <c r="O365" s="18"/>
      <c r="V365" s="5"/>
      <c r="W365" s="19"/>
    </row>
    <row r="366" spans="14:23" ht="14" x14ac:dyDescent="0.2">
      <c r="N366" s="5"/>
      <c r="O366" s="18"/>
      <c r="V366" s="5"/>
      <c r="W366" s="19"/>
    </row>
    <row r="367" spans="14:23" ht="14" x14ac:dyDescent="0.2">
      <c r="N367" s="5"/>
      <c r="O367" s="18"/>
      <c r="V367" s="5"/>
      <c r="W367" s="19"/>
    </row>
    <row r="368" spans="14:23" ht="14" x14ac:dyDescent="0.2">
      <c r="N368" s="5"/>
      <c r="O368" s="18"/>
      <c r="V368" s="5"/>
      <c r="W368" s="19"/>
    </row>
    <row r="369" spans="14:23" ht="14" x14ac:dyDescent="0.2">
      <c r="N369" s="5"/>
      <c r="O369" s="18"/>
      <c r="V369" s="5"/>
      <c r="W369" s="19"/>
    </row>
    <row r="370" spans="14:23" ht="14" x14ac:dyDescent="0.2">
      <c r="N370" s="5"/>
      <c r="O370" s="18"/>
      <c r="V370" s="5"/>
      <c r="W370" s="19"/>
    </row>
    <row r="371" spans="14:23" ht="14" x14ac:dyDescent="0.2">
      <c r="N371" s="5"/>
      <c r="O371" s="18"/>
      <c r="V371" s="5"/>
      <c r="W371" s="19"/>
    </row>
    <row r="372" spans="14:23" ht="14" x14ac:dyDescent="0.2">
      <c r="N372" s="5"/>
      <c r="O372" s="18"/>
      <c r="V372" s="5"/>
      <c r="W372" s="19"/>
    </row>
    <row r="373" spans="14:23" ht="14" x14ac:dyDescent="0.2">
      <c r="N373" s="5"/>
      <c r="O373" s="18"/>
      <c r="V373" s="5"/>
      <c r="W373" s="19"/>
    </row>
    <row r="374" spans="14:23" ht="14" x14ac:dyDescent="0.2">
      <c r="N374" s="5"/>
      <c r="O374" s="18"/>
      <c r="V374" s="5"/>
      <c r="W374" s="19"/>
    </row>
    <row r="375" spans="14:23" ht="14" x14ac:dyDescent="0.2">
      <c r="N375" s="5"/>
      <c r="O375" s="18"/>
      <c r="V375" s="5"/>
      <c r="W375" s="19"/>
    </row>
    <row r="376" spans="14:23" ht="14" x14ac:dyDescent="0.2">
      <c r="N376" s="5"/>
      <c r="O376" s="18"/>
      <c r="V376" s="5"/>
      <c r="W376" s="19"/>
    </row>
    <row r="377" spans="14:23" ht="14" x14ac:dyDescent="0.2">
      <c r="N377" s="5"/>
      <c r="O377" s="18"/>
      <c r="V377" s="5"/>
      <c r="W377" s="19"/>
    </row>
    <row r="378" spans="14:23" ht="14" x14ac:dyDescent="0.2">
      <c r="N378" s="5"/>
      <c r="O378" s="18"/>
      <c r="V378" s="5"/>
      <c r="W378" s="19"/>
    </row>
    <row r="379" spans="14:23" ht="14" x14ac:dyDescent="0.2">
      <c r="N379" s="5"/>
      <c r="O379" s="18"/>
      <c r="V379" s="5"/>
      <c r="W379" s="19"/>
    </row>
    <row r="380" spans="14:23" ht="14" x14ac:dyDescent="0.2">
      <c r="N380" s="5"/>
      <c r="O380" s="18"/>
      <c r="V380" s="5"/>
      <c r="W380" s="19"/>
    </row>
    <row r="381" spans="14:23" ht="14" x14ac:dyDescent="0.2">
      <c r="N381" s="5"/>
      <c r="O381" s="18"/>
      <c r="V381" s="5"/>
      <c r="W381" s="19"/>
    </row>
    <row r="382" spans="14:23" ht="14" x14ac:dyDescent="0.2">
      <c r="N382" s="5"/>
      <c r="O382" s="18"/>
      <c r="V382" s="5"/>
      <c r="W382" s="19"/>
    </row>
    <row r="383" spans="14:23" ht="14" x14ac:dyDescent="0.2">
      <c r="N383" s="5"/>
      <c r="O383" s="18"/>
      <c r="V383" s="5"/>
      <c r="W383" s="19"/>
    </row>
    <row r="384" spans="14:23" ht="14" x14ac:dyDescent="0.2">
      <c r="N384" s="5"/>
      <c r="O384" s="18"/>
      <c r="V384" s="5"/>
      <c r="W384" s="19"/>
    </row>
    <row r="385" spans="14:23" ht="14" x14ac:dyDescent="0.2">
      <c r="N385" s="5"/>
      <c r="O385" s="18"/>
      <c r="V385" s="5"/>
      <c r="W385" s="19"/>
    </row>
    <row r="386" spans="14:23" ht="14" x14ac:dyDescent="0.2">
      <c r="N386" s="5"/>
      <c r="O386" s="18"/>
      <c r="V386" s="5"/>
      <c r="W386" s="19"/>
    </row>
    <row r="387" spans="14:23" ht="14" x14ac:dyDescent="0.2">
      <c r="N387" s="5"/>
      <c r="O387" s="18"/>
      <c r="V387" s="5"/>
      <c r="W387" s="19"/>
    </row>
    <row r="388" spans="14:23" ht="14" x14ac:dyDescent="0.2">
      <c r="N388" s="5"/>
      <c r="O388" s="18"/>
      <c r="V388" s="5"/>
      <c r="W388" s="19"/>
    </row>
    <row r="389" spans="14:23" ht="14" x14ac:dyDescent="0.2">
      <c r="N389" s="5"/>
      <c r="O389" s="18"/>
      <c r="V389" s="5"/>
      <c r="W389" s="19"/>
    </row>
    <row r="390" spans="14:23" ht="14" x14ac:dyDescent="0.2">
      <c r="N390" s="5"/>
      <c r="O390" s="18"/>
      <c r="V390" s="5"/>
      <c r="W390" s="19"/>
    </row>
    <row r="391" spans="14:23" ht="14" x14ac:dyDescent="0.2">
      <c r="N391" s="5"/>
      <c r="O391" s="18"/>
      <c r="V391" s="5"/>
      <c r="W391" s="19"/>
    </row>
    <row r="392" spans="14:23" ht="14" x14ac:dyDescent="0.2">
      <c r="N392" s="5"/>
      <c r="O392" s="18"/>
      <c r="V392" s="5"/>
      <c r="W392" s="19"/>
    </row>
    <row r="393" spans="14:23" ht="14" x14ac:dyDescent="0.2">
      <c r="N393" s="5"/>
      <c r="O393" s="18"/>
      <c r="V393" s="5"/>
      <c r="W393" s="19"/>
    </row>
    <row r="394" spans="14:23" ht="14" x14ac:dyDescent="0.2">
      <c r="N394" s="5"/>
      <c r="O394" s="18"/>
      <c r="V394" s="5"/>
      <c r="W394" s="19"/>
    </row>
    <row r="395" spans="14:23" ht="14" x14ac:dyDescent="0.2">
      <c r="N395" s="5"/>
      <c r="O395" s="18"/>
      <c r="V395" s="5"/>
      <c r="W395" s="19"/>
    </row>
    <row r="396" spans="14:23" ht="14" x14ac:dyDescent="0.2">
      <c r="N396" s="5"/>
      <c r="O396" s="18"/>
      <c r="V396" s="5"/>
      <c r="W396" s="19"/>
    </row>
    <row r="397" spans="14:23" ht="14" x14ac:dyDescent="0.2">
      <c r="N397" s="5"/>
      <c r="O397" s="18"/>
      <c r="V397" s="5"/>
      <c r="W397" s="19"/>
    </row>
    <row r="398" spans="14:23" ht="14" x14ac:dyDescent="0.2">
      <c r="N398" s="5"/>
      <c r="O398" s="18"/>
      <c r="V398" s="5"/>
      <c r="W398" s="19"/>
    </row>
    <row r="399" spans="14:23" ht="14" x14ac:dyDescent="0.2">
      <c r="N399" s="5"/>
      <c r="O399" s="18"/>
      <c r="V399" s="5"/>
      <c r="W399" s="19"/>
    </row>
    <row r="400" spans="14:23" ht="14" x14ac:dyDescent="0.2">
      <c r="N400" s="5"/>
      <c r="O400" s="18"/>
      <c r="V400" s="5"/>
      <c r="W400" s="19"/>
    </row>
    <row r="401" spans="14:23" ht="14" x14ac:dyDescent="0.2">
      <c r="N401" s="5"/>
      <c r="O401" s="18"/>
      <c r="V401" s="5"/>
      <c r="W401" s="19"/>
    </row>
    <row r="402" spans="14:23" ht="14" x14ac:dyDescent="0.2">
      <c r="N402" s="5"/>
      <c r="O402" s="18"/>
      <c r="V402" s="5"/>
      <c r="W402" s="19"/>
    </row>
    <row r="403" spans="14:23" ht="14" x14ac:dyDescent="0.2">
      <c r="N403" s="5"/>
      <c r="O403" s="18"/>
      <c r="V403" s="5"/>
      <c r="W403" s="19"/>
    </row>
    <row r="404" spans="14:23" ht="14" x14ac:dyDescent="0.2">
      <c r="N404" s="5"/>
      <c r="O404" s="18"/>
      <c r="V404" s="5"/>
      <c r="W404" s="19"/>
    </row>
    <row r="405" spans="14:23" ht="14" x14ac:dyDescent="0.2">
      <c r="N405" s="5"/>
      <c r="O405" s="18"/>
      <c r="V405" s="5"/>
      <c r="W405" s="19"/>
    </row>
    <row r="406" spans="14:23" ht="14" x14ac:dyDescent="0.2">
      <c r="N406" s="5"/>
      <c r="O406" s="18"/>
      <c r="V406" s="5"/>
      <c r="W406" s="19"/>
    </row>
    <row r="407" spans="14:23" ht="14" x14ac:dyDescent="0.2">
      <c r="N407" s="5"/>
      <c r="O407" s="18"/>
      <c r="V407" s="5"/>
      <c r="W407" s="19"/>
    </row>
    <row r="408" spans="14:23" ht="14" x14ac:dyDescent="0.2">
      <c r="N408" s="5"/>
      <c r="O408" s="18"/>
      <c r="V408" s="5"/>
      <c r="W408" s="19"/>
    </row>
    <row r="409" spans="14:23" ht="14" x14ac:dyDescent="0.2">
      <c r="N409" s="5"/>
      <c r="O409" s="18"/>
      <c r="V409" s="5"/>
      <c r="W409" s="19"/>
    </row>
    <row r="410" spans="14:23" ht="14" x14ac:dyDescent="0.2">
      <c r="N410" s="5"/>
      <c r="O410" s="18"/>
      <c r="V410" s="5"/>
      <c r="W410" s="19"/>
    </row>
    <row r="411" spans="14:23" ht="14" x14ac:dyDescent="0.2">
      <c r="N411" s="5"/>
      <c r="O411" s="18"/>
      <c r="V411" s="5"/>
      <c r="W411" s="19"/>
    </row>
    <row r="412" spans="14:23" ht="14" x14ac:dyDescent="0.2">
      <c r="N412" s="5"/>
      <c r="O412" s="18"/>
      <c r="V412" s="5"/>
      <c r="W412" s="19"/>
    </row>
    <row r="413" spans="14:23" ht="14" x14ac:dyDescent="0.2">
      <c r="N413" s="5"/>
      <c r="O413" s="18"/>
      <c r="V413" s="5"/>
      <c r="W413" s="19"/>
    </row>
    <row r="414" spans="14:23" ht="14" x14ac:dyDescent="0.2">
      <c r="N414" s="5"/>
      <c r="O414" s="18"/>
      <c r="V414" s="5"/>
      <c r="W414" s="19"/>
    </row>
    <row r="415" spans="14:23" ht="14" x14ac:dyDescent="0.2">
      <c r="N415" s="5"/>
      <c r="O415" s="18"/>
      <c r="V415" s="5"/>
      <c r="W415" s="19"/>
    </row>
    <row r="416" spans="14:23" ht="14" x14ac:dyDescent="0.2">
      <c r="N416" s="5"/>
      <c r="O416" s="18"/>
      <c r="V416" s="5"/>
      <c r="W416" s="19"/>
    </row>
    <row r="417" spans="14:23" ht="14" x14ac:dyDescent="0.2">
      <c r="N417" s="5"/>
      <c r="O417" s="18"/>
      <c r="V417" s="5"/>
      <c r="W417" s="19"/>
    </row>
    <row r="418" spans="14:23" ht="14" x14ac:dyDescent="0.2">
      <c r="N418" s="5"/>
      <c r="O418" s="18"/>
      <c r="V418" s="5"/>
      <c r="W418" s="19"/>
    </row>
    <row r="419" spans="14:23" ht="14" x14ac:dyDescent="0.2">
      <c r="N419" s="5"/>
      <c r="O419" s="18"/>
      <c r="V419" s="5"/>
      <c r="W419" s="19"/>
    </row>
    <row r="420" spans="14:23" ht="14" x14ac:dyDescent="0.2">
      <c r="N420" s="5"/>
      <c r="O420" s="18"/>
      <c r="V420" s="5"/>
      <c r="W420" s="19"/>
    </row>
    <row r="421" spans="14:23" ht="14" x14ac:dyDescent="0.2">
      <c r="N421" s="5"/>
      <c r="O421" s="18"/>
      <c r="V421" s="5"/>
      <c r="W421" s="19"/>
    </row>
    <row r="422" spans="14:23" ht="14" x14ac:dyDescent="0.2">
      <c r="N422" s="5"/>
      <c r="O422" s="18"/>
      <c r="V422" s="5"/>
      <c r="W422" s="19"/>
    </row>
    <row r="423" spans="14:23" ht="14" x14ac:dyDescent="0.2">
      <c r="N423" s="5"/>
      <c r="O423" s="18"/>
      <c r="V423" s="5"/>
      <c r="W423" s="19"/>
    </row>
    <row r="424" spans="14:23" ht="14" x14ac:dyDescent="0.2">
      <c r="N424" s="5"/>
      <c r="O424" s="18"/>
      <c r="V424" s="5"/>
      <c r="W424" s="19"/>
    </row>
    <row r="425" spans="14:23" ht="14" x14ac:dyDescent="0.2">
      <c r="N425" s="5"/>
      <c r="O425" s="18"/>
      <c r="V425" s="5"/>
      <c r="W425" s="19"/>
    </row>
    <row r="426" spans="14:23" ht="14" x14ac:dyDescent="0.2">
      <c r="N426" s="5"/>
      <c r="O426" s="18"/>
      <c r="V426" s="5"/>
      <c r="W426" s="19"/>
    </row>
    <row r="427" spans="14:23" ht="14" x14ac:dyDescent="0.2">
      <c r="N427" s="5"/>
      <c r="O427" s="18"/>
      <c r="V427" s="5"/>
      <c r="W427" s="19"/>
    </row>
    <row r="428" spans="14:23" ht="14" x14ac:dyDescent="0.2">
      <c r="N428" s="5"/>
      <c r="O428" s="18"/>
      <c r="V428" s="5"/>
      <c r="W428" s="19"/>
    </row>
    <row r="429" spans="14:23" ht="14" x14ac:dyDescent="0.2">
      <c r="N429" s="5"/>
      <c r="O429" s="18"/>
      <c r="V429" s="5"/>
      <c r="W429" s="19"/>
    </row>
    <row r="430" spans="14:23" ht="14" x14ac:dyDescent="0.2">
      <c r="N430" s="5"/>
      <c r="O430" s="18"/>
      <c r="V430" s="5"/>
      <c r="W430" s="19"/>
    </row>
    <row r="431" spans="14:23" ht="14" x14ac:dyDescent="0.2">
      <c r="N431" s="5"/>
      <c r="O431" s="18"/>
      <c r="V431" s="5"/>
      <c r="W431" s="19"/>
    </row>
    <row r="432" spans="14:23" ht="14" x14ac:dyDescent="0.2">
      <c r="N432" s="5"/>
      <c r="O432" s="18"/>
      <c r="V432" s="5"/>
      <c r="W432" s="19"/>
    </row>
    <row r="433" spans="14:23" ht="14" x14ac:dyDescent="0.2">
      <c r="N433" s="5"/>
      <c r="O433" s="18"/>
      <c r="V433" s="5"/>
      <c r="W433" s="19"/>
    </row>
    <row r="434" spans="14:23" ht="14" x14ac:dyDescent="0.2">
      <c r="N434" s="5"/>
      <c r="O434" s="18"/>
      <c r="V434" s="5"/>
      <c r="W434" s="19"/>
    </row>
    <row r="435" spans="14:23" ht="14" x14ac:dyDescent="0.2">
      <c r="N435" s="5"/>
      <c r="O435" s="18"/>
      <c r="V435" s="5"/>
      <c r="W435" s="19"/>
    </row>
    <row r="436" spans="14:23" ht="14" x14ac:dyDescent="0.2">
      <c r="N436" s="5"/>
      <c r="O436" s="18"/>
      <c r="V436" s="5"/>
      <c r="W436" s="19"/>
    </row>
    <row r="437" spans="14:23" ht="14" x14ac:dyDescent="0.2">
      <c r="N437" s="5"/>
      <c r="O437" s="18"/>
      <c r="V437" s="5"/>
      <c r="W437" s="19"/>
    </row>
    <row r="438" spans="14:23" ht="14" x14ac:dyDescent="0.2">
      <c r="N438" s="5"/>
      <c r="O438" s="18"/>
      <c r="V438" s="5"/>
      <c r="W438" s="19"/>
    </row>
    <row r="439" spans="14:23" ht="14" x14ac:dyDescent="0.2">
      <c r="N439" s="5"/>
      <c r="O439" s="18"/>
      <c r="V439" s="5"/>
      <c r="W439" s="19"/>
    </row>
    <row r="440" spans="14:23" ht="14" x14ac:dyDescent="0.2">
      <c r="N440" s="5"/>
      <c r="O440" s="18"/>
      <c r="V440" s="5"/>
      <c r="W440" s="19"/>
    </row>
    <row r="441" spans="14:23" ht="14" x14ac:dyDescent="0.2">
      <c r="N441" s="5"/>
      <c r="O441" s="18"/>
      <c r="V441" s="5"/>
      <c r="W441" s="19"/>
    </row>
    <row r="442" spans="14:23" ht="14" x14ac:dyDescent="0.2">
      <c r="N442" s="5"/>
      <c r="O442" s="18"/>
      <c r="V442" s="5"/>
      <c r="W442" s="19"/>
    </row>
    <row r="443" spans="14:23" ht="14" x14ac:dyDescent="0.2">
      <c r="N443" s="5"/>
      <c r="O443" s="18"/>
      <c r="V443" s="5"/>
      <c r="W443" s="19"/>
    </row>
    <row r="444" spans="14:23" ht="14" x14ac:dyDescent="0.2">
      <c r="N444" s="5"/>
      <c r="O444" s="18"/>
      <c r="V444" s="5"/>
      <c r="W444" s="19"/>
    </row>
    <row r="445" spans="14:23" ht="14" x14ac:dyDescent="0.2">
      <c r="N445" s="5"/>
      <c r="O445" s="18"/>
      <c r="V445" s="5"/>
      <c r="W445" s="19"/>
    </row>
    <row r="446" spans="14:23" ht="14" x14ac:dyDescent="0.2">
      <c r="N446" s="5"/>
      <c r="O446" s="18"/>
      <c r="V446" s="5"/>
      <c r="W446" s="19"/>
    </row>
    <row r="447" spans="14:23" ht="14" x14ac:dyDescent="0.2">
      <c r="N447" s="5"/>
      <c r="O447" s="18"/>
      <c r="V447" s="5"/>
      <c r="W447" s="19"/>
    </row>
    <row r="448" spans="14:23" ht="14" x14ac:dyDescent="0.2">
      <c r="N448" s="5"/>
      <c r="O448" s="18"/>
      <c r="V448" s="5"/>
      <c r="W448" s="19"/>
    </row>
    <row r="449" spans="14:23" ht="14" x14ac:dyDescent="0.2">
      <c r="N449" s="5"/>
      <c r="O449" s="18"/>
      <c r="V449" s="5"/>
      <c r="W449" s="19"/>
    </row>
    <row r="450" spans="14:23" ht="14" x14ac:dyDescent="0.2">
      <c r="N450" s="5"/>
      <c r="O450" s="18"/>
      <c r="V450" s="5"/>
      <c r="W450" s="19"/>
    </row>
    <row r="451" spans="14:23" ht="14" x14ac:dyDescent="0.2">
      <c r="N451" s="5"/>
      <c r="O451" s="18"/>
      <c r="V451" s="5"/>
      <c r="W451" s="19"/>
    </row>
    <row r="452" spans="14:23" ht="14" x14ac:dyDescent="0.2">
      <c r="N452" s="5"/>
      <c r="O452" s="18"/>
      <c r="V452" s="5"/>
      <c r="W452" s="19"/>
    </row>
    <row r="453" spans="14:23" ht="14" x14ac:dyDescent="0.2">
      <c r="N453" s="5"/>
      <c r="O453" s="18"/>
      <c r="V453" s="5"/>
      <c r="W453" s="19"/>
    </row>
    <row r="454" spans="14:23" ht="14" x14ac:dyDescent="0.2">
      <c r="N454" s="5"/>
      <c r="O454" s="18"/>
      <c r="V454" s="5"/>
      <c r="W454" s="19"/>
    </row>
    <row r="455" spans="14:23" ht="14" x14ac:dyDescent="0.2">
      <c r="N455" s="5"/>
      <c r="O455" s="18"/>
      <c r="V455" s="5"/>
      <c r="W455" s="19"/>
    </row>
    <row r="456" spans="14:23" ht="14" x14ac:dyDescent="0.2">
      <c r="N456" s="5"/>
      <c r="O456" s="18"/>
      <c r="V456" s="5"/>
      <c r="W456" s="19"/>
    </row>
    <row r="457" spans="14:23" ht="14" x14ac:dyDescent="0.2">
      <c r="N457" s="5"/>
      <c r="O457" s="18"/>
      <c r="V457" s="5"/>
      <c r="W457" s="19"/>
    </row>
    <row r="458" spans="14:23" ht="14" x14ac:dyDescent="0.2">
      <c r="N458" s="5"/>
      <c r="O458" s="18"/>
      <c r="V458" s="5"/>
      <c r="W458" s="19"/>
    </row>
    <row r="459" spans="14:23" ht="14" x14ac:dyDescent="0.2">
      <c r="N459" s="5"/>
      <c r="O459" s="18"/>
      <c r="V459" s="5"/>
      <c r="W459" s="19"/>
    </row>
    <row r="460" spans="14:23" ht="14" x14ac:dyDescent="0.2">
      <c r="N460" s="5"/>
      <c r="O460" s="18"/>
      <c r="V460" s="5"/>
      <c r="W460" s="19"/>
    </row>
    <row r="461" spans="14:23" ht="14" x14ac:dyDescent="0.2">
      <c r="N461" s="5"/>
      <c r="O461" s="18"/>
      <c r="V461" s="5"/>
      <c r="W461" s="19"/>
    </row>
    <row r="462" spans="14:23" ht="14" x14ac:dyDescent="0.2">
      <c r="N462" s="5"/>
      <c r="O462" s="18"/>
      <c r="V462" s="5"/>
      <c r="W462" s="19"/>
    </row>
    <row r="463" spans="14:23" ht="14" x14ac:dyDescent="0.2">
      <c r="N463" s="5"/>
      <c r="O463" s="18"/>
      <c r="V463" s="5"/>
      <c r="W463" s="19"/>
    </row>
    <row r="464" spans="14:23" ht="14" x14ac:dyDescent="0.2">
      <c r="N464" s="5"/>
      <c r="O464" s="18"/>
      <c r="V464" s="5"/>
      <c r="W464" s="19"/>
    </row>
    <row r="465" spans="14:23" ht="14" x14ac:dyDescent="0.2">
      <c r="N465" s="5"/>
      <c r="O465" s="18"/>
      <c r="V465" s="5"/>
      <c r="W465" s="19"/>
    </row>
    <row r="466" spans="14:23" ht="14" x14ac:dyDescent="0.2">
      <c r="N466" s="5"/>
      <c r="O466" s="18"/>
      <c r="V466" s="5"/>
      <c r="W466" s="19"/>
    </row>
    <row r="467" spans="14:23" ht="14" x14ac:dyDescent="0.2">
      <c r="N467" s="5"/>
      <c r="O467" s="18"/>
      <c r="V467" s="5"/>
      <c r="W467" s="19"/>
    </row>
    <row r="468" spans="14:23" ht="14" x14ac:dyDescent="0.2">
      <c r="N468" s="5"/>
      <c r="O468" s="18"/>
      <c r="V468" s="5"/>
      <c r="W468" s="19"/>
    </row>
    <row r="469" spans="14:23" ht="14" x14ac:dyDescent="0.2">
      <c r="N469" s="5"/>
      <c r="O469" s="18"/>
      <c r="V469" s="5"/>
      <c r="W469" s="19"/>
    </row>
    <row r="470" spans="14:23" ht="14" x14ac:dyDescent="0.2">
      <c r="N470" s="5"/>
      <c r="O470" s="18"/>
      <c r="V470" s="5"/>
      <c r="W470" s="19"/>
    </row>
    <row r="471" spans="14:23" ht="14" x14ac:dyDescent="0.2">
      <c r="N471" s="5"/>
      <c r="O471" s="18"/>
      <c r="V471" s="5"/>
      <c r="W471" s="19"/>
    </row>
    <row r="472" spans="14:23" ht="14" x14ac:dyDescent="0.2">
      <c r="N472" s="5"/>
      <c r="O472" s="18"/>
      <c r="V472" s="5"/>
      <c r="W472" s="19"/>
    </row>
    <row r="473" spans="14:23" ht="14" x14ac:dyDescent="0.2">
      <c r="N473" s="5"/>
      <c r="O473" s="18"/>
      <c r="V473" s="5"/>
      <c r="W473" s="19"/>
    </row>
    <row r="474" spans="14:23" ht="14" x14ac:dyDescent="0.2">
      <c r="N474" s="5"/>
      <c r="O474" s="18"/>
      <c r="V474" s="5"/>
      <c r="W474" s="19"/>
    </row>
    <row r="475" spans="14:23" ht="14" x14ac:dyDescent="0.2">
      <c r="N475" s="5"/>
      <c r="O475" s="18"/>
      <c r="V475" s="5"/>
      <c r="W475" s="19"/>
    </row>
    <row r="476" spans="14:23" ht="14" x14ac:dyDescent="0.2">
      <c r="N476" s="5"/>
      <c r="O476" s="18"/>
      <c r="V476" s="5"/>
      <c r="W476" s="19"/>
    </row>
    <row r="477" spans="14:23" ht="14" x14ac:dyDescent="0.2">
      <c r="N477" s="5"/>
      <c r="O477" s="18"/>
      <c r="V477" s="5"/>
      <c r="W477" s="19"/>
    </row>
    <row r="478" spans="14:23" ht="14" x14ac:dyDescent="0.2">
      <c r="N478" s="5"/>
      <c r="O478" s="18"/>
      <c r="V478" s="5"/>
      <c r="W478" s="19"/>
    </row>
    <row r="479" spans="14:23" ht="14" x14ac:dyDescent="0.2">
      <c r="N479" s="5"/>
      <c r="O479" s="18"/>
      <c r="V479" s="5"/>
      <c r="W479" s="19"/>
    </row>
    <row r="480" spans="14:23" ht="14" x14ac:dyDescent="0.2">
      <c r="N480" s="5"/>
      <c r="O480" s="18"/>
      <c r="V480" s="5"/>
      <c r="W480" s="19"/>
    </row>
    <row r="481" spans="14:23" ht="14" x14ac:dyDescent="0.2">
      <c r="N481" s="5"/>
      <c r="O481" s="18"/>
      <c r="V481" s="5"/>
      <c r="W481" s="19"/>
    </row>
    <row r="482" spans="14:23" ht="14" x14ac:dyDescent="0.2">
      <c r="N482" s="5"/>
      <c r="O482" s="18"/>
      <c r="V482" s="5"/>
      <c r="W482" s="19"/>
    </row>
    <row r="483" spans="14:23" ht="14" x14ac:dyDescent="0.2">
      <c r="N483" s="5"/>
      <c r="O483" s="18"/>
      <c r="V483" s="5"/>
      <c r="W483" s="19"/>
    </row>
    <row r="484" spans="14:23" ht="14" x14ac:dyDescent="0.2">
      <c r="N484" s="5"/>
      <c r="O484" s="18"/>
      <c r="V484" s="5"/>
      <c r="W484" s="19"/>
    </row>
    <row r="485" spans="14:23" ht="14" x14ac:dyDescent="0.2">
      <c r="N485" s="5"/>
      <c r="O485" s="18"/>
      <c r="V485" s="5"/>
      <c r="W485" s="19"/>
    </row>
    <row r="486" spans="14:23" ht="14" x14ac:dyDescent="0.2">
      <c r="N486" s="5"/>
      <c r="O486" s="18"/>
      <c r="V486" s="5"/>
      <c r="W486" s="19"/>
    </row>
    <row r="487" spans="14:23" ht="14" x14ac:dyDescent="0.2">
      <c r="N487" s="5"/>
      <c r="O487" s="18"/>
      <c r="V487" s="5"/>
      <c r="W487" s="19"/>
    </row>
    <row r="488" spans="14:23" ht="14" x14ac:dyDescent="0.2">
      <c r="N488" s="5"/>
      <c r="O488" s="18"/>
      <c r="V488" s="5"/>
      <c r="W488" s="19"/>
    </row>
    <row r="489" spans="14:23" ht="14" x14ac:dyDescent="0.2">
      <c r="N489" s="5"/>
      <c r="O489" s="18"/>
      <c r="V489" s="5"/>
      <c r="W489" s="19"/>
    </row>
    <row r="490" spans="14:23" ht="14" x14ac:dyDescent="0.2">
      <c r="N490" s="5"/>
      <c r="O490" s="18"/>
      <c r="V490" s="5"/>
      <c r="W490" s="19"/>
    </row>
    <row r="491" spans="14:23" ht="14" x14ac:dyDescent="0.2">
      <c r="N491" s="5"/>
      <c r="O491" s="18"/>
      <c r="V491" s="5"/>
      <c r="W491" s="19"/>
    </row>
    <row r="492" spans="14:23" ht="14" x14ac:dyDescent="0.2">
      <c r="N492" s="5"/>
      <c r="O492" s="18"/>
      <c r="V492" s="5"/>
      <c r="W492" s="19"/>
    </row>
    <row r="493" spans="14:23" ht="14" x14ac:dyDescent="0.2">
      <c r="N493" s="5"/>
      <c r="O493" s="18"/>
      <c r="V493" s="5"/>
      <c r="W493" s="19"/>
    </row>
    <row r="494" spans="14:23" ht="14" x14ac:dyDescent="0.2">
      <c r="N494" s="5"/>
      <c r="O494" s="18"/>
      <c r="V494" s="5"/>
      <c r="W494" s="19"/>
    </row>
    <row r="495" spans="14:23" ht="14" x14ac:dyDescent="0.2">
      <c r="N495" s="5"/>
      <c r="O495" s="18"/>
      <c r="V495" s="5"/>
      <c r="W495" s="19"/>
    </row>
    <row r="496" spans="14:23" ht="14" x14ac:dyDescent="0.2">
      <c r="N496" s="5"/>
      <c r="O496" s="18"/>
      <c r="V496" s="5"/>
      <c r="W496" s="19"/>
    </row>
    <row r="497" spans="14:23" ht="14" x14ac:dyDescent="0.2">
      <c r="N497" s="5"/>
      <c r="O497" s="18"/>
      <c r="V497" s="5"/>
      <c r="W497" s="19"/>
    </row>
    <row r="498" spans="14:23" ht="14" x14ac:dyDescent="0.2">
      <c r="N498" s="5"/>
      <c r="O498" s="18"/>
      <c r="V498" s="5"/>
      <c r="W498" s="19"/>
    </row>
    <row r="499" spans="14:23" ht="14" x14ac:dyDescent="0.2">
      <c r="N499" s="5"/>
      <c r="O499" s="18"/>
      <c r="V499" s="5"/>
      <c r="W499" s="19"/>
    </row>
    <row r="500" spans="14:23" ht="14" x14ac:dyDescent="0.2">
      <c r="N500" s="5"/>
      <c r="O500" s="18"/>
      <c r="V500" s="5"/>
      <c r="W500" s="19"/>
    </row>
    <row r="501" spans="14:23" ht="14" x14ac:dyDescent="0.2">
      <c r="N501" s="5"/>
      <c r="O501" s="18"/>
      <c r="V501" s="5"/>
      <c r="W501" s="19"/>
    </row>
    <row r="502" spans="14:23" ht="14" x14ac:dyDescent="0.2">
      <c r="N502" s="5"/>
      <c r="O502" s="18"/>
      <c r="V502" s="5"/>
      <c r="W502" s="19"/>
    </row>
    <row r="503" spans="14:23" ht="14" x14ac:dyDescent="0.2">
      <c r="N503" s="5"/>
      <c r="O503" s="18"/>
      <c r="V503" s="5"/>
      <c r="W503" s="19"/>
    </row>
    <row r="504" spans="14:23" ht="14" x14ac:dyDescent="0.2">
      <c r="N504" s="5"/>
      <c r="O504" s="18"/>
      <c r="V504" s="5"/>
      <c r="W504" s="19"/>
    </row>
    <row r="505" spans="14:23" ht="14" x14ac:dyDescent="0.2">
      <c r="N505" s="5"/>
      <c r="O505" s="18"/>
      <c r="V505" s="5"/>
      <c r="W505" s="19"/>
    </row>
    <row r="506" spans="14:23" ht="14" x14ac:dyDescent="0.2">
      <c r="N506" s="5"/>
      <c r="O506" s="18"/>
      <c r="V506" s="5"/>
      <c r="W506" s="19"/>
    </row>
    <row r="507" spans="14:23" ht="14" x14ac:dyDescent="0.2">
      <c r="N507" s="5"/>
      <c r="O507" s="18"/>
      <c r="V507" s="5"/>
      <c r="W507" s="19"/>
    </row>
    <row r="508" spans="14:23" ht="14" x14ac:dyDescent="0.2">
      <c r="N508" s="5"/>
      <c r="O508" s="18"/>
      <c r="V508" s="5"/>
      <c r="W508" s="19"/>
    </row>
    <row r="509" spans="14:23" ht="14" x14ac:dyDescent="0.2">
      <c r="N509" s="5"/>
      <c r="O509" s="18"/>
      <c r="V509" s="5"/>
      <c r="W509" s="19"/>
    </row>
    <row r="510" spans="14:23" ht="14" x14ac:dyDescent="0.2">
      <c r="N510" s="5"/>
      <c r="O510" s="18"/>
      <c r="V510" s="5"/>
      <c r="W510" s="19"/>
    </row>
    <row r="511" spans="14:23" ht="14" x14ac:dyDescent="0.2">
      <c r="N511" s="5"/>
      <c r="O511" s="18"/>
      <c r="V511" s="5"/>
      <c r="W511" s="19"/>
    </row>
    <row r="512" spans="14:23" ht="14" x14ac:dyDescent="0.2">
      <c r="N512" s="5"/>
      <c r="O512" s="18"/>
      <c r="V512" s="5"/>
      <c r="W512" s="19"/>
    </row>
    <row r="513" spans="14:23" ht="14" x14ac:dyDescent="0.2">
      <c r="N513" s="5"/>
      <c r="O513" s="18"/>
      <c r="V513" s="5"/>
      <c r="W513" s="19"/>
    </row>
    <row r="514" spans="14:23" ht="14" x14ac:dyDescent="0.2">
      <c r="N514" s="5"/>
      <c r="O514" s="18"/>
      <c r="V514" s="5"/>
      <c r="W514" s="19"/>
    </row>
    <row r="515" spans="14:23" ht="14" x14ac:dyDescent="0.2">
      <c r="N515" s="5"/>
      <c r="O515" s="18"/>
      <c r="V515" s="5"/>
      <c r="W515" s="19"/>
    </row>
    <row r="516" spans="14:23" ht="14" x14ac:dyDescent="0.2">
      <c r="N516" s="5"/>
      <c r="O516" s="18"/>
      <c r="V516" s="5"/>
      <c r="W516" s="19"/>
    </row>
    <row r="517" spans="14:23" ht="14" x14ac:dyDescent="0.2">
      <c r="N517" s="5"/>
      <c r="O517" s="18"/>
      <c r="V517" s="5"/>
      <c r="W517" s="19"/>
    </row>
    <row r="518" spans="14:23" ht="14" x14ac:dyDescent="0.2">
      <c r="N518" s="5"/>
      <c r="O518" s="18"/>
      <c r="V518" s="5"/>
      <c r="W518" s="19"/>
    </row>
    <row r="519" spans="14:23" ht="14" x14ac:dyDescent="0.2">
      <c r="N519" s="5"/>
      <c r="O519" s="18"/>
      <c r="V519" s="5"/>
      <c r="W519" s="19"/>
    </row>
    <row r="520" spans="14:23" ht="14" x14ac:dyDescent="0.2">
      <c r="N520" s="5"/>
      <c r="O520" s="18"/>
      <c r="V520" s="5"/>
      <c r="W520" s="19"/>
    </row>
    <row r="521" spans="14:23" ht="14" x14ac:dyDescent="0.2">
      <c r="N521" s="5"/>
      <c r="O521" s="18"/>
      <c r="V521" s="5"/>
      <c r="W521" s="19"/>
    </row>
    <row r="522" spans="14:23" ht="14" x14ac:dyDescent="0.2">
      <c r="N522" s="5"/>
      <c r="O522" s="18"/>
      <c r="V522" s="5"/>
      <c r="W522" s="19"/>
    </row>
    <row r="523" spans="14:23" ht="14" x14ac:dyDescent="0.2">
      <c r="N523" s="5"/>
      <c r="O523" s="18"/>
      <c r="V523" s="5"/>
      <c r="W523" s="19"/>
    </row>
    <row r="524" spans="14:23" ht="14" x14ac:dyDescent="0.2">
      <c r="N524" s="5"/>
      <c r="O524" s="18"/>
      <c r="V524" s="5"/>
      <c r="W524" s="19"/>
    </row>
    <row r="525" spans="14:23" ht="14" x14ac:dyDescent="0.2">
      <c r="N525" s="5"/>
      <c r="O525" s="18"/>
      <c r="V525" s="5"/>
      <c r="W525" s="19"/>
    </row>
    <row r="526" spans="14:23" ht="14" x14ac:dyDescent="0.2">
      <c r="N526" s="5"/>
      <c r="O526" s="18"/>
      <c r="V526" s="5"/>
      <c r="W526" s="19"/>
    </row>
    <row r="527" spans="14:23" ht="14" x14ac:dyDescent="0.2">
      <c r="N527" s="5"/>
      <c r="O527" s="18"/>
      <c r="V527" s="5"/>
      <c r="W527" s="19"/>
    </row>
    <row r="528" spans="14:23" ht="14" x14ac:dyDescent="0.2">
      <c r="N528" s="5"/>
      <c r="O528" s="18"/>
      <c r="V528" s="5"/>
      <c r="W528" s="19"/>
    </row>
    <row r="529" spans="14:23" ht="14" x14ac:dyDescent="0.2">
      <c r="N529" s="5"/>
      <c r="O529" s="18"/>
      <c r="V529" s="5"/>
      <c r="W529" s="19"/>
    </row>
    <row r="530" spans="14:23" ht="14" x14ac:dyDescent="0.2">
      <c r="N530" s="5"/>
      <c r="O530" s="18"/>
      <c r="V530" s="5"/>
      <c r="W530" s="19"/>
    </row>
    <row r="531" spans="14:23" ht="14" x14ac:dyDescent="0.2">
      <c r="N531" s="5"/>
      <c r="O531" s="18"/>
      <c r="V531" s="5"/>
      <c r="W531" s="19"/>
    </row>
    <row r="532" spans="14:23" ht="14" x14ac:dyDescent="0.2">
      <c r="N532" s="5"/>
      <c r="O532" s="18"/>
      <c r="V532" s="5"/>
      <c r="W532" s="19"/>
    </row>
    <row r="533" spans="14:23" ht="14" x14ac:dyDescent="0.2">
      <c r="N533" s="5"/>
      <c r="O533" s="18"/>
      <c r="V533" s="5"/>
      <c r="W533" s="19"/>
    </row>
    <row r="534" spans="14:23" ht="14" x14ac:dyDescent="0.2">
      <c r="N534" s="5"/>
      <c r="O534" s="18"/>
      <c r="V534" s="5"/>
      <c r="W534" s="19"/>
    </row>
    <row r="535" spans="14:23" ht="14" x14ac:dyDescent="0.2">
      <c r="N535" s="5"/>
      <c r="O535" s="18"/>
      <c r="V535" s="5"/>
      <c r="W535" s="19"/>
    </row>
    <row r="536" spans="14:23" ht="14" x14ac:dyDescent="0.2">
      <c r="N536" s="5"/>
      <c r="O536" s="18"/>
      <c r="V536" s="5"/>
      <c r="W536" s="19"/>
    </row>
    <row r="537" spans="14:23" ht="14" x14ac:dyDescent="0.2">
      <c r="N537" s="5"/>
      <c r="O537" s="18"/>
      <c r="V537" s="5"/>
      <c r="W537" s="19"/>
    </row>
    <row r="538" spans="14:23" ht="14" x14ac:dyDescent="0.2">
      <c r="N538" s="5"/>
      <c r="O538" s="18"/>
      <c r="V538" s="5"/>
      <c r="W538" s="19"/>
    </row>
    <row r="539" spans="14:23" ht="14" x14ac:dyDescent="0.2">
      <c r="N539" s="5"/>
      <c r="O539" s="18"/>
      <c r="V539" s="5"/>
      <c r="W539" s="19"/>
    </row>
    <row r="540" spans="14:23" ht="14" x14ac:dyDescent="0.2">
      <c r="N540" s="5"/>
      <c r="O540" s="18"/>
      <c r="V540" s="5"/>
      <c r="W540" s="19"/>
    </row>
    <row r="541" spans="14:23" ht="14" x14ac:dyDescent="0.2">
      <c r="N541" s="5"/>
      <c r="O541" s="18"/>
      <c r="V541" s="5"/>
      <c r="W541" s="19"/>
    </row>
    <row r="542" spans="14:23" ht="14" x14ac:dyDescent="0.2">
      <c r="N542" s="5"/>
      <c r="O542" s="18"/>
      <c r="V542" s="5"/>
      <c r="W542" s="19"/>
    </row>
    <row r="543" spans="14:23" ht="14" x14ac:dyDescent="0.2">
      <c r="N543" s="5"/>
      <c r="O543" s="18"/>
      <c r="V543" s="5"/>
      <c r="W543" s="19"/>
    </row>
    <row r="544" spans="14:23" ht="14" x14ac:dyDescent="0.2">
      <c r="N544" s="5"/>
      <c r="O544" s="18"/>
      <c r="V544" s="5"/>
      <c r="W544" s="19"/>
    </row>
    <row r="545" spans="14:23" ht="14" x14ac:dyDescent="0.2">
      <c r="N545" s="5"/>
      <c r="O545" s="18"/>
      <c r="V545" s="5"/>
      <c r="W545" s="19"/>
    </row>
    <row r="546" spans="14:23" ht="14" x14ac:dyDescent="0.2">
      <c r="N546" s="5"/>
      <c r="O546" s="18"/>
      <c r="V546" s="5"/>
      <c r="W546" s="19"/>
    </row>
    <row r="547" spans="14:23" ht="14" x14ac:dyDescent="0.2">
      <c r="N547" s="5"/>
      <c r="O547" s="18"/>
      <c r="V547" s="5"/>
      <c r="W547" s="19"/>
    </row>
    <row r="548" spans="14:23" ht="14" x14ac:dyDescent="0.2">
      <c r="N548" s="5"/>
      <c r="O548" s="18"/>
      <c r="V548" s="5"/>
      <c r="W548" s="19"/>
    </row>
    <row r="549" spans="14:23" ht="14" x14ac:dyDescent="0.2">
      <c r="N549" s="5"/>
      <c r="O549" s="18"/>
      <c r="V549" s="5"/>
      <c r="W549" s="19"/>
    </row>
    <row r="550" spans="14:23" ht="14" x14ac:dyDescent="0.2">
      <c r="N550" s="5"/>
      <c r="O550" s="18"/>
      <c r="V550" s="5"/>
      <c r="W550" s="19"/>
    </row>
    <row r="551" spans="14:23" ht="14" x14ac:dyDescent="0.2">
      <c r="N551" s="5"/>
      <c r="O551" s="18"/>
      <c r="V551" s="5"/>
      <c r="W551" s="19"/>
    </row>
    <row r="552" spans="14:23" ht="14" x14ac:dyDescent="0.2">
      <c r="N552" s="5"/>
      <c r="O552" s="18"/>
      <c r="V552" s="5"/>
      <c r="W552" s="19"/>
    </row>
    <row r="553" spans="14:23" ht="14" x14ac:dyDescent="0.2">
      <c r="N553" s="5"/>
      <c r="O553" s="18"/>
      <c r="V553" s="5"/>
      <c r="W553" s="19"/>
    </row>
    <row r="554" spans="14:23" ht="14" x14ac:dyDescent="0.2">
      <c r="N554" s="5"/>
      <c r="O554" s="18"/>
      <c r="V554" s="5"/>
      <c r="W554" s="19"/>
    </row>
    <row r="555" spans="14:23" ht="14" x14ac:dyDescent="0.2">
      <c r="N555" s="5"/>
      <c r="O555" s="18"/>
      <c r="V555" s="5"/>
      <c r="W555" s="19"/>
    </row>
    <row r="556" spans="14:23" ht="14" x14ac:dyDescent="0.2">
      <c r="N556" s="5"/>
      <c r="O556" s="18"/>
      <c r="V556" s="5"/>
      <c r="W556" s="19"/>
    </row>
    <row r="557" spans="14:23" ht="14" x14ac:dyDescent="0.2">
      <c r="N557" s="5"/>
      <c r="O557" s="18"/>
      <c r="V557" s="5"/>
      <c r="W557" s="19"/>
    </row>
    <row r="558" spans="14:23" ht="14" x14ac:dyDescent="0.2">
      <c r="N558" s="5"/>
      <c r="O558" s="18"/>
      <c r="V558" s="5"/>
      <c r="W558" s="19"/>
    </row>
    <row r="559" spans="14:23" ht="14" x14ac:dyDescent="0.2">
      <c r="N559" s="5"/>
      <c r="O559" s="18"/>
      <c r="V559" s="5"/>
      <c r="W559" s="19"/>
    </row>
    <row r="560" spans="14:23" ht="14" x14ac:dyDescent="0.2">
      <c r="N560" s="5"/>
      <c r="O560" s="18"/>
      <c r="V560" s="5"/>
      <c r="W560" s="19"/>
    </row>
    <row r="561" spans="14:23" ht="14" x14ac:dyDescent="0.2">
      <c r="N561" s="5"/>
      <c r="O561" s="18"/>
      <c r="V561" s="5"/>
      <c r="W561" s="19"/>
    </row>
    <row r="562" spans="14:23" ht="14" x14ac:dyDescent="0.2">
      <c r="N562" s="5"/>
      <c r="O562" s="18"/>
      <c r="V562" s="5"/>
      <c r="W562" s="19"/>
    </row>
    <row r="563" spans="14:23" ht="14" x14ac:dyDescent="0.2">
      <c r="N563" s="5"/>
      <c r="O563" s="18"/>
      <c r="V563" s="5"/>
      <c r="W563" s="19"/>
    </row>
    <row r="564" spans="14:23" ht="14" x14ac:dyDescent="0.2">
      <c r="N564" s="5"/>
      <c r="O564" s="18"/>
      <c r="V564" s="5"/>
      <c r="W564" s="19"/>
    </row>
    <row r="565" spans="14:23" ht="14" x14ac:dyDescent="0.2">
      <c r="N565" s="5"/>
      <c r="O565" s="18"/>
      <c r="V565" s="5"/>
      <c r="W565" s="19"/>
    </row>
    <row r="566" spans="14:23" ht="14" x14ac:dyDescent="0.2">
      <c r="N566" s="5"/>
      <c r="O566" s="18"/>
      <c r="V566" s="5"/>
      <c r="W566" s="19"/>
    </row>
    <row r="567" spans="14:23" ht="14" x14ac:dyDescent="0.2">
      <c r="N567" s="5"/>
      <c r="O567" s="18"/>
      <c r="V567" s="5"/>
      <c r="W567" s="19"/>
    </row>
    <row r="568" spans="14:23" ht="14" x14ac:dyDescent="0.2">
      <c r="N568" s="5"/>
      <c r="O568" s="18"/>
      <c r="V568" s="5"/>
      <c r="W568" s="19"/>
    </row>
    <row r="569" spans="14:23" ht="14" x14ac:dyDescent="0.2">
      <c r="N569" s="5"/>
      <c r="O569" s="18"/>
      <c r="V569" s="5"/>
      <c r="W569" s="19"/>
    </row>
    <row r="570" spans="14:23" ht="14" x14ac:dyDescent="0.2">
      <c r="N570" s="5"/>
      <c r="O570" s="18"/>
      <c r="V570" s="5"/>
      <c r="W570" s="19"/>
    </row>
    <row r="571" spans="14:23" ht="14" x14ac:dyDescent="0.2">
      <c r="N571" s="5"/>
      <c r="O571" s="18"/>
      <c r="V571" s="5"/>
      <c r="W571" s="19"/>
    </row>
    <row r="572" spans="14:23" ht="14" x14ac:dyDescent="0.2">
      <c r="N572" s="5"/>
      <c r="O572" s="18"/>
      <c r="V572" s="5"/>
      <c r="W572" s="19"/>
    </row>
    <row r="573" spans="14:23" ht="14" x14ac:dyDescent="0.2">
      <c r="N573" s="5"/>
      <c r="O573" s="18"/>
      <c r="V573" s="5"/>
      <c r="W573" s="19"/>
    </row>
    <row r="574" spans="14:23" ht="14" x14ac:dyDescent="0.2">
      <c r="N574" s="5"/>
      <c r="O574" s="18"/>
      <c r="V574" s="5"/>
      <c r="W574" s="19"/>
    </row>
    <row r="575" spans="14:23" ht="14" x14ac:dyDescent="0.2">
      <c r="N575" s="5"/>
      <c r="O575" s="18"/>
      <c r="V575" s="5"/>
      <c r="W575" s="19"/>
    </row>
    <row r="576" spans="14:23" ht="14" x14ac:dyDescent="0.2">
      <c r="N576" s="5"/>
      <c r="O576" s="18"/>
      <c r="V576" s="5"/>
      <c r="W576" s="19"/>
    </row>
    <row r="577" spans="14:23" ht="14" x14ac:dyDescent="0.2">
      <c r="N577" s="5"/>
      <c r="O577" s="18"/>
      <c r="V577" s="5"/>
      <c r="W577" s="19"/>
    </row>
    <row r="578" spans="14:23" ht="14" x14ac:dyDescent="0.2">
      <c r="N578" s="5"/>
      <c r="O578" s="18"/>
      <c r="V578" s="5"/>
      <c r="W578" s="19"/>
    </row>
    <row r="579" spans="14:23" ht="14" x14ac:dyDescent="0.2">
      <c r="N579" s="5"/>
      <c r="O579" s="18"/>
      <c r="V579" s="5"/>
      <c r="W579" s="19"/>
    </row>
    <row r="580" spans="14:23" ht="14" x14ac:dyDescent="0.2">
      <c r="N580" s="5"/>
      <c r="O580" s="18"/>
      <c r="V580" s="5"/>
      <c r="W580" s="19"/>
    </row>
    <row r="581" spans="14:23" ht="14" x14ac:dyDescent="0.2">
      <c r="N581" s="5"/>
      <c r="O581" s="18"/>
      <c r="V581" s="5"/>
      <c r="W581" s="19"/>
    </row>
    <row r="582" spans="14:23" ht="14" x14ac:dyDescent="0.2">
      <c r="N582" s="5"/>
      <c r="O582" s="18"/>
      <c r="V582" s="5"/>
      <c r="W582" s="19"/>
    </row>
    <row r="583" spans="14:23" ht="14" x14ac:dyDescent="0.2">
      <c r="N583" s="5"/>
      <c r="O583" s="18"/>
      <c r="V583" s="5"/>
      <c r="W583" s="19"/>
    </row>
    <row r="584" spans="14:23" ht="14" x14ac:dyDescent="0.2">
      <c r="N584" s="5"/>
      <c r="O584" s="18"/>
      <c r="V584" s="5"/>
      <c r="W584" s="19"/>
    </row>
    <row r="585" spans="14:23" ht="14" x14ac:dyDescent="0.2">
      <c r="N585" s="5"/>
      <c r="O585" s="18"/>
      <c r="V585" s="5"/>
      <c r="W585" s="19"/>
    </row>
    <row r="586" spans="14:23" ht="14" x14ac:dyDescent="0.2">
      <c r="N586" s="5"/>
      <c r="O586" s="18"/>
      <c r="V586" s="5"/>
      <c r="W586" s="19"/>
    </row>
    <row r="587" spans="14:23" ht="14" x14ac:dyDescent="0.2">
      <c r="N587" s="5"/>
      <c r="O587" s="18"/>
      <c r="V587" s="5"/>
      <c r="W587" s="19"/>
    </row>
    <row r="588" spans="14:23" ht="14" x14ac:dyDescent="0.2">
      <c r="N588" s="5"/>
      <c r="O588" s="18"/>
      <c r="V588" s="5"/>
      <c r="W588" s="19"/>
    </row>
    <row r="589" spans="14:23" ht="14" x14ac:dyDescent="0.2">
      <c r="N589" s="5"/>
      <c r="O589" s="18"/>
      <c r="V589" s="5"/>
      <c r="W589" s="19"/>
    </row>
    <row r="590" spans="14:23" ht="14" x14ac:dyDescent="0.2">
      <c r="N590" s="5"/>
      <c r="O590" s="18"/>
      <c r="V590" s="5"/>
      <c r="W590" s="19"/>
    </row>
    <row r="591" spans="14:23" ht="14" x14ac:dyDescent="0.2">
      <c r="N591" s="5"/>
      <c r="O591" s="18"/>
      <c r="V591" s="5"/>
      <c r="W591" s="19"/>
    </row>
    <row r="592" spans="14:23" ht="14" x14ac:dyDescent="0.2">
      <c r="N592" s="5"/>
      <c r="O592" s="18"/>
      <c r="V592" s="5"/>
      <c r="W592" s="19"/>
    </row>
    <row r="593" spans="14:23" ht="14" x14ac:dyDescent="0.2">
      <c r="N593" s="5"/>
      <c r="O593" s="18"/>
      <c r="V593" s="5"/>
      <c r="W593" s="19"/>
    </row>
    <row r="594" spans="14:23" ht="14" x14ac:dyDescent="0.2">
      <c r="N594" s="5"/>
      <c r="O594" s="18"/>
      <c r="V594" s="5"/>
      <c r="W594" s="19"/>
    </row>
    <row r="595" spans="14:23" ht="14" x14ac:dyDescent="0.2">
      <c r="N595" s="5"/>
      <c r="O595" s="18"/>
      <c r="V595" s="5"/>
      <c r="W595" s="19"/>
    </row>
    <row r="596" spans="14:23" ht="14" x14ac:dyDescent="0.2">
      <c r="N596" s="5"/>
      <c r="O596" s="18"/>
      <c r="V596" s="5"/>
      <c r="W596" s="19"/>
    </row>
    <row r="597" spans="14:23" ht="14" x14ac:dyDescent="0.2">
      <c r="N597" s="5"/>
      <c r="O597" s="18"/>
      <c r="V597" s="5"/>
      <c r="W597" s="19"/>
    </row>
    <row r="598" spans="14:23" ht="14" x14ac:dyDescent="0.2">
      <c r="N598" s="5"/>
      <c r="O598" s="18"/>
      <c r="V598" s="5"/>
      <c r="W598" s="19"/>
    </row>
    <row r="599" spans="14:23" ht="14" x14ac:dyDescent="0.2">
      <c r="N599" s="5"/>
      <c r="O599" s="18"/>
      <c r="V599" s="5"/>
      <c r="W599" s="19"/>
    </row>
    <row r="600" spans="14:23" ht="14" x14ac:dyDescent="0.2">
      <c r="N600" s="5"/>
      <c r="O600" s="18"/>
      <c r="V600" s="5"/>
      <c r="W600" s="19"/>
    </row>
    <row r="601" spans="14:23" ht="14" x14ac:dyDescent="0.2">
      <c r="N601" s="5"/>
      <c r="O601" s="18"/>
      <c r="V601" s="5"/>
      <c r="W601" s="19"/>
    </row>
    <row r="602" spans="14:23" ht="14" x14ac:dyDescent="0.2">
      <c r="N602" s="5"/>
      <c r="O602" s="18"/>
      <c r="V602" s="5"/>
      <c r="W602" s="19"/>
    </row>
    <row r="603" spans="14:23" ht="14" x14ac:dyDescent="0.2">
      <c r="N603" s="5"/>
      <c r="O603" s="18"/>
      <c r="V603" s="5"/>
      <c r="W603" s="19"/>
    </row>
    <row r="604" spans="14:23" ht="14" x14ac:dyDescent="0.2">
      <c r="N604" s="5"/>
      <c r="O604" s="18"/>
      <c r="V604" s="5"/>
      <c r="W604" s="19"/>
    </row>
    <row r="605" spans="14:23" ht="14" x14ac:dyDescent="0.2">
      <c r="N605" s="5"/>
      <c r="O605" s="18"/>
      <c r="V605" s="5"/>
      <c r="W605" s="19"/>
    </row>
    <row r="606" spans="14:23" ht="14" x14ac:dyDescent="0.2">
      <c r="N606" s="5"/>
      <c r="O606" s="18"/>
      <c r="V606" s="5"/>
      <c r="W606" s="19"/>
    </row>
    <row r="607" spans="14:23" ht="14" x14ac:dyDescent="0.2">
      <c r="N607" s="5"/>
      <c r="O607" s="18"/>
      <c r="V607" s="5"/>
      <c r="W607" s="19"/>
    </row>
    <row r="608" spans="14:23" ht="14" x14ac:dyDescent="0.2">
      <c r="N608" s="5"/>
      <c r="O608" s="18"/>
      <c r="V608" s="5"/>
      <c r="W608" s="19"/>
    </row>
    <row r="609" spans="14:23" ht="14" x14ac:dyDescent="0.2">
      <c r="N609" s="5"/>
      <c r="O609" s="18"/>
      <c r="V609" s="5"/>
      <c r="W609" s="19"/>
    </row>
    <row r="610" spans="14:23" ht="14" x14ac:dyDescent="0.2">
      <c r="N610" s="5"/>
      <c r="O610" s="18"/>
      <c r="V610" s="5"/>
      <c r="W610" s="19"/>
    </row>
    <row r="611" spans="14:23" ht="14" x14ac:dyDescent="0.2">
      <c r="N611" s="5"/>
      <c r="O611" s="18"/>
      <c r="V611" s="5"/>
      <c r="W611" s="19"/>
    </row>
    <row r="612" spans="14:23" ht="14" x14ac:dyDescent="0.2">
      <c r="N612" s="5"/>
      <c r="O612" s="18"/>
      <c r="V612" s="5"/>
      <c r="W612" s="19"/>
    </row>
    <row r="613" spans="14:23" ht="14" x14ac:dyDescent="0.2">
      <c r="N613" s="5"/>
      <c r="O613" s="18"/>
      <c r="V613" s="5"/>
      <c r="W613" s="19"/>
    </row>
    <row r="614" spans="14:23" ht="14" x14ac:dyDescent="0.2">
      <c r="N614" s="5"/>
      <c r="O614" s="18"/>
      <c r="V614" s="5"/>
      <c r="W614" s="19"/>
    </row>
    <row r="615" spans="14:23" ht="14" x14ac:dyDescent="0.2">
      <c r="N615" s="5"/>
      <c r="O615" s="18"/>
      <c r="V615" s="5"/>
      <c r="W615" s="19"/>
    </row>
    <row r="616" spans="14:23" ht="14" x14ac:dyDescent="0.2">
      <c r="N616" s="5"/>
      <c r="O616" s="18"/>
      <c r="V616" s="5"/>
      <c r="W616" s="19"/>
    </row>
    <row r="617" spans="14:23" ht="14" x14ac:dyDescent="0.2">
      <c r="N617" s="5"/>
      <c r="O617" s="18"/>
      <c r="V617" s="5"/>
      <c r="W617" s="19"/>
    </row>
    <row r="618" spans="14:23" ht="14" x14ac:dyDescent="0.2">
      <c r="N618" s="5"/>
      <c r="O618" s="18"/>
      <c r="V618" s="5"/>
      <c r="W618" s="19"/>
    </row>
    <row r="619" spans="14:23" ht="14" x14ac:dyDescent="0.2">
      <c r="N619" s="5"/>
      <c r="O619" s="18"/>
      <c r="V619" s="5"/>
      <c r="W619" s="19"/>
    </row>
    <row r="620" spans="14:23" ht="14" x14ac:dyDescent="0.2">
      <c r="N620" s="5"/>
      <c r="O620" s="18"/>
      <c r="V620" s="5"/>
      <c r="W620" s="19"/>
    </row>
    <row r="621" spans="14:23" ht="14" x14ac:dyDescent="0.2">
      <c r="N621" s="5"/>
      <c r="O621" s="18"/>
      <c r="V621" s="5"/>
      <c r="W621" s="19"/>
    </row>
    <row r="622" spans="14:23" ht="14" x14ac:dyDescent="0.2">
      <c r="N622" s="5"/>
      <c r="O622" s="18"/>
      <c r="V622" s="5"/>
      <c r="W622" s="19"/>
    </row>
    <row r="623" spans="14:23" ht="14" x14ac:dyDescent="0.2">
      <c r="N623" s="5"/>
      <c r="O623" s="18"/>
      <c r="V623" s="5"/>
      <c r="W623" s="19"/>
    </row>
    <row r="624" spans="14:23" ht="14" x14ac:dyDescent="0.2">
      <c r="N624" s="5"/>
      <c r="O624" s="18"/>
      <c r="V624" s="5"/>
      <c r="W624" s="19"/>
    </row>
    <row r="625" spans="14:23" ht="14" x14ac:dyDescent="0.2">
      <c r="N625" s="5"/>
      <c r="O625" s="18"/>
      <c r="V625" s="5"/>
      <c r="W625" s="19"/>
    </row>
    <row r="626" spans="14:23" ht="14" x14ac:dyDescent="0.2">
      <c r="N626" s="5"/>
      <c r="O626" s="18"/>
      <c r="V626" s="5"/>
      <c r="W626" s="19"/>
    </row>
    <row r="627" spans="14:23" ht="14" x14ac:dyDescent="0.2">
      <c r="N627" s="5"/>
      <c r="O627" s="18"/>
      <c r="V627" s="5"/>
      <c r="W627" s="19"/>
    </row>
    <row r="628" spans="14:23" ht="14" x14ac:dyDescent="0.2">
      <c r="N628" s="5"/>
      <c r="O628" s="18"/>
      <c r="V628" s="5"/>
      <c r="W628" s="19"/>
    </row>
    <row r="629" spans="14:23" ht="14" x14ac:dyDescent="0.2">
      <c r="N629" s="5"/>
      <c r="O629" s="18"/>
      <c r="V629" s="5"/>
      <c r="W629" s="19"/>
    </row>
    <row r="630" spans="14:23" ht="14" x14ac:dyDescent="0.2">
      <c r="N630" s="5"/>
      <c r="O630" s="18"/>
      <c r="V630" s="5"/>
      <c r="W630" s="19"/>
    </row>
    <row r="631" spans="14:23" ht="14" x14ac:dyDescent="0.2">
      <c r="N631" s="5"/>
      <c r="O631" s="18"/>
      <c r="V631" s="5"/>
      <c r="W631" s="19"/>
    </row>
    <row r="632" spans="14:23" ht="14" x14ac:dyDescent="0.2">
      <c r="N632" s="5"/>
      <c r="O632" s="18"/>
      <c r="V632" s="5"/>
      <c r="W632" s="19"/>
    </row>
    <row r="633" spans="14:23" ht="14" x14ac:dyDescent="0.2">
      <c r="N633" s="5"/>
      <c r="O633" s="18"/>
      <c r="V633" s="5"/>
      <c r="W633" s="19"/>
    </row>
    <row r="634" spans="14:23" ht="14" x14ac:dyDescent="0.2">
      <c r="N634" s="5"/>
      <c r="O634" s="18"/>
      <c r="V634" s="5"/>
      <c r="W634" s="19"/>
    </row>
    <row r="635" spans="14:23" ht="14" x14ac:dyDescent="0.2">
      <c r="N635" s="5"/>
      <c r="O635" s="18"/>
      <c r="V635" s="5"/>
      <c r="W635" s="19"/>
    </row>
    <row r="636" spans="14:23" ht="14" x14ac:dyDescent="0.2">
      <c r="N636" s="5"/>
      <c r="O636" s="18"/>
      <c r="V636" s="5"/>
      <c r="W636" s="19"/>
    </row>
    <row r="637" spans="14:23" ht="14" x14ac:dyDescent="0.2">
      <c r="N637" s="5"/>
      <c r="O637" s="18"/>
      <c r="V637" s="5"/>
      <c r="W637" s="19"/>
    </row>
    <row r="638" spans="14:23" ht="14" x14ac:dyDescent="0.2">
      <c r="N638" s="5"/>
      <c r="O638" s="18"/>
      <c r="V638" s="5"/>
      <c r="W638" s="19"/>
    </row>
    <row r="639" spans="14:23" ht="14" x14ac:dyDescent="0.2">
      <c r="N639" s="5"/>
      <c r="O639" s="18"/>
      <c r="V639" s="5"/>
      <c r="W639" s="19"/>
    </row>
    <row r="640" spans="14:23" ht="14" x14ac:dyDescent="0.2">
      <c r="N640" s="5"/>
      <c r="O640" s="18"/>
      <c r="V640" s="5"/>
      <c r="W640" s="19"/>
    </row>
    <row r="641" spans="14:23" ht="14" x14ac:dyDescent="0.2">
      <c r="N641" s="5"/>
      <c r="O641" s="18"/>
      <c r="V641" s="5"/>
      <c r="W641" s="19"/>
    </row>
    <row r="642" spans="14:23" ht="14" x14ac:dyDescent="0.2">
      <c r="N642" s="5"/>
      <c r="O642" s="18"/>
      <c r="V642" s="5"/>
      <c r="W642" s="19"/>
    </row>
    <row r="643" spans="14:23" ht="14" x14ac:dyDescent="0.2">
      <c r="N643" s="5"/>
      <c r="O643" s="18"/>
      <c r="V643" s="5"/>
      <c r="W643" s="19"/>
    </row>
    <row r="644" spans="14:23" ht="14" x14ac:dyDescent="0.2">
      <c r="N644" s="5"/>
      <c r="O644" s="18"/>
      <c r="V644" s="5"/>
      <c r="W644" s="19"/>
    </row>
    <row r="645" spans="14:23" ht="14" x14ac:dyDescent="0.2">
      <c r="N645" s="5"/>
      <c r="O645" s="18"/>
      <c r="V645" s="5"/>
      <c r="W645" s="19"/>
    </row>
    <row r="646" spans="14:23" ht="14" x14ac:dyDescent="0.2">
      <c r="N646" s="5"/>
      <c r="O646" s="18"/>
      <c r="V646" s="5"/>
      <c r="W646" s="19"/>
    </row>
    <row r="647" spans="14:23" ht="14" x14ac:dyDescent="0.2">
      <c r="N647" s="5"/>
      <c r="O647" s="18"/>
      <c r="V647" s="5"/>
      <c r="W647" s="19"/>
    </row>
    <row r="648" spans="14:23" ht="14" x14ac:dyDescent="0.2">
      <c r="N648" s="5"/>
      <c r="O648" s="18"/>
      <c r="V648" s="5"/>
      <c r="W648" s="19"/>
    </row>
    <row r="649" spans="14:23" ht="14" x14ac:dyDescent="0.2">
      <c r="N649" s="5"/>
      <c r="O649" s="18"/>
      <c r="V649" s="5"/>
      <c r="W649" s="19"/>
    </row>
    <row r="650" spans="14:23" ht="14" x14ac:dyDescent="0.2">
      <c r="N650" s="5"/>
      <c r="O650" s="18"/>
      <c r="V650" s="5"/>
      <c r="W650" s="19"/>
    </row>
    <row r="651" spans="14:23" ht="14" x14ac:dyDescent="0.2">
      <c r="N651" s="5"/>
      <c r="O651" s="18"/>
      <c r="V651" s="5"/>
      <c r="W651" s="19"/>
    </row>
    <row r="652" spans="14:23" ht="14" x14ac:dyDescent="0.2">
      <c r="N652" s="5"/>
      <c r="O652" s="18"/>
      <c r="V652" s="5"/>
      <c r="W652" s="19"/>
    </row>
    <row r="653" spans="14:23" ht="14" x14ac:dyDescent="0.2">
      <c r="N653" s="5"/>
      <c r="O653" s="18"/>
      <c r="V653" s="5"/>
      <c r="W653" s="19"/>
    </row>
    <row r="654" spans="14:23" ht="14" x14ac:dyDescent="0.2">
      <c r="N654" s="5"/>
      <c r="O654" s="18"/>
      <c r="V654" s="5"/>
      <c r="W654" s="19"/>
    </row>
    <row r="655" spans="14:23" ht="14" x14ac:dyDescent="0.2">
      <c r="N655" s="5"/>
      <c r="O655" s="18"/>
      <c r="V655" s="5"/>
      <c r="W655" s="19"/>
    </row>
    <row r="656" spans="14:23" ht="14" x14ac:dyDescent="0.2">
      <c r="N656" s="5"/>
      <c r="O656" s="18"/>
      <c r="V656" s="5"/>
      <c r="W656" s="19"/>
    </row>
    <row r="657" spans="14:23" ht="14" x14ac:dyDescent="0.2">
      <c r="N657" s="5"/>
      <c r="O657" s="18"/>
      <c r="V657" s="5"/>
      <c r="W657" s="19"/>
    </row>
    <row r="658" spans="14:23" ht="14" x14ac:dyDescent="0.2">
      <c r="N658" s="5"/>
      <c r="O658" s="18"/>
      <c r="V658" s="5"/>
      <c r="W658" s="19"/>
    </row>
    <row r="659" spans="14:23" ht="14" x14ac:dyDescent="0.2">
      <c r="N659" s="5"/>
      <c r="O659" s="18"/>
      <c r="V659" s="5"/>
      <c r="W659" s="19"/>
    </row>
    <row r="660" spans="14:23" ht="14" x14ac:dyDescent="0.2">
      <c r="N660" s="5"/>
      <c r="O660" s="18"/>
      <c r="V660" s="5"/>
      <c r="W660" s="19"/>
    </row>
    <row r="661" spans="14:23" ht="14" x14ac:dyDescent="0.2">
      <c r="N661" s="5"/>
      <c r="O661" s="18"/>
      <c r="V661" s="5"/>
      <c r="W661" s="19"/>
    </row>
    <row r="662" spans="14:23" ht="14" x14ac:dyDescent="0.2">
      <c r="N662" s="5"/>
      <c r="O662" s="18"/>
      <c r="V662" s="5"/>
      <c r="W662" s="19"/>
    </row>
    <row r="663" spans="14:23" ht="14" x14ac:dyDescent="0.2">
      <c r="N663" s="5"/>
      <c r="O663" s="18"/>
      <c r="V663" s="5"/>
      <c r="W663" s="19"/>
    </row>
    <row r="664" spans="14:23" ht="14" x14ac:dyDescent="0.2">
      <c r="N664" s="5"/>
      <c r="O664" s="18"/>
      <c r="V664" s="5"/>
      <c r="W664" s="19"/>
    </row>
    <row r="665" spans="14:23" ht="14" x14ac:dyDescent="0.2">
      <c r="N665" s="5"/>
      <c r="O665" s="18"/>
      <c r="V665" s="5"/>
      <c r="W665" s="19"/>
    </row>
    <row r="666" spans="14:23" ht="14" x14ac:dyDescent="0.2">
      <c r="N666" s="5"/>
      <c r="O666" s="18"/>
      <c r="V666" s="5"/>
      <c r="W666" s="19"/>
    </row>
    <row r="667" spans="14:23" ht="14" x14ac:dyDescent="0.2">
      <c r="N667" s="5"/>
      <c r="O667" s="18"/>
      <c r="V667" s="5"/>
      <c r="W667" s="19"/>
    </row>
    <row r="668" spans="14:23" ht="14" x14ac:dyDescent="0.2">
      <c r="N668" s="5"/>
      <c r="O668" s="18"/>
      <c r="V668" s="5"/>
      <c r="W668" s="19"/>
    </row>
    <row r="669" spans="14:23" ht="14" x14ac:dyDescent="0.2">
      <c r="N669" s="5"/>
      <c r="O669" s="18"/>
      <c r="V669" s="5"/>
      <c r="W669" s="19"/>
    </row>
    <row r="670" spans="14:23" ht="14" x14ac:dyDescent="0.2">
      <c r="N670" s="5"/>
      <c r="O670" s="18"/>
      <c r="V670" s="5"/>
      <c r="W670" s="19"/>
    </row>
    <row r="671" spans="14:23" ht="14" x14ac:dyDescent="0.2">
      <c r="N671" s="5"/>
      <c r="O671" s="18"/>
      <c r="V671" s="5"/>
      <c r="W671" s="19"/>
    </row>
    <row r="672" spans="14:23" ht="14" x14ac:dyDescent="0.2">
      <c r="N672" s="5"/>
      <c r="O672" s="18"/>
      <c r="V672" s="5"/>
      <c r="W672" s="19"/>
    </row>
    <row r="673" spans="14:23" ht="14" x14ac:dyDescent="0.2">
      <c r="N673" s="5"/>
      <c r="O673" s="18"/>
      <c r="V673" s="5"/>
      <c r="W673" s="19"/>
    </row>
    <row r="674" spans="14:23" ht="14" x14ac:dyDescent="0.2">
      <c r="N674" s="5"/>
      <c r="O674" s="18"/>
      <c r="V674" s="5"/>
      <c r="W674" s="19"/>
    </row>
    <row r="675" spans="14:23" ht="14" x14ac:dyDescent="0.2">
      <c r="N675" s="5"/>
      <c r="O675" s="18"/>
      <c r="V675" s="5"/>
      <c r="W675" s="19"/>
    </row>
    <row r="676" spans="14:23" ht="14" x14ac:dyDescent="0.2">
      <c r="N676" s="5"/>
      <c r="O676" s="18"/>
      <c r="V676" s="5"/>
      <c r="W676" s="19"/>
    </row>
    <row r="677" spans="14:23" ht="14" x14ac:dyDescent="0.2">
      <c r="N677" s="5"/>
      <c r="O677" s="18"/>
      <c r="V677" s="5"/>
      <c r="W677" s="19"/>
    </row>
    <row r="678" spans="14:23" ht="14" x14ac:dyDescent="0.2">
      <c r="N678" s="5"/>
      <c r="O678" s="18"/>
      <c r="V678" s="5"/>
      <c r="W678" s="19"/>
    </row>
    <row r="679" spans="14:23" ht="14" x14ac:dyDescent="0.2">
      <c r="N679" s="5"/>
      <c r="O679" s="18"/>
      <c r="V679" s="5"/>
      <c r="W679" s="19"/>
    </row>
    <row r="680" spans="14:23" ht="14" x14ac:dyDescent="0.2">
      <c r="N680" s="5"/>
      <c r="O680" s="18"/>
      <c r="V680" s="5"/>
      <c r="W680" s="19"/>
    </row>
    <row r="681" spans="14:23" ht="14" x14ac:dyDescent="0.2">
      <c r="N681" s="5"/>
      <c r="O681" s="18"/>
      <c r="V681" s="5"/>
      <c r="W681" s="19"/>
    </row>
    <row r="682" spans="14:23" ht="14" x14ac:dyDescent="0.2">
      <c r="N682" s="5"/>
      <c r="O682" s="18"/>
      <c r="V682" s="5"/>
      <c r="W682" s="19"/>
    </row>
    <row r="683" spans="14:23" ht="14" x14ac:dyDescent="0.2">
      <c r="N683" s="5"/>
      <c r="O683" s="18"/>
      <c r="V683" s="5"/>
      <c r="W683" s="19"/>
    </row>
    <row r="684" spans="14:23" ht="14" x14ac:dyDescent="0.2">
      <c r="N684" s="5"/>
      <c r="O684" s="18"/>
      <c r="V684" s="5"/>
      <c r="W684" s="19"/>
    </row>
    <row r="685" spans="14:23" ht="14" x14ac:dyDescent="0.2">
      <c r="N685" s="5"/>
      <c r="O685" s="18"/>
      <c r="V685" s="5"/>
      <c r="W685" s="19"/>
    </row>
    <row r="686" spans="14:23" ht="14" x14ac:dyDescent="0.2">
      <c r="N686" s="5"/>
      <c r="O686" s="18"/>
      <c r="V686" s="5"/>
      <c r="W686" s="19"/>
    </row>
    <row r="687" spans="14:23" ht="14" x14ac:dyDescent="0.2">
      <c r="N687" s="5"/>
      <c r="O687" s="18"/>
      <c r="V687" s="5"/>
      <c r="W687" s="19"/>
    </row>
    <row r="688" spans="14:23" ht="14" x14ac:dyDescent="0.2">
      <c r="N688" s="5"/>
      <c r="O688" s="18"/>
      <c r="V688" s="5"/>
      <c r="W688" s="19"/>
    </row>
    <row r="689" spans="14:23" ht="14" x14ac:dyDescent="0.2">
      <c r="N689" s="5"/>
      <c r="O689" s="18"/>
      <c r="V689" s="5"/>
      <c r="W689" s="19"/>
    </row>
    <row r="690" spans="14:23" ht="14" x14ac:dyDescent="0.2">
      <c r="N690" s="5"/>
      <c r="O690" s="18"/>
      <c r="V690" s="5"/>
      <c r="W690" s="19"/>
    </row>
    <row r="691" spans="14:23" ht="14" x14ac:dyDescent="0.2">
      <c r="N691" s="5"/>
      <c r="O691" s="18"/>
      <c r="V691" s="5"/>
      <c r="W691" s="19"/>
    </row>
    <row r="692" spans="14:23" ht="14" x14ac:dyDescent="0.2">
      <c r="N692" s="5"/>
      <c r="O692" s="18"/>
      <c r="V692" s="5"/>
      <c r="W692" s="19"/>
    </row>
    <row r="693" spans="14:23" ht="14" x14ac:dyDescent="0.2">
      <c r="N693" s="5"/>
      <c r="O693" s="18"/>
      <c r="V693" s="5"/>
      <c r="W693" s="19"/>
    </row>
    <row r="694" spans="14:23" ht="14" x14ac:dyDescent="0.2">
      <c r="N694" s="5"/>
      <c r="O694" s="18"/>
      <c r="V694" s="5"/>
      <c r="W694" s="19"/>
    </row>
    <row r="695" spans="14:23" ht="14" x14ac:dyDescent="0.2">
      <c r="N695" s="5"/>
      <c r="O695" s="18"/>
      <c r="V695" s="5"/>
      <c r="W695" s="19"/>
    </row>
    <row r="696" spans="14:23" ht="14" x14ac:dyDescent="0.2">
      <c r="N696" s="5"/>
      <c r="O696" s="18"/>
      <c r="V696" s="5"/>
      <c r="W696" s="19"/>
    </row>
    <row r="697" spans="14:23" ht="14" x14ac:dyDescent="0.2">
      <c r="N697" s="5"/>
      <c r="O697" s="18"/>
      <c r="V697" s="5"/>
      <c r="W697" s="19"/>
    </row>
    <row r="698" spans="14:23" ht="14" x14ac:dyDescent="0.2">
      <c r="N698" s="5"/>
      <c r="O698" s="18"/>
      <c r="V698" s="5"/>
      <c r="W698" s="19"/>
    </row>
    <row r="699" spans="14:23" ht="14" x14ac:dyDescent="0.2">
      <c r="N699" s="5"/>
      <c r="O699" s="18"/>
      <c r="V699" s="5"/>
      <c r="W699" s="19"/>
    </row>
    <row r="700" spans="14:23" ht="14" x14ac:dyDescent="0.2">
      <c r="N700" s="5"/>
      <c r="O700" s="18"/>
      <c r="V700" s="5"/>
      <c r="W700" s="19"/>
    </row>
    <row r="701" spans="14:23" ht="14" x14ac:dyDescent="0.2">
      <c r="N701" s="5"/>
      <c r="O701" s="18"/>
      <c r="V701" s="5"/>
      <c r="W701" s="19"/>
    </row>
    <row r="702" spans="14:23" ht="14" x14ac:dyDescent="0.2">
      <c r="N702" s="5"/>
      <c r="O702" s="18"/>
      <c r="V702" s="5"/>
      <c r="W702" s="19"/>
    </row>
    <row r="703" spans="14:23" ht="14" x14ac:dyDescent="0.2">
      <c r="N703" s="5"/>
      <c r="O703" s="18"/>
      <c r="V703" s="5"/>
      <c r="W703" s="19"/>
    </row>
    <row r="704" spans="14:23" ht="14" x14ac:dyDescent="0.2">
      <c r="N704" s="5"/>
      <c r="O704" s="18"/>
      <c r="V704" s="5"/>
      <c r="W704" s="19"/>
    </row>
    <row r="705" spans="14:23" ht="14" x14ac:dyDescent="0.2">
      <c r="N705" s="5"/>
      <c r="O705" s="18"/>
      <c r="V705" s="5"/>
      <c r="W705" s="19"/>
    </row>
    <row r="706" spans="14:23" ht="14" x14ac:dyDescent="0.2">
      <c r="N706" s="5"/>
      <c r="O706" s="18"/>
      <c r="V706" s="5"/>
      <c r="W706" s="19"/>
    </row>
    <row r="707" spans="14:23" ht="14" x14ac:dyDescent="0.2">
      <c r="N707" s="5"/>
      <c r="O707" s="18"/>
      <c r="V707" s="5"/>
      <c r="W707" s="19"/>
    </row>
    <row r="708" spans="14:23" ht="14" x14ac:dyDescent="0.2">
      <c r="N708" s="5"/>
      <c r="O708" s="18"/>
      <c r="V708" s="5"/>
      <c r="W708" s="19"/>
    </row>
    <row r="709" spans="14:23" ht="14" x14ac:dyDescent="0.2">
      <c r="N709" s="5"/>
      <c r="O709" s="18"/>
      <c r="V709" s="5"/>
      <c r="W709" s="19"/>
    </row>
    <row r="710" spans="14:23" ht="14" x14ac:dyDescent="0.2">
      <c r="N710" s="5"/>
      <c r="O710" s="18"/>
      <c r="V710" s="5"/>
      <c r="W710" s="19"/>
    </row>
    <row r="711" spans="14:23" ht="14" x14ac:dyDescent="0.2">
      <c r="N711" s="5"/>
      <c r="O711" s="18"/>
      <c r="V711" s="5"/>
      <c r="W711" s="19"/>
    </row>
    <row r="712" spans="14:23" ht="14" x14ac:dyDescent="0.2">
      <c r="N712" s="5"/>
      <c r="O712" s="18"/>
      <c r="V712" s="5"/>
      <c r="W712" s="19"/>
    </row>
    <row r="713" spans="14:23" ht="14" x14ac:dyDescent="0.2">
      <c r="N713" s="5"/>
      <c r="O713" s="18"/>
      <c r="V713" s="5"/>
      <c r="W713" s="19"/>
    </row>
    <row r="714" spans="14:23" ht="14" x14ac:dyDescent="0.2">
      <c r="N714" s="5"/>
      <c r="O714" s="18"/>
      <c r="V714" s="5"/>
      <c r="W714" s="19"/>
    </row>
    <row r="715" spans="14:23" ht="14" x14ac:dyDescent="0.2">
      <c r="N715" s="5"/>
      <c r="O715" s="18"/>
      <c r="V715" s="5"/>
      <c r="W715" s="19"/>
    </row>
    <row r="716" spans="14:23" ht="14" x14ac:dyDescent="0.2">
      <c r="N716" s="5"/>
      <c r="O716" s="18"/>
      <c r="V716" s="5"/>
      <c r="W716" s="19"/>
    </row>
    <row r="717" spans="14:23" ht="14" x14ac:dyDescent="0.2">
      <c r="N717" s="5"/>
      <c r="O717" s="18"/>
      <c r="V717" s="5"/>
      <c r="W717" s="19"/>
    </row>
    <row r="718" spans="14:23" ht="14" x14ac:dyDescent="0.2">
      <c r="N718" s="5"/>
      <c r="O718" s="18"/>
      <c r="V718" s="5"/>
      <c r="W718" s="19"/>
    </row>
    <row r="719" spans="14:23" ht="14" x14ac:dyDescent="0.2">
      <c r="N719" s="5"/>
      <c r="O719" s="18"/>
      <c r="V719" s="5"/>
      <c r="W719" s="19"/>
    </row>
    <row r="720" spans="14:23" ht="14" x14ac:dyDescent="0.2">
      <c r="N720" s="5"/>
      <c r="O720" s="18"/>
      <c r="V720" s="5"/>
      <c r="W720" s="19"/>
    </row>
    <row r="721" spans="14:23" ht="14" x14ac:dyDescent="0.2">
      <c r="N721" s="5"/>
      <c r="O721" s="18"/>
      <c r="V721" s="5"/>
      <c r="W721" s="19"/>
    </row>
    <row r="722" spans="14:23" ht="14" x14ac:dyDescent="0.2">
      <c r="N722" s="5"/>
      <c r="O722" s="18"/>
      <c r="V722" s="5"/>
      <c r="W722" s="19"/>
    </row>
    <row r="723" spans="14:23" ht="14" x14ac:dyDescent="0.2">
      <c r="N723" s="5"/>
      <c r="O723" s="18"/>
      <c r="V723" s="5"/>
      <c r="W723" s="19"/>
    </row>
    <row r="724" spans="14:23" ht="14" x14ac:dyDescent="0.2">
      <c r="N724" s="5"/>
      <c r="O724" s="18"/>
      <c r="V724" s="5"/>
      <c r="W724" s="19"/>
    </row>
    <row r="725" spans="14:23" ht="14" x14ac:dyDescent="0.2">
      <c r="N725" s="5"/>
      <c r="O725" s="18"/>
      <c r="V725" s="5"/>
      <c r="W725" s="19"/>
    </row>
    <row r="726" spans="14:23" ht="14" x14ac:dyDescent="0.2">
      <c r="N726" s="5"/>
      <c r="O726" s="18"/>
      <c r="V726" s="5"/>
      <c r="W726" s="19"/>
    </row>
    <row r="727" spans="14:23" ht="14" x14ac:dyDescent="0.2">
      <c r="N727" s="5"/>
      <c r="O727" s="18"/>
      <c r="V727" s="5"/>
      <c r="W727" s="19"/>
    </row>
    <row r="728" spans="14:23" ht="14" x14ac:dyDescent="0.2">
      <c r="N728" s="5"/>
      <c r="O728" s="18"/>
      <c r="V728" s="5"/>
      <c r="W728" s="19"/>
    </row>
    <row r="729" spans="14:23" ht="14" x14ac:dyDescent="0.2">
      <c r="N729" s="5"/>
      <c r="O729" s="18"/>
      <c r="V729" s="5"/>
      <c r="W729" s="19"/>
    </row>
    <row r="730" spans="14:23" ht="14" x14ac:dyDescent="0.2">
      <c r="N730" s="5"/>
      <c r="O730" s="18"/>
      <c r="V730" s="5"/>
      <c r="W730" s="19"/>
    </row>
    <row r="731" spans="14:23" ht="14" x14ac:dyDescent="0.2">
      <c r="N731" s="5"/>
      <c r="O731" s="18"/>
      <c r="V731" s="5"/>
      <c r="W731" s="19"/>
    </row>
    <row r="732" spans="14:23" ht="14" x14ac:dyDescent="0.2">
      <c r="N732" s="5"/>
      <c r="O732" s="18"/>
      <c r="V732" s="5"/>
      <c r="W732" s="19"/>
    </row>
    <row r="733" spans="14:23" ht="14" x14ac:dyDescent="0.2">
      <c r="N733" s="5"/>
      <c r="O733" s="18"/>
      <c r="V733" s="5"/>
      <c r="W733" s="19"/>
    </row>
    <row r="734" spans="14:23" ht="14" x14ac:dyDescent="0.2">
      <c r="N734" s="5"/>
      <c r="O734" s="18"/>
      <c r="V734" s="5"/>
      <c r="W734" s="19"/>
    </row>
    <row r="735" spans="14:23" ht="14" x14ac:dyDescent="0.2">
      <c r="N735" s="5"/>
      <c r="O735" s="18"/>
      <c r="V735" s="5"/>
      <c r="W735" s="19"/>
    </row>
    <row r="736" spans="14:23" ht="14" x14ac:dyDescent="0.2">
      <c r="N736" s="5"/>
      <c r="O736" s="18"/>
      <c r="V736" s="5"/>
      <c r="W736" s="19"/>
    </row>
    <row r="737" spans="14:23" ht="14" x14ac:dyDescent="0.2">
      <c r="N737" s="5"/>
      <c r="O737" s="18"/>
      <c r="V737" s="5"/>
      <c r="W737" s="19"/>
    </row>
    <row r="738" spans="14:23" ht="14" x14ac:dyDescent="0.2">
      <c r="N738" s="5"/>
      <c r="O738" s="18"/>
      <c r="V738" s="5"/>
      <c r="W738" s="19"/>
    </row>
    <row r="739" spans="14:23" ht="14" x14ac:dyDescent="0.2">
      <c r="N739" s="5"/>
      <c r="O739" s="18"/>
      <c r="V739" s="5"/>
      <c r="W739" s="19"/>
    </row>
    <row r="740" spans="14:23" ht="14" x14ac:dyDescent="0.2">
      <c r="N740" s="5"/>
      <c r="O740" s="18"/>
      <c r="V740" s="5"/>
      <c r="W740" s="19"/>
    </row>
    <row r="741" spans="14:23" ht="14" x14ac:dyDescent="0.2">
      <c r="N741" s="5"/>
      <c r="O741" s="18"/>
      <c r="V741" s="5"/>
      <c r="W741" s="19"/>
    </row>
    <row r="742" spans="14:23" ht="14" x14ac:dyDescent="0.2">
      <c r="N742" s="5"/>
      <c r="O742" s="18"/>
      <c r="V742" s="5"/>
      <c r="W742" s="19"/>
    </row>
    <row r="743" spans="14:23" ht="14" x14ac:dyDescent="0.2">
      <c r="N743" s="5"/>
      <c r="O743" s="18"/>
      <c r="V743" s="5"/>
      <c r="W743" s="19"/>
    </row>
    <row r="744" spans="14:23" ht="14" x14ac:dyDescent="0.2">
      <c r="N744" s="5"/>
      <c r="O744" s="18"/>
      <c r="V744" s="5"/>
      <c r="W744" s="19"/>
    </row>
    <row r="745" spans="14:23" ht="14" x14ac:dyDescent="0.2">
      <c r="N745" s="5"/>
      <c r="O745" s="18"/>
      <c r="V745" s="5"/>
      <c r="W745" s="19"/>
    </row>
    <row r="746" spans="14:23" ht="14" x14ac:dyDescent="0.2">
      <c r="N746" s="5"/>
      <c r="O746" s="18"/>
      <c r="V746" s="5"/>
      <c r="W746" s="19"/>
    </row>
    <row r="747" spans="14:23" ht="14" x14ac:dyDescent="0.2">
      <c r="N747" s="5"/>
      <c r="O747" s="18"/>
      <c r="V747" s="5"/>
      <c r="W747" s="19"/>
    </row>
    <row r="748" spans="14:23" ht="14" x14ac:dyDescent="0.2">
      <c r="N748" s="5"/>
      <c r="O748" s="18"/>
      <c r="V748" s="5"/>
      <c r="W748" s="19"/>
    </row>
    <row r="749" spans="14:23" ht="14" x14ac:dyDescent="0.2">
      <c r="N749" s="5"/>
      <c r="O749" s="18"/>
      <c r="V749" s="5"/>
      <c r="W749" s="19"/>
    </row>
    <row r="750" spans="14:23" ht="14" x14ac:dyDescent="0.2">
      <c r="N750" s="5"/>
      <c r="O750" s="18"/>
      <c r="V750" s="5"/>
      <c r="W750" s="19"/>
    </row>
    <row r="751" spans="14:23" ht="14" x14ac:dyDescent="0.2">
      <c r="N751" s="5"/>
      <c r="O751" s="18"/>
      <c r="V751" s="5"/>
      <c r="W751" s="19"/>
    </row>
    <row r="752" spans="14:23" ht="14" x14ac:dyDescent="0.2">
      <c r="N752" s="5"/>
      <c r="O752" s="18"/>
      <c r="V752" s="5"/>
      <c r="W752" s="19"/>
    </row>
    <row r="753" spans="14:23" ht="14" x14ac:dyDescent="0.2">
      <c r="N753" s="5"/>
      <c r="O753" s="18"/>
      <c r="V753" s="5"/>
      <c r="W753" s="19"/>
    </row>
    <row r="754" spans="14:23" ht="14" x14ac:dyDescent="0.2">
      <c r="N754" s="5"/>
      <c r="O754" s="18"/>
      <c r="V754" s="5"/>
      <c r="W754" s="19"/>
    </row>
    <row r="755" spans="14:23" ht="14" x14ac:dyDescent="0.2">
      <c r="N755" s="5"/>
      <c r="O755" s="18"/>
      <c r="V755" s="5"/>
      <c r="W755" s="19"/>
    </row>
    <row r="756" spans="14:23" ht="14" x14ac:dyDescent="0.2">
      <c r="N756" s="5"/>
      <c r="O756" s="18"/>
      <c r="V756" s="5"/>
      <c r="W756" s="19"/>
    </row>
    <row r="757" spans="14:23" ht="14" x14ac:dyDescent="0.2">
      <c r="N757" s="5"/>
      <c r="O757" s="18"/>
      <c r="V757" s="5"/>
      <c r="W757" s="19"/>
    </row>
    <row r="758" spans="14:23" ht="14" x14ac:dyDescent="0.2">
      <c r="N758" s="5"/>
      <c r="O758" s="18"/>
      <c r="V758" s="5"/>
      <c r="W758" s="19"/>
    </row>
    <row r="759" spans="14:23" ht="14" x14ac:dyDescent="0.2">
      <c r="N759" s="5"/>
      <c r="O759" s="18"/>
      <c r="V759" s="5"/>
      <c r="W759" s="19"/>
    </row>
    <row r="760" spans="14:23" ht="14" x14ac:dyDescent="0.2">
      <c r="N760" s="5"/>
      <c r="O760" s="18"/>
      <c r="V760" s="5"/>
      <c r="W760" s="19"/>
    </row>
    <row r="761" spans="14:23" ht="14" x14ac:dyDescent="0.2">
      <c r="N761" s="5"/>
      <c r="O761" s="18"/>
      <c r="V761" s="5"/>
      <c r="W761" s="19"/>
    </row>
    <row r="762" spans="14:23" ht="14" x14ac:dyDescent="0.2">
      <c r="N762" s="5"/>
      <c r="O762" s="18"/>
      <c r="V762" s="5"/>
      <c r="W762" s="19"/>
    </row>
    <row r="763" spans="14:23" ht="14" x14ac:dyDescent="0.2">
      <c r="N763" s="5"/>
      <c r="O763" s="18"/>
      <c r="V763" s="5"/>
      <c r="W763" s="19"/>
    </row>
    <row r="764" spans="14:23" ht="14" x14ac:dyDescent="0.2">
      <c r="N764" s="5"/>
      <c r="O764" s="18"/>
      <c r="V764" s="5"/>
      <c r="W764" s="19"/>
    </row>
    <row r="765" spans="14:23" ht="14" x14ac:dyDescent="0.2">
      <c r="N765" s="5"/>
      <c r="O765" s="18"/>
      <c r="V765" s="5"/>
      <c r="W765" s="19"/>
    </row>
    <row r="766" spans="14:23" ht="14" x14ac:dyDescent="0.2">
      <c r="N766" s="5"/>
      <c r="O766" s="18"/>
      <c r="V766" s="5"/>
      <c r="W766" s="19"/>
    </row>
    <row r="767" spans="14:23" ht="14" x14ac:dyDescent="0.2">
      <c r="N767" s="5"/>
      <c r="O767" s="18"/>
      <c r="V767" s="5"/>
      <c r="W767" s="19"/>
    </row>
    <row r="768" spans="14:23" ht="14" x14ac:dyDescent="0.2">
      <c r="N768" s="5"/>
      <c r="O768" s="18"/>
      <c r="V768" s="5"/>
      <c r="W768" s="19"/>
    </row>
    <row r="769" spans="14:23" ht="14" x14ac:dyDescent="0.2">
      <c r="N769" s="5"/>
      <c r="O769" s="18"/>
      <c r="V769" s="5"/>
      <c r="W769" s="19"/>
    </row>
    <row r="770" spans="14:23" ht="14" x14ac:dyDescent="0.2">
      <c r="N770" s="5"/>
      <c r="O770" s="18"/>
      <c r="V770" s="5"/>
      <c r="W770" s="19"/>
    </row>
    <row r="771" spans="14:23" ht="14" x14ac:dyDescent="0.2">
      <c r="N771" s="5"/>
      <c r="O771" s="18"/>
      <c r="V771" s="5"/>
      <c r="W771" s="19"/>
    </row>
    <row r="772" spans="14:23" ht="14" x14ac:dyDescent="0.2">
      <c r="N772" s="5"/>
      <c r="O772" s="18"/>
      <c r="V772" s="5"/>
      <c r="W772" s="19"/>
    </row>
    <row r="773" spans="14:23" ht="14" x14ac:dyDescent="0.2">
      <c r="N773" s="5"/>
      <c r="O773" s="18"/>
      <c r="V773" s="5"/>
      <c r="W773" s="19"/>
    </row>
    <row r="774" spans="14:23" ht="14" x14ac:dyDescent="0.2">
      <c r="N774" s="5"/>
      <c r="O774" s="18"/>
      <c r="V774" s="5"/>
      <c r="W774" s="19"/>
    </row>
    <row r="775" spans="14:23" ht="14" x14ac:dyDescent="0.2">
      <c r="N775" s="5"/>
      <c r="O775" s="18"/>
      <c r="V775" s="5"/>
      <c r="W775" s="19"/>
    </row>
    <row r="776" spans="14:23" ht="14" x14ac:dyDescent="0.2">
      <c r="N776" s="5"/>
      <c r="O776" s="18"/>
      <c r="V776" s="5"/>
      <c r="W776" s="19"/>
    </row>
    <row r="777" spans="14:23" ht="14" x14ac:dyDescent="0.2">
      <c r="N777" s="5"/>
      <c r="O777" s="18"/>
      <c r="V777" s="5"/>
      <c r="W777" s="19"/>
    </row>
    <row r="778" spans="14:23" ht="14" x14ac:dyDescent="0.2">
      <c r="N778" s="5"/>
      <c r="O778" s="18"/>
      <c r="V778" s="5"/>
      <c r="W778" s="19"/>
    </row>
    <row r="779" spans="14:23" ht="14" x14ac:dyDescent="0.2">
      <c r="N779" s="5"/>
      <c r="O779" s="18"/>
      <c r="V779" s="5"/>
      <c r="W779" s="19"/>
    </row>
    <row r="780" spans="14:23" ht="14" x14ac:dyDescent="0.2">
      <c r="N780" s="5"/>
      <c r="O780" s="18"/>
      <c r="V780" s="5"/>
      <c r="W780" s="19"/>
    </row>
    <row r="781" spans="14:23" ht="14" x14ac:dyDescent="0.2">
      <c r="N781" s="5"/>
      <c r="O781" s="18"/>
      <c r="V781" s="5"/>
      <c r="W781" s="19"/>
    </row>
    <row r="782" spans="14:23" ht="14" x14ac:dyDescent="0.2">
      <c r="N782" s="5"/>
      <c r="O782" s="18"/>
      <c r="V782" s="5"/>
      <c r="W782" s="19"/>
    </row>
    <row r="783" spans="14:23" ht="14" x14ac:dyDescent="0.2">
      <c r="N783" s="5"/>
      <c r="O783" s="18"/>
      <c r="V783" s="5"/>
      <c r="W783" s="19"/>
    </row>
    <row r="784" spans="14:23" ht="14" x14ac:dyDescent="0.2">
      <c r="N784" s="5"/>
      <c r="O784" s="18"/>
      <c r="V784" s="5"/>
      <c r="W784" s="19"/>
    </row>
    <row r="785" spans="14:23" ht="14" x14ac:dyDescent="0.2">
      <c r="N785" s="5"/>
      <c r="O785" s="18"/>
      <c r="V785" s="5"/>
      <c r="W785" s="19"/>
    </row>
    <row r="786" spans="14:23" ht="14" x14ac:dyDescent="0.2">
      <c r="N786" s="5"/>
      <c r="O786" s="18"/>
      <c r="V786" s="5"/>
      <c r="W786" s="19"/>
    </row>
    <row r="787" spans="14:23" ht="14" x14ac:dyDescent="0.2">
      <c r="N787" s="5"/>
      <c r="O787" s="18"/>
      <c r="V787" s="5"/>
      <c r="W787" s="19"/>
    </row>
    <row r="788" spans="14:23" ht="14" x14ac:dyDescent="0.2">
      <c r="N788" s="5"/>
      <c r="O788" s="18"/>
      <c r="V788" s="5"/>
      <c r="W788" s="19"/>
    </row>
    <row r="789" spans="14:23" ht="14" x14ac:dyDescent="0.2">
      <c r="N789" s="5"/>
      <c r="O789" s="18"/>
      <c r="V789" s="5"/>
      <c r="W789" s="19"/>
    </row>
    <row r="790" spans="14:23" ht="14" x14ac:dyDescent="0.2">
      <c r="N790" s="5"/>
      <c r="O790" s="18"/>
      <c r="V790" s="5"/>
      <c r="W790" s="19"/>
    </row>
    <row r="791" spans="14:23" ht="14" x14ac:dyDescent="0.2">
      <c r="N791" s="5"/>
      <c r="O791" s="18"/>
      <c r="V791" s="5"/>
      <c r="W791" s="19"/>
    </row>
    <row r="792" spans="14:23" ht="14" x14ac:dyDescent="0.2">
      <c r="N792" s="5"/>
      <c r="O792" s="18"/>
      <c r="V792" s="5"/>
      <c r="W792" s="19"/>
    </row>
    <row r="793" spans="14:23" ht="14" x14ac:dyDescent="0.2">
      <c r="N793" s="5"/>
      <c r="O793" s="18"/>
      <c r="V793" s="5"/>
      <c r="W793" s="19"/>
    </row>
    <row r="794" spans="14:23" ht="14" x14ac:dyDescent="0.2">
      <c r="N794" s="5"/>
      <c r="O794" s="18"/>
      <c r="V794" s="5"/>
      <c r="W794" s="19"/>
    </row>
    <row r="795" spans="14:23" ht="14" x14ac:dyDescent="0.2">
      <c r="N795" s="5"/>
      <c r="O795" s="18"/>
      <c r="V795" s="5"/>
      <c r="W795" s="19"/>
    </row>
    <row r="796" spans="14:23" ht="14" x14ac:dyDescent="0.2">
      <c r="N796" s="5"/>
      <c r="O796" s="18"/>
      <c r="V796" s="5"/>
      <c r="W796" s="19"/>
    </row>
    <row r="797" spans="14:23" ht="14" x14ac:dyDescent="0.2">
      <c r="N797" s="5"/>
      <c r="O797" s="18"/>
      <c r="V797" s="5"/>
      <c r="W797" s="19"/>
    </row>
    <row r="798" spans="14:23" ht="14" x14ac:dyDescent="0.2">
      <c r="N798" s="5"/>
      <c r="O798" s="18"/>
      <c r="V798" s="5"/>
      <c r="W798" s="19"/>
    </row>
    <row r="799" spans="14:23" ht="14" x14ac:dyDescent="0.2">
      <c r="N799" s="5"/>
      <c r="O799" s="18"/>
      <c r="V799" s="5"/>
      <c r="W799" s="19"/>
    </row>
    <row r="800" spans="14:23" ht="14" x14ac:dyDescent="0.2">
      <c r="N800" s="5"/>
      <c r="O800" s="18"/>
      <c r="V800" s="5"/>
      <c r="W800" s="19"/>
    </row>
    <row r="801" spans="14:23" ht="14" x14ac:dyDescent="0.2">
      <c r="N801" s="5"/>
      <c r="O801" s="18"/>
      <c r="V801" s="5"/>
      <c r="W801" s="19"/>
    </row>
    <row r="802" spans="14:23" ht="14" x14ac:dyDescent="0.2">
      <c r="N802" s="5"/>
      <c r="O802" s="18"/>
      <c r="V802" s="5"/>
      <c r="W802" s="19"/>
    </row>
    <row r="803" spans="14:23" ht="14" x14ac:dyDescent="0.2">
      <c r="N803" s="5"/>
      <c r="O803" s="18"/>
      <c r="V803" s="5"/>
      <c r="W803" s="19"/>
    </row>
    <row r="804" spans="14:23" ht="14" x14ac:dyDescent="0.2">
      <c r="N804" s="5"/>
      <c r="O804" s="18"/>
      <c r="V804" s="5"/>
      <c r="W804" s="19"/>
    </row>
    <row r="805" spans="14:23" ht="14" x14ac:dyDescent="0.2">
      <c r="N805" s="5"/>
      <c r="O805" s="18"/>
      <c r="V805" s="5"/>
      <c r="W805" s="19"/>
    </row>
    <row r="806" spans="14:23" ht="14" x14ac:dyDescent="0.2">
      <c r="N806" s="5"/>
      <c r="O806" s="18"/>
      <c r="V806" s="5"/>
      <c r="W806" s="19"/>
    </row>
    <row r="807" spans="14:23" ht="14" x14ac:dyDescent="0.2">
      <c r="N807" s="5"/>
      <c r="O807" s="18"/>
      <c r="V807" s="5"/>
      <c r="W807" s="19"/>
    </row>
    <row r="808" spans="14:23" ht="14" x14ac:dyDescent="0.2">
      <c r="N808" s="5"/>
      <c r="O808" s="18"/>
      <c r="V808" s="5"/>
      <c r="W808" s="19"/>
    </row>
    <row r="809" spans="14:23" ht="14" x14ac:dyDescent="0.2">
      <c r="N809" s="5"/>
      <c r="O809" s="18"/>
      <c r="V809" s="5"/>
      <c r="W809" s="19"/>
    </row>
    <row r="810" spans="14:23" ht="14" x14ac:dyDescent="0.2">
      <c r="N810" s="5"/>
      <c r="O810" s="18"/>
      <c r="V810" s="5"/>
      <c r="W810" s="19"/>
    </row>
    <row r="811" spans="14:23" ht="14" x14ac:dyDescent="0.2">
      <c r="N811" s="5"/>
      <c r="O811" s="18"/>
      <c r="V811" s="5"/>
      <c r="W811" s="19"/>
    </row>
    <row r="812" spans="14:23" ht="14" x14ac:dyDescent="0.2">
      <c r="N812" s="5"/>
      <c r="O812" s="18"/>
      <c r="V812" s="5"/>
      <c r="W812" s="19"/>
    </row>
    <row r="813" spans="14:23" ht="14" x14ac:dyDescent="0.2">
      <c r="N813" s="5"/>
      <c r="O813" s="18"/>
      <c r="V813" s="5"/>
      <c r="W813" s="19"/>
    </row>
    <row r="814" spans="14:23" ht="14" x14ac:dyDescent="0.2">
      <c r="N814" s="5"/>
      <c r="O814" s="18"/>
      <c r="V814" s="5"/>
      <c r="W814" s="19"/>
    </row>
    <row r="815" spans="14:23" ht="14" x14ac:dyDescent="0.2">
      <c r="N815" s="5"/>
      <c r="O815" s="18"/>
      <c r="V815" s="5"/>
      <c r="W815" s="19"/>
    </row>
    <row r="816" spans="14:23" ht="14" x14ac:dyDescent="0.2">
      <c r="N816" s="5"/>
      <c r="O816" s="18"/>
      <c r="V816" s="5"/>
      <c r="W816" s="19"/>
    </row>
    <row r="817" spans="14:23" ht="14" x14ac:dyDescent="0.2">
      <c r="N817" s="5"/>
      <c r="O817" s="18"/>
      <c r="V817" s="5"/>
      <c r="W817" s="19"/>
    </row>
    <row r="818" spans="14:23" ht="14" x14ac:dyDescent="0.2">
      <c r="N818" s="5"/>
      <c r="O818" s="18"/>
      <c r="V818" s="5"/>
      <c r="W818" s="19"/>
    </row>
    <row r="819" spans="14:23" ht="14" x14ac:dyDescent="0.2">
      <c r="N819" s="5"/>
      <c r="O819" s="18"/>
      <c r="V819" s="5"/>
      <c r="W819" s="19"/>
    </row>
    <row r="820" spans="14:23" ht="14" x14ac:dyDescent="0.2">
      <c r="N820" s="5"/>
      <c r="O820" s="18"/>
      <c r="V820" s="5"/>
      <c r="W820" s="19"/>
    </row>
    <row r="821" spans="14:23" ht="14" x14ac:dyDescent="0.2">
      <c r="N821" s="5"/>
      <c r="O821" s="18"/>
      <c r="V821" s="5"/>
      <c r="W821" s="19"/>
    </row>
    <row r="822" spans="14:23" ht="14" x14ac:dyDescent="0.2">
      <c r="N822" s="5"/>
      <c r="O822" s="18"/>
      <c r="V822" s="5"/>
      <c r="W822" s="19"/>
    </row>
    <row r="823" spans="14:23" ht="14" x14ac:dyDescent="0.2">
      <c r="N823" s="5"/>
      <c r="O823" s="18"/>
      <c r="V823" s="5"/>
      <c r="W823" s="19"/>
    </row>
    <row r="824" spans="14:23" ht="14" x14ac:dyDescent="0.2">
      <c r="N824" s="5"/>
      <c r="O824" s="18"/>
      <c r="V824" s="5"/>
      <c r="W824" s="19"/>
    </row>
    <row r="825" spans="14:23" ht="14" x14ac:dyDescent="0.2">
      <c r="N825" s="5"/>
      <c r="O825" s="18"/>
      <c r="V825" s="5"/>
      <c r="W825" s="19"/>
    </row>
    <row r="826" spans="14:23" ht="14" x14ac:dyDescent="0.2">
      <c r="N826" s="5"/>
      <c r="O826" s="18"/>
      <c r="V826" s="5"/>
      <c r="W826" s="19"/>
    </row>
    <row r="827" spans="14:23" ht="14" x14ac:dyDescent="0.2">
      <c r="N827" s="5"/>
      <c r="O827" s="18"/>
      <c r="V827" s="5"/>
      <c r="W827" s="19"/>
    </row>
    <row r="828" spans="14:23" ht="14" x14ac:dyDescent="0.2">
      <c r="N828" s="5"/>
      <c r="O828" s="18"/>
      <c r="V828" s="5"/>
      <c r="W828" s="19"/>
    </row>
    <row r="829" spans="14:23" ht="14" x14ac:dyDescent="0.2">
      <c r="N829" s="5"/>
      <c r="O829" s="18"/>
      <c r="V829" s="5"/>
      <c r="W829" s="19"/>
    </row>
    <row r="830" spans="14:23" ht="14" x14ac:dyDescent="0.2">
      <c r="N830" s="5"/>
      <c r="O830" s="18"/>
      <c r="V830" s="5"/>
      <c r="W830" s="19"/>
    </row>
    <row r="831" spans="14:23" ht="14" x14ac:dyDescent="0.2">
      <c r="N831" s="5"/>
      <c r="O831" s="18"/>
      <c r="V831" s="5"/>
      <c r="W831" s="19"/>
    </row>
    <row r="832" spans="14:23" ht="14" x14ac:dyDescent="0.2">
      <c r="N832" s="5"/>
      <c r="O832" s="18"/>
      <c r="V832" s="5"/>
      <c r="W832" s="19"/>
    </row>
    <row r="833" spans="14:23" ht="14" x14ac:dyDescent="0.2">
      <c r="N833" s="5"/>
      <c r="O833" s="18"/>
      <c r="V833" s="5"/>
      <c r="W833" s="19"/>
    </row>
    <row r="834" spans="14:23" ht="14" x14ac:dyDescent="0.2">
      <c r="N834" s="5"/>
      <c r="O834" s="18"/>
      <c r="V834" s="5"/>
      <c r="W834" s="19"/>
    </row>
    <row r="835" spans="14:23" ht="14" x14ac:dyDescent="0.2">
      <c r="N835" s="5"/>
      <c r="O835" s="18"/>
      <c r="V835" s="5"/>
      <c r="W835" s="19"/>
    </row>
    <row r="836" spans="14:23" ht="14" x14ac:dyDescent="0.2">
      <c r="N836" s="5"/>
      <c r="O836" s="18"/>
      <c r="V836" s="5"/>
      <c r="W836" s="19"/>
    </row>
    <row r="837" spans="14:23" ht="14" x14ac:dyDescent="0.2">
      <c r="N837" s="5"/>
      <c r="O837" s="18"/>
      <c r="V837" s="5"/>
      <c r="W837" s="19"/>
    </row>
    <row r="838" spans="14:23" ht="14" x14ac:dyDescent="0.2">
      <c r="N838" s="5"/>
      <c r="O838" s="18"/>
      <c r="V838" s="5"/>
      <c r="W838" s="19"/>
    </row>
    <row r="839" spans="14:23" ht="14" x14ac:dyDescent="0.2">
      <c r="N839" s="5"/>
      <c r="O839" s="18"/>
      <c r="V839" s="5"/>
      <c r="W839" s="19"/>
    </row>
    <row r="840" spans="14:23" ht="14" x14ac:dyDescent="0.2">
      <c r="N840" s="5"/>
      <c r="O840" s="18"/>
      <c r="V840" s="5"/>
      <c r="W840" s="19"/>
    </row>
    <row r="841" spans="14:23" ht="14" x14ac:dyDescent="0.2">
      <c r="N841" s="5"/>
      <c r="O841" s="18"/>
      <c r="V841" s="5"/>
      <c r="W841" s="19"/>
    </row>
    <row r="842" spans="14:23" ht="14" x14ac:dyDescent="0.2">
      <c r="N842" s="5"/>
      <c r="O842" s="18"/>
      <c r="V842" s="5"/>
      <c r="W842" s="19"/>
    </row>
    <row r="843" spans="14:23" ht="14" x14ac:dyDescent="0.2">
      <c r="N843" s="5"/>
      <c r="O843" s="18"/>
      <c r="V843" s="5"/>
      <c r="W843" s="19"/>
    </row>
    <row r="844" spans="14:23" ht="14" x14ac:dyDescent="0.2">
      <c r="N844" s="5"/>
      <c r="O844" s="18"/>
      <c r="V844" s="5"/>
      <c r="W844" s="19"/>
    </row>
    <row r="845" spans="14:23" ht="14" x14ac:dyDescent="0.2">
      <c r="N845" s="5"/>
      <c r="O845" s="18"/>
      <c r="V845" s="5"/>
      <c r="W845" s="19"/>
    </row>
    <row r="846" spans="14:23" ht="14" x14ac:dyDescent="0.2">
      <c r="N846" s="5"/>
      <c r="O846" s="18"/>
      <c r="V846" s="5"/>
      <c r="W846" s="19"/>
    </row>
    <row r="847" spans="14:23" ht="14" x14ac:dyDescent="0.2">
      <c r="N847" s="5"/>
      <c r="O847" s="18"/>
      <c r="V847" s="5"/>
      <c r="W847" s="19"/>
    </row>
    <row r="848" spans="14:23" ht="14" x14ac:dyDescent="0.2">
      <c r="N848" s="5"/>
      <c r="O848" s="18"/>
      <c r="V848" s="5"/>
      <c r="W848" s="19"/>
    </row>
    <row r="849" spans="14:23" ht="14" x14ac:dyDescent="0.2">
      <c r="N849" s="5"/>
      <c r="O849" s="18"/>
      <c r="V849" s="5"/>
      <c r="W849" s="19"/>
    </row>
    <row r="850" spans="14:23" ht="14" x14ac:dyDescent="0.2">
      <c r="N850" s="5"/>
      <c r="O850" s="18"/>
      <c r="V850" s="5"/>
      <c r="W850" s="19"/>
    </row>
    <row r="851" spans="14:23" ht="14" x14ac:dyDescent="0.2">
      <c r="N851" s="5"/>
      <c r="O851" s="18"/>
      <c r="V851" s="5"/>
      <c r="W851" s="19"/>
    </row>
    <row r="852" spans="14:23" ht="14" x14ac:dyDescent="0.2">
      <c r="N852" s="5"/>
      <c r="O852" s="18"/>
      <c r="V852" s="5"/>
      <c r="W852" s="19"/>
    </row>
    <row r="853" spans="14:23" ht="14" x14ac:dyDescent="0.2">
      <c r="N853" s="5"/>
      <c r="O853" s="18"/>
      <c r="V853" s="5"/>
      <c r="W853" s="19"/>
    </row>
    <row r="854" spans="14:23" ht="14" x14ac:dyDescent="0.2">
      <c r="N854" s="5"/>
      <c r="O854" s="18"/>
      <c r="V854" s="5"/>
      <c r="W854" s="19"/>
    </row>
    <row r="855" spans="14:23" ht="14" x14ac:dyDescent="0.2">
      <c r="N855" s="5"/>
      <c r="O855" s="18"/>
      <c r="V855" s="5"/>
      <c r="W855" s="19"/>
    </row>
    <row r="856" spans="14:23" ht="14" x14ac:dyDescent="0.2">
      <c r="N856" s="5"/>
      <c r="O856" s="18"/>
      <c r="V856" s="5"/>
      <c r="W856" s="19"/>
    </row>
    <row r="857" spans="14:23" ht="14" x14ac:dyDescent="0.2">
      <c r="N857" s="5"/>
      <c r="O857" s="18"/>
      <c r="V857" s="5"/>
      <c r="W857" s="19"/>
    </row>
    <row r="858" spans="14:23" ht="14" x14ac:dyDescent="0.2">
      <c r="N858" s="5"/>
      <c r="O858" s="18"/>
      <c r="V858" s="5"/>
      <c r="W858" s="19"/>
    </row>
    <row r="859" spans="14:23" ht="14" x14ac:dyDescent="0.2">
      <c r="N859" s="5"/>
      <c r="O859" s="18"/>
      <c r="V859" s="5"/>
      <c r="W859" s="19"/>
    </row>
    <row r="860" spans="14:23" ht="14" x14ac:dyDescent="0.2">
      <c r="N860" s="5"/>
      <c r="O860" s="18"/>
      <c r="V860" s="5"/>
      <c r="W860" s="19"/>
    </row>
    <row r="861" spans="14:23" ht="14" x14ac:dyDescent="0.2">
      <c r="N861" s="5"/>
      <c r="O861" s="18"/>
      <c r="V861" s="5"/>
      <c r="W861" s="19"/>
    </row>
    <row r="862" spans="14:23" ht="14" x14ac:dyDescent="0.2">
      <c r="N862" s="5"/>
      <c r="O862" s="18"/>
      <c r="V862" s="5"/>
      <c r="W862" s="19"/>
    </row>
    <row r="863" spans="14:23" ht="14" x14ac:dyDescent="0.2">
      <c r="N863" s="5"/>
      <c r="O863" s="18"/>
      <c r="V863" s="5"/>
      <c r="W863" s="19"/>
    </row>
    <row r="864" spans="14:23" ht="14" x14ac:dyDescent="0.2">
      <c r="N864" s="5"/>
      <c r="O864" s="18"/>
      <c r="V864" s="5"/>
      <c r="W864" s="19"/>
    </row>
    <row r="865" spans="14:23" ht="14" x14ac:dyDescent="0.2">
      <c r="N865" s="5"/>
      <c r="O865" s="18"/>
      <c r="V865" s="5"/>
      <c r="W865" s="19"/>
    </row>
    <row r="866" spans="14:23" ht="14" x14ac:dyDescent="0.2">
      <c r="N866" s="5"/>
      <c r="O866" s="18"/>
      <c r="V866" s="5"/>
      <c r="W866" s="19"/>
    </row>
    <row r="867" spans="14:23" ht="14" x14ac:dyDescent="0.2">
      <c r="N867" s="5"/>
      <c r="O867" s="18"/>
      <c r="V867" s="5"/>
      <c r="W867" s="19"/>
    </row>
    <row r="868" spans="14:23" ht="14" x14ac:dyDescent="0.2">
      <c r="N868" s="5"/>
      <c r="O868" s="18"/>
      <c r="V868" s="5"/>
      <c r="W868" s="19"/>
    </row>
    <row r="869" spans="14:23" ht="14" x14ac:dyDescent="0.2">
      <c r="N869" s="5"/>
      <c r="O869" s="18"/>
      <c r="V869" s="5"/>
      <c r="W869" s="19"/>
    </row>
    <row r="870" spans="14:23" ht="14" x14ac:dyDescent="0.2">
      <c r="N870" s="5"/>
      <c r="O870" s="18"/>
      <c r="V870" s="5"/>
      <c r="W870" s="19"/>
    </row>
    <row r="871" spans="14:23" ht="14" x14ac:dyDescent="0.2">
      <c r="N871" s="5"/>
      <c r="O871" s="18"/>
      <c r="V871" s="5"/>
      <c r="W871" s="19"/>
    </row>
    <row r="872" spans="14:23" ht="14" x14ac:dyDescent="0.2">
      <c r="N872" s="5"/>
      <c r="O872" s="18"/>
      <c r="V872" s="5"/>
      <c r="W872" s="19"/>
    </row>
    <row r="873" spans="14:23" ht="14" x14ac:dyDescent="0.2">
      <c r="N873" s="5"/>
      <c r="O873" s="18"/>
      <c r="V873" s="5"/>
      <c r="W873" s="19"/>
    </row>
    <row r="874" spans="14:23" ht="14" x14ac:dyDescent="0.2">
      <c r="N874" s="5"/>
      <c r="O874" s="18"/>
      <c r="V874" s="5"/>
      <c r="W874" s="19"/>
    </row>
    <row r="875" spans="14:23" ht="14" x14ac:dyDescent="0.2">
      <c r="N875" s="5"/>
      <c r="O875" s="18"/>
      <c r="V875" s="5"/>
      <c r="W875" s="19"/>
    </row>
    <row r="876" spans="14:23" ht="14" x14ac:dyDescent="0.2">
      <c r="N876" s="5"/>
      <c r="O876" s="18"/>
      <c r="V876" s="5"/>
      <c r="W876" s="19"/>
    </row>
    <row r="877" spans="14:23" ht="14" x14ac:dyDescent="0.2">
      <c r="N877" s="5"/>
      <c r="O877" s="18"/>
      <c r="V877" s="5"/>
      <c r="W877" s="19"/>
    </row>
    <row r="878" spans="14:23" ht="14" x14ac:dyDescent="0.2">
      <c r="N878" s="5"/>
      <c r="O878" s="18"/>
      <c r="V878" s="5"/>
      <c r="W878" s="19"/>
    </row>
    <row r="879" spans="14:23" ht="14" x14ac:dyDescent="0.2">
      <c r="N879" s="5"/>
      <c r="O879" s="18"/>
      <c r="V879" s="5"/>
      <c r="W879" s="19"/>
    </row>
    <row r="880" spans="14:23" ht="14" x14ac:dyDescent="0.2">
      <c r="N880" s="5"/>
      <c r="O880" s="18"/>
      <c r="V880" s="5"/>
      <c r="W880" s="19"/>
    </row>
    <row r="881" spans="14:23" ht="14" x14ac:dyDescent="0.2">
      <c r="N881" s="5"/>
      <c r="O881" s="18"/>
      <c r="V881" s="5"/>
      <c r="W881" s="19"/>
    </row>
    <row r="882" spans="14:23" ht="14" x14ac:dyDescent="0.2">
      <c r="N882" s="5"/>
      <c r="O882" s="18"/>
      <c r="V882" s="5"/>
      <c r="W882" s="19"/>
    </row>
    <row r="883" spans="14:23" ht="14" x14ac:dyDescent="0.2">
      <c r="N883" s="5"/>
      <c r="O883" s="18"/>
      <c r="V883" s="5"/>
      <c r="W883" s="19"/>
    </row>
    <row r="884" spans="14:23" ht="14" x14ac:dyDescent="0.2">
      <c r="N884" s="5"/>
      <c r="O884" s="18"/>
      <c r="V884" s="5"/>
      <c r="W884" s="19"/>
    </row>
    <row r="885" spans="14:23" ht="14" x14ac:dyDescent="0.2">
      <c r="N885" s="5"/>
      <c r="O885" s="18"/>
      <c r="V885" s="5"/>
      <c r="W885" s="19"/>
    </row>
    <row r="886" spans="14:23" ht="14" x14ac:dyDescent="0.2">
      <c r="N886" s="5"/>
      <c r="O886" s="18"/>
      <c r="V886" s="5"/>
      <c r="W886" s="19"/>
    </row>
    <row r="887" spans="14:23" ht="14" x14ac:dyDescent="0.2">
      <c r="N887" s="5"/>
      <c r="O887" s="18"/>
      <c r="V887" s="5"/>
      <c r="W887" s="19"/>
    </row>
    <row r="888" spans="14:23" ht="14" x14ac:dyDescent="0.2">
      <c r="N888" s="5"/>
      <c r="O888" s="18"/>
      <c r="V888" s="5"/>
      <c r="W888" s="19"/>
    </row>
    <row r="889" spans="14:23" ht="14" x14ac:dyDescent="0.2">
      <c r="N889" s="5"/>
      <c r="O889" s="18"/>
      <c r="V889" s="5"/>
      <c r="W889" s="19"/>
    </row>
    <row r="890" spans="14:23" ht="14" x14ac:dyDescent="0.2">
      <c r="N890" s="5"/>
      <c r="O890" s="18"/>
      <c r="V890" s="5"/>
      <c r="W890" s="19"/>
    </row>
    <row r="891" spans="14:23" ht="14" x14ac:dyDescent="0.2">
      <c r="N891" s="5"/>
      <c r="O891" s="18"/>
      <c r="V891" s="5"/>
      <c r="W891" s="19"/>
    </row>
    <row r="892" spans="14:23" ht="14" x14ac:dyDescent="0.2">
      <c r="N892" s="5"/>
      <c r="O892" s="18"/>
      <c r="V892" s="5"/>
      <c r="W892" s="19"/>
    </row>
    <row r="893" spans="14:23" ht="14" x14ac:dyDescent="0.2">
      <c r="N893" s="5"/>
      <c r="O893" s="18"/>
      <c r="V893" s="5"/>
      <c r="W893" s="19"/>
    </row>
    <row r="894" spans="14:23" ht="14" x14ac:dyDescent="0.2">
      <c r="N894" s="5"/>
      <c r="O894" s="18"/>
      <c r="V894" s="5"/>
      <c r="W894" s="19"/>
    </row>
    <row r="895" spans="14:23" ht="14" x14ac:dyDescent="0.2">
      <c r="N895" s="5"/>
      <c r="O895" s="18"/>
      <c r="V895" s="5"/>
      <c r="W895" s="19"/>
    </row>
    <row r="896" spans="14:23" ht="14" x14ac:dyDescent="0.2">
      <c r="N896" s="5"/>
      <c r="O896" s="18"/>
      <c r="V896" s="5"/>
      <c r="W896" s="19"/>
    </row>
    <row r="897" spans="14:23" ht="14" x14ac:dyDescent="0.2">
      <c r="N897" s="5"/>
      <c r="O897" s="18"/>
      <c r="V897" s="5"/>
      <c r="W897" s="19"/>
    </row>
    <row r="898" spans="14:23" ht="14" x14ac:dyDescent="0.2">
      <c r="N898" s="5"/>
      <c r="O898" s="18"/>
      <c r="V898" s="5"/>
      <c r="W898" s="19"/>
    </row>
    <row r="899" spans="14:23" ht="14" x14ac:dyDescent="0.2">
      <c r="N899" s="5"/>
      <c r="O899" s="18"/>
      <c r="V899" s="5"/>
      <c r="W899" s="19"/>
    </row>
    <row r="900" spans="14:23" ht="14" x14ac:dyDescent="0.2">
      <c r="N900" s="5"/>
      <c r="O900" s="18"/>
      <c r="V900" s="5"/>
      <c r="W900" s="19"/>
    </row>
    <row r="901" spans="14:23" ht="14" x14ac:dyDescent="0.2">
      <c r="N901" s="5"/>
      <c r="O901" s="18"/>
      <c r="V901" s="5"/>
      <c r="W901" s="19"/>
    </row>
    <row r="902" spans="14:23" ht="14" x14ac:dyDescent="0.2">
      <c r="N902" s="5"/>
      <c r="O902" s="18"/>
      <c r="V902" s="5"/>
      <c r="W902" s="19"/>
    </row>
    <row r="903" spans="14:23" ht="14" x14ac:dyDescent="0.2">
      <c r="N903" s="5"/>
      <c r="O903" s="18"/>
      <c r="V903" s="5"/>
      <c r="W903" s="19"/>
    </row>
    <row r="904" spans="14:23" ht="14" x14ac:dyDescent="0.2">
      <c r="N904" s="5"/>
      <c r="O904" s="18"/>
      <c r="V904" s="5"/>
      <c r="W904" s="19"/>
    </row>
    <row r="905" spans="14:23" ht="14" x14ac:dyDescent="0.2">
      <c r="N905" s="5"/>
      <c r="O905" s="18"/>
      <c r="V905" s="5"/>
      <c r="W905" s="19"/>
    </row>
    <row r="906" spans="14:23" ht="14" x14ac:dyDescent="0.2">
      <c r="N906" s="5"/>
      <c r="O906" s="18"/>
      <c r="V906" s="5"/>
      <c r="W906" s="19"/>
    </row>
    <row r="907" spans="14:23" ht="14" x14ac:dyDescent="0.2">
      <c r="N907" s="5"/>
      <c r="O907" s="18"/>
      <c r="V907" s="5"/>
      <c r="W907" s="19"/>
    </row>
    <row r="908" spans="14:23" ht="14" x14ac:dyDescent="0.2">
      <c r="N908" s="5"/>
      <c r="O908" s="18"/>
      <c r="V908" s="5"/>
      <c r="W908" s="19"/>
    </row>
    <row r="909" spans="14:23" ht="14" x14ac:dyDescent="0.2">
      <c r="N909" s="5"/>
      <c r="O909" s="18"/>
      <c r="V909" s="5"/>
      <c r="W909" s="19"/>
    </row>
    <row r="910" spans="14:23" ht="14" x14ac:dyDescent="0.2">
      <c r="N910" s="5"/>
      <c r="O910" s="18"/>
      <c r="V910" s="5"/>
      <c r="W910" s="19"/>
    </row>
    <row r="911" spans="14:23" ht="14" x14ac:dyDescent="0.2">
      <c r="N911" s="5"/>
      <c r="O911" s="18"/>
      <c r="V911" s="5"/>
      <c r="W911" s="19"/>
    </row>
    <row r="912" spans="14:23" ht="14" x14ac:dyDescent="0.2">
      <c r="N912" s="5"/>
      <c r="O912" s="18"/>
      <c r="V912" s="5"/>
      <c r="W912" s="19"/>
    </row>
    <row r="913" spans="14:23" ht="14" x14ac:dyDescent="0.2">
      <c r="N913" s="5"/>
      <c r="O913" s="18"/>
      <c r="V913" s="5"/>
      <c r="W913" s="19"/>
    </row>
    <row r="914" spans="14:23" ht="14" x14ac:dyDescent="0.2">
      <c r="N914" s="5"/>
      <c r="O914" s="18"/>
      <c r="V914" s="5"/>
      <c r="W914" s="19"/>
    </row>
    <row r="915" spans="14:23" ht="14" x14ac:dyDescent="0.2">
      <c r="N915" s="5"/>
      <c r="O915" s="18"/>
      <c r="V915" s="5"/>
      <c r="W915" s="19"/>
    </row>
    <row r="916" spans="14:23" ht="14" x14ac:dyDescent="0.2">
      <c r="N916" s="5"/>
      <c r="O916" s="18"/>
      <c r="V916" s="5"/>
      <c r="W916" s="19"/>
    </row>
    <row r="917" spans="14:23" ht="14" x14ac:dyDescent="0.2">
      <c r="N917" s="5"/>
      <c r="O917" s="18"/>
      <c r="V917" s="5"/>
      <c r="W917" s="19"/>
    </row>
    <row r="918" spans="14:23" ht="14" x14ac:dyDescent="0.2">
      <c r="N918" s="5"/>
      <c r="O918" s="18"/>
      <c r="V918" s="5"/>
      <c r="W918" s="19"/>
    </row>
    <row r="919" spans="14:23" ht="14" x14ac:dyDescent="0.2">
      <c r="N919" s="5"/>
      <c r="O919" s="18"/>
      <c r="V919" s="5"/>
      <c r="W919" s="19"/>
    </row>
    <row r="920" spans="14:23" ht="14" x14ac:dyDescent="0.2">
      <c r="N920" s="5"/>
      <c r="O920" s="18"/>
      <c r="V920" s="5"/>
      <c r="W920" s="19"/>
    </row>
    <row r="921" spans="14:23" ht="14" x14ac:dyDescent="0.2">
      <c r="N921" s="5"/>
      <c r="O921" s="18"/>
      <c r="V921" s="5"/>
      <c r="W921" s="19"/>
    </row>
    <row r="922" spans="14:23" ht="14" x14ac:dyDescent="0.2">
      <c r="N922" s="5"/>
      <c r="O922" s="18"/>
      <c r="V922" s="5"/>
      <c r="W922" s="19"/>
    </row>
    <row r="923" spans="14:23" ht="14" x14ac:dyDescent="0.2">
      <c r="N923" s="5"/>
      <c r="O923" s="18"/>
      <c r="V923" s="5"/>
      <c r="W923" s="19"/>
    </row>
    <row r="924" spans="14:23" ht="14" x14ac:dyDescent="0.2">
      <c r="N924" s="5"/>
      <c r="O924" s="18"/>
      <c r="V924" s="5"/>
      <c r="W924" s="19"/>
    </row>
    <row r="925" spans="14:23" ht="14" x14ac:dyDescent="0.2">
      <c r="N925" s="5"/>
      <c r="O925" s="18"/>
      <c r="V925" s="5"/>
      <c r="W925" s="19"/>
    </row>
    <row r="926" spans="14:23" ht="14" x14ac:dyDescent="0.2">
      <c r="N926" s="5"/>
      <c r="O926" s="18"/>
      <c r="V926" s="5"/>
      <c r="W926" s="19"/>
    </row>
    <row r="927" spans="14:23" ht="14" x14ac:dyDescent="0.2">
      <c r="N927" s="5"/>
      <c r="O927" s="18"/>
      <c r="V927" s="5"/>
      <c r="W927" s="19"/>
    </row>
    <row r="928" spans="14:23" ht="14" x14ac:dyDescent="0.2">
      <c r="N928" s="5"/>
      <c r="O928" s="18"/>
      <c r="V928" s="5"/>
      <c r="W928" s="19"/>
    </row>
    <row r="929" spans="14:23" ht="14" x14ac:dyDescent="0.2">
      <c r="N929" s="5"/>
      <c r="O929" s="18"/>
      <c r="V929" s="5"/>
      <c r="W929" s="19"/>
    </row>
    <row r="930" spans="14:23" ht="14" x14ac:dyDescent="0.2">
      <c r="N930" s="5"/>
      <c r="O930" s="18"/>
      <c r="V930" s="5"/>
      <c r="W930" s="19"/>
    </row>
    <row r="931" spans="14:23" ht="14" x14ac:dyDescent="0.2">
      <c r="N931" s="5"/>
      <c r="O931" s="18"/>
      <c r="V931" s="5"/>
      <c r="W931" s="19"/>
    </row>
    <row r="932" spans="14:23" ht="14" x14ac:dyDescent="0.2">
      <c r="N932" s="5"/>
      <c r="O932" s="18"/>
      <c r="V932" s="5"/>
      <c r="W932" s="19"/>
    </row>
    <row r="933" spans="14:23" ht="14" x14ac:dyDescent="0.2">
      <c r="N933" s="5"/>
      <c r="O933" s="18"/>
      <c r="V933" s="5"/>
      <c r="W933" s="19"/>
    </row>
    <row r="934" spans="14:23" ht="14" x14ac:dyDescent="0.2">
      <c r="N934" s="5"/>
      <c r="O934" s="18"/>
      <c r="V934" s="5"/>
      <c r="W934" s="19"/>
    </row>
    <row r="935" spans="14:23" ht="14" x14ac:dyDescent="0.2">
      <c r="N935" s="5"/>
      <c r="O935" s="18"/>
      <c r="V935" s="5"/>
      <c r="W935" s="19"/>
    </row>
    <row r="936" spans="14:23" ht="14" x14ac:dyDescent="0.2">
      <c r="N936" s="5"/>
      <c r="O936" s="18"/>
      <c r="V936" s="5"/>
      <c r="W936" s="19"/>
    </row>
    <row r="937" spans="14:23" ht="14" x14ac:dyDescent="0.2">
      <c r="N937" s="5"/>
      <c r="O937" s="18"/>
      <c r="V937" s="5"/>
      <c r="W937" s="19"/>
    </row>
    <row r="938" spans="14:23" ht="14" x14ac:dyDescent="0.2">
      <c r="N938" s="5"/>
      <c r="O938" s="18"/>
      <c r="V938" s="5"/>
      <c r="W938" s="19"/>
    </row>
    <row r="939" spans="14:23" ht="14" x14ac:dyDescent="0.2">
      <c r="N939" s="5"/>
      <c r="O939" s="18"/>
      <c r="V939" s="5"/>
      <c r="W939" s="19"/>
    </row>
    <row r="940" spans="14:23" ht="14" x14ac:dyDescent="0.2">
      <c r="N940" s="5"/>
      <c r="O940" s="18"/>
      <c r="V940" s="5"/>
      <c r="W940" s="19"/>
    </row>
    <row r="941" spans="14:23" ht="14" x14ac:dyDescent="0.2">
      <c r="N941" s="5"/>
      <c r="O941" s="18"/>
      <c r="V941" s="5"/>
      <c r="W941" s="19"/>
    </row>
    <row r="942" spans="14:23" ht="14" x14ac:dyDescent="0.2">
      <c r="N942" s="5"/>
      <c r="O942" s="18"/>
      <c r="V942" s="5"/>
      <c r="W942" s="19"/>
    </row>
    <row r="943" spans="14:23" ht="14" x14ac:dyDescent="0.2">
      <c r="N943" s="5"/>
      <c r="O943" s="18"/>
      <c r="V943" s="5"/>
      <c r="W943" s="19"/>
    </row>
    <row r="944" spans="14:23" ht="14" x14ac:dyDescent="0.2">
      <c r="N944" s="5"/>
      <c r="O944" s="18"/>
      <c r="V944" s="5"/>
      <c r="W944" s="19"/>
    </row>
    <row r="945" spans="14:23" ht="14" x14ac:dyDescent="0.2">
      <c r="N945" s="5"/>
      <c r="O945" s="18"/>
      <c r="V945" s="5"/>
      <c r="W945" s="19"/>
    </row>
    <row r="946" spans="14:23" ht="14" x14ac:dyDescent="0.2">
      <c r="N946" s="5"/>
      <c r="O946" s="18"/>
      <c r="V946" s="5"/>
      <c r="W946" s="19"/>
    </row>
    <row r="947" spans="14:23" ht="14" x14ac:dyDescent="0.2">
      <c r="N947" s="5"/>
      <c r="O947" s="18"/>
      <c r="V947" s="5"/>
      <c r="W947" s="19"/>
    </row>
    <row r="948" spans="14:23" ht="14" x14ac:dyDescent="0.2">
      <c r="N948" s="5"/>
      <c r="O948" s="18"/>
      <c r="V948" s="5"/>
      <c r="W948" s="19"/>
    </row>
    <row r="949" spans="14:23" ht="14" x14ac:dyDescent="0.2">
      <c r="N949" s="5"/>
      <c r="O949" s="18"/>
      <c r="V949" s="5"/>
      <c r="W949" s="19"/>
    </row>
    <row r="950" spans="14:23" ht="14" x14ac:dyDescent="0.2">
      <c r="N950" s="5"/>
      <c r="O950" s="18"/>
      <c r="V950" s="5"/>
      <c r="W950" s="19"/>
    </row>
    <row r="951" spans="14:23" ht="14" x14ac:dyDescent="0.2">
      <c r="N951" s="5"/>
      <c r="O951" s="18"/>
      <c r="V951" s="5"/>
      <c r="W951" s="19"/>
    </row>
    <row r="952" spans="14:23" ht="14" x14ac:dyDescent="0.2">
      <c r="N952" s="5"/>
      <c r="O952" s="18"/>
      <c r="V952" s="5"/>
      <c r="W952" s="19"/>
    </row>
    <row r="953" spans="14:23" ht="14" x14ac:dyDescent="0.2">
      <c r="N953" s="5"/>
      <c r="O953" s="18"/>
      <c r="V953" s="5"/>
      <c r="W953" s="19"/>
    </row>
    <row r="954" spans="14:23" ht="14" x14ac:dyDescent="0.2">
      <c r="N954" s="5"/>
      <c r="O954" s="18"/>
      <c r="V954" s="5"/>
      <c r="W954" s="19"/>
    </row>
    <row r="955" spans="14:23" ht="14" x14ac:dyDescent="0.2">
      <c r="N955" s="5"/>
      <c r="O955" s="18"/>
      <c r="V955" s="5"/>
      <c r="W955" s="19"/>
    </row>
    <row r="956" spans="14:23" ht="14" x14ac:dyDescent="0.2">
      <c r="N956" s="5"/>
      <c r="O956" s="18"/>
      <c r="V956" s="5"/>
      <c r="W956" s="19"/>
    </row>
    <row r="957" spans="14:23" ht="14" x14ac:dyDescent="0.2">
      <c r="N957" s="5"/>
      <c r="O957" s="18"/>
      <c r="V957" s="5"/>
      <c r="W957" s="19"/>
    </row>
    <row r="958" spans="14:23" ht="14" x14ac:dyDescent="0.2">
      <c r="N958" s="5"/>
      <c r="O958" s="18"/>
      <c r="V958" s="5"/>
      <c r="W958" s="19"/>
    </row>
    <row r="959" spans="14:23" ht="14" x14ac:dyDescent="0.2">
      <c r="N959" s="5"/>
      <c r="O959" s="18"/>
      <c r="V959" s="5"/>
      <c r="W959" s="19"/>
    </row>
    <row r="960" spans="14:23" ht="14" x14ac:dyDescent="0.2">
      <c r="N960" s="5"/>
      <c r="O960" s="18"/>
      <c r="V960" s="5"/>
      <c r="W960" s="19"/>
    </row>
    <row r="961" spans="14:23" ht="14" x14ac:dyDescent="0.2">
      <c r="N961" s="5"/>
      <c r="O961" s="18"/>
      <c r="V961" s="5"/>
      <c r="W961" s="19"/>
    </row>
    <row r="962" spans="14:23" ht="14" x14ac:dyDescent="0.2">
      <c r="N962" s="5"/>
      <c r="O962" s="18"/>
      <c r="V962" s="5"/>
      <c r="W962" s="19"/>
    </row>
    <row r="963" spans="14:23" ht="14" x14ac:dyDescent="0.2">
      <c r="N963" s="5"/>
      <c r="O963" s="18"/>
      <c r="V963" s="5"/>
      <c r="W963" s="19"/>
    </row>
    <row r="964" spans="14:23" ht="14" x14ac:dyDescent="0.2">
      <c r="N964" s="5"/>
      <c r="O964" s="18"/>
      <c r="V964" s="5"/>
      <c r="W964" s="19"/>
    </row>
    <row r="965" spans="14:23" ht="14" x14ac:dyDescent="0.2">
      <c r="N965" s="5"/>
      <c r="O965" s="18"/>
      <c r="V965" s="5"/>
      <c r="W965" s="19"/>
    </row>
    <row r="966" spans="14:23" ht="14" x14ac:dyDescent="0.2">
      <c r="N966" s="5"/>
      <c r="O966" s="18"/>
      <c r="V966" s="5"/>
      <c r="W966" s="19"/>
    </row>
    <row r="967" spans="14:23" ht="14" x14ac:dyDescent="0.2">
      <c r="N967" s="5"/>
      <c r="O967" s="18"/>
      <c r="V967" s="5"/>
      <c r="W967" s="19"/>
    </row>
    <row r="968" spans="14:23" ht="14" x14ac:dyDescent="0.2">
      <c r="N968" s="5"/>
      <c r="O968" s="18"/>
      <c r="V968" s="5"/>
      <c r="W968" s="19"/>
    </row>
    <row r="969" spans="14:23" ht="14" x14ac:dyDescent="0.2">
      <c r="N969" s="5"/>
      <c r="O969" s="18"/>
      <c r="V969" s="5"/>
      <c r="W969" s="19"/>
    </row>
    <row r="970" spans="14:23" ht="14" x14ac:dyDescent="0.2">
      <c r="N970" s="5"/>
      <c r="O970" s="18"/>
      <c r="V970" s="5"/>
      <c r="W970" s="19"/>
    </row>
    <row r="971" spans="14:23" ht="14" x14ac:dyDescent="0.2">
      <c r="N971" s="5"/>
      <c r="O971" s="18"/>
      <c r="V971" s="5"/>
      <c r="W971" s="19"/>
    </row>
    <row r="972" spans="14:23" ht="14" x14ac:dyDescent="0.2">
      <c r="N972" s="5"/>
      <c r="O972" s="18"/>
      <c r="V972" s="5"/>
      <c r="W972" s="19"/>
    </row>
    <row r="973" spans="14:23" ht="14" x14ac:dyDescent="0.2">
      <c r="N973" s="5"/>
      <c r="O973" s="18"/>
      <c r="V973" s="5"/>
      <c r="W973" s="19"/>
    </row>
    <row r="974" spans="14:23" ht="14" x14ac:dyDescent="0.2">
      <c r="N974" s="5"/>
      <c r="O974" s="18"/>
      <c r="V974" s="5"/>
      <c r="W974" s="19"/>
    </row>
    <row r="975" spans="14:23" ht="14" x14ac:dyDescent="0.2">
      <c r="N975" s="5"/>
      <c r="O975" s="18"/>
      <c r="V975" s="5"/>
      <c r="W975" s="19"/>
    </row>
    <row r="976" spans="14:23" ht="14" x14ac:dyDescent="0.2">
      <c r="N976" s="5"/>
      <c r="O976" s="18"/>
      <c r="V976" s="5"/>
      <c r="W976" s="19"/>
    </row>
    <row r="977" spans="14:23" ht="14" x14ac:dyDescent="0.2">
      <c r="N977" s="5"/>
      <c r="O977" s="18"/>
      <c r="V977" s="5"/>
      <c r="W977" s="19"/>
    </row>
    <row r="978" spans="14:23" ht="14" x14ac:dyDescent="0.2">
      <c r="N978" s="5"/>
      <c r="O978" s="18"/>
      <c r="V978" s="5"/>
      <c r="W978" s="19"/>
    </row>
    <row r="979" spans="14:23" ht="14" x14ac:dyDescent="0.2">
      <c r="N979" s="5"/>
      <c r="O979" s="18"/>
      <c r="V979" s="5"/>
      <c r="W979" s="19"/>
    </row>
    <row r="980" spans="14:23" ht="14" x14ac:dyDescent="0.2">
      <c r="N980" s="5"/>
      <c r="O980" s="18"/>
      <c r="V980" s="5"/>
      <c r="W980" s="19"/>
    </row>
    <row r="981" spans="14:23" ht="14" x14ac:dyDescent="0.2">
      <c r="N981" s="5"/>
      <c r="O981" s="18"/>
      <c r="V981" s="5"/>
      <c r="W981" s="19"/>
    </row>
    <row r="982" spans="14:23" ht="14" x14ac:dyDescent="0.2">
      <c r="N982" s="5"/>
      <c r="O982" s="18"/>
      <c r="V982" s="5"/>
      <c r="W982" s="19"/>
    </row>
    <row r="983" spans="14:23" ht="14" x14ac:dyDescent="0.2">
      <c r="N983" s="5"/>
      <c r="O983" s="18"/>
      <c r="V983" s="5"/>
      <c r="W983" s="19"/>
    </row>
    <row r="984" spans="14:23" ht="14" x14ac:dyDescent="0.2">
      <c r="N984" s="5"/>
      <c r="O984" s="18"/>
      <c r="V984" s="5"/>
      <c r="W984" s="19"/>
    </row>
    <row r="985" spans="14:23" ht="14" x14ac:dyDescent="0.2">
      <c r="N985" s="5"/>
      <c r="O985" s="18"/>
      <c r="V985" s="5"/>
      <c r="W985" s="19"/>
    </row>
    <row r="986" spans="14:23" ht="14" x14ac:dyDescent="0.2">
      <c r="N986" s="5"/>
      <c r="O986" s="18"/>
      <c r="V986" s="5"/>
      <c r="W986" s="19"/>
    </row>
    <row r="987" spans="14:23" ht="14" x14ac:dyDescent="0.2">
      <c r="N987" s="5"/>
      <c r="O987" s="18"/>
      <c r="V987" s="5"/>
      <c r="W987" s="19"/>
    </row>
    <row r="988" spans="14:23" ht="14" x14ac:dyDescent="0.2">
      <c r="N988" s="5"/>
      <c r="O988" s="18"/>
      <c r="V988" s="5"/>
      <c r="W988" s="19"/>
    </row>
    <row r="989" spans="14:23" ht="14" x14ac:dyDescent="0.2">
      <c r="N989" s="5"/>
      <c r="O989" s="18"/>
      <c r="V989" s="5"/>
      <c r="W989" s="19"/>
    </row>
    <row r="990" spans="14:23" ht="14" x14ac:dyDescent="0.2">
      <c r="N990" s="5"/>
      <c r="O990" s="18"/>
      <c r="V990" s="5"/>
      <c r="W990" s="19"/>
    </row>
    <row r="991" spans="14:23" ht="14" x14ac:dyDescent="0.2">
      <c r="N991" s="5"/>
      <c r="O991" s="18"/>
      <c r="V991" s="5"/>
      <c r="W991" s="19"/>
    </row>
    <row r="992" spans="14:23" ht="14" x14ac:dyDescent="0.2">
      <c r="N992" s="5"/>
      <c r="O992" s="18"/>
      <c r="V992" s="5"/>
      <c r="W992" s="19"/>
    </row>
    <row r="993" spans="14:23" ht="14" x14ac:dyDescent="0.2">
      <c r="N993" s="5"/>
      <c r="O993" s="18"/>
      <c r="V993" s="5"/>
      <c r="W993" s="19"/>
    </row>
    <row r="994" spans="14:23" ht="14" x14ac:dyDescent="0.2">
      <c r="N994" s="5"/>
      <c r="O994" s="18"/>
      <c r="V994" s="5"/>
      <c r="W994" s="19"/>
    </row>
    <row r="995" spans="14:23" ht="14" x14ac:dyDescent="0.2">
      <c r="N995" s="5"/>
      <c r="O995" s="18"/>
      <c r="V995" s="5"/>
      <c r="W995" s="19"/>
    </row>
    <row r="996" spans="14:23" ht="14" x14ac:dyDescent="0.2">
      <c r="N996" s="5"/>
      <c r="O996" s="18"/>
      <c r="V996" s="5"/>
      <c r="W996" s="19"/>
    </row>
    <row r="997" spans="14:23" ht="14" x14ac:dyDescent="0.2">
      <c r="N997" s="5"/>
      <c r="O997" s="18"/>
      <c r="V997" s="5"/>
      <c r="W997" s="19"/>
    </row>
    <row r="998" spans="14:23" ht="14" x14ac:dyDescent="0.2">
      <c r="N998" s="5"/>
      <c r="O998" s="18"/>
      <c r="V998" s="5"/>
      <c r="W998" s="19"/>
    </row>
    <row r="999" spans="14:23" ht="14" x14ac:dyDescent="0.2">
      <c r="N999" s="5"/>
      <c r="O999" s="18"/>
      <c r="V999" s="5"/>
      <c r="W999" s="19"/>
    </row>
    <row r="1000" spans="14:23" ht="14" x14ac:dyDescent="0.2">
      <c r="N1000" s="5"/>
      <c r="O1000" s="18"/>
      <c r="V1000" s="5"/>
      <c r="W1000" s="19"/>
    </row>
  </sheetData>
  <pageMargins left="0.7" right="0.7" top="0.78740157499999996" bottom="0.78740157499999996"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62FF9-3469-DC44-8D1F-B007F35D0EE6}">
  <sheetPr>
    <outlinePr summaryBelow="0" summaryRight="0"/>
  </sheetPr>
  <dimension ref="A1:X1000"/>
  <sheetViews>
    <sheetView zoomScale="106" zoomScaleNormal="150" workbookViewId="0">
      <pane xSplit="2" ySplit="1" topLeftCell="C2" activePane="bottomRight" state="frozen"/>
      <selection pane="topRight" activeCell="C1" sqref="C1"/>
      <selection pane="bottomLeft" activeCell="A2" sqref="A2"/>
      <selection pane="bottomRight" activeCell="S6" activeCellId="1" sqref="S3 S6"/>
    </sheetView>
  </sheetViews>
  <sheetFormatPr baseColWidth="10" defaultColWidth="14.3984375" defaultRowHeight="15.75" customHeight="1" x14ac:dyDescent="0.15"/>
  <cols>
    <col min="1" max="1" width="3.59765625" style="243" customWidth="1"/>
    <col min="2" max="2" width="15" style="243" customWidth="1"/>
    <col min="3" max="3" width="7.3984375" style="243" customWidth="1"/>
    <col min="4" max="4" width="5" style="243" customWidth="1"/>
    <col min="5" max="5" width="7.59765625" style="243" customWidth="1"/>
    <col min="6" max="6" width="8.59765625" style="243" customWidth="1"/>
    <col min="7" max="7" width="6.3984375" style="243" customWidth="1"/>
    <col min="8" max="8" width="8.796875" style="243" customWidth="1"/>
    <col min="9" max="9" width="4.796875" style="246" customWidth="1"/>
    <col min="10" max="10" width="15" style="243" customWidth="1"/>
    <col min="11" max="12" width="5.3984375" style="243" customWidth="1"/>
    <col min="13" max="13" width="3.59765625" style="243" customWidth="1"/>
    <col min="14" max="14" width="14.3984375" style="243"/>
    <col min="15" max="17" width="3.59765625" style="243" customWidth="1"/>
    <col min="18" max="18" width="3.59765625" style="246" customWidth="1"/>
    <col min="19" max="21" width="3.59765625" style="243" customWidth="1"/>
    <col min="22" max="22" width="6.796875" style="243" customWidth="1"/>
    <col min="23" max="23" width="24.59765625" style="246" customWidth="1"/>
    <col min="24" max="24" width="15.796875" style="243" customWidth="1"/>
    <col min="25" max="25" width="14.3984375" style="243"/>
    <col min="26" max="26" width="5.3984375" style="243" customWidth="1"/>
    <col min="27" max="16384" width="14.3984375" style="243"/>
  </cols>
  <sheetData>
    <row r="1" spans="1:24" ht="92" customHeight="1" thickBot="1" x14ac:dyDescent="0.2">
      <c r="A1" s="281" t="s">
        <v>1038</v>
      </c>
      <c r="B1" s="281" t="s">
        <v>1028</v>
      </c>
      <c r="C1" s="282" t="s">
        <v>1036</v>
      </c>
      <c r="D1" s="281" t="s">
        <v>70</v>
      </c>
      <c r="E1" s="281" t="s">
        <v>1039</v>
      </c>
      <c r="F1" s="281" t="s">
        <v>1037</v>
      </c>
      <c r="G1" s="281" t="s">
        <v>1041</v>
      </c>
      <c r="H1" s="280" t="s">
        <v>1035</v>
      </c>
      <c r="I1" s="281" t="s">
        <v>1032</v>
      </c>
      <c r="J1" s="281" t="s">
        <v>115</v>
      </c>
      <c r="K1" s="281" t="s">
        <v>1072</v>
      </c>
      <c r="L1" s="281" t="s">
        <v>1071</v>
      </c>
      <c r="M1" s="279" t="s">
        <v>1044</v>
      </c>
      <c r="O1" s="279" t="s">
        <v>766</v>
      </c>
      <c r="P1" s="279" t="s">
        <v>699</v>
      </c>
      <c r="Q1" s="279" t="s">
        <v>716</v>
      </c>
      <c r="R1" s="279" t="s">
        <v>1045</v>
      </c>
      <c r="S1" s="279" t="s">
        <v>677</v>
      </c>
      <c r="T1" s="279" t="s">
        <v>672</v>
      </c>
      <c r="U1" s="279" t="s">
        <v>712</v>
      </c>
      <c r="V1" s="281" t="s">
        <v>1040</v>
      </c>
      <c r="W1" s="253" t="s">
        <v>79</v>
      </c>
      <c r="X1" s="253" t="s">
        <v>988</v>
      </c>
    </row>
    <row r="2" spans="1:24" ht="25" customHeight="1" x14ac:dyDescent="0.15">
      <c r="A2" s="283">
        <v>1</v>
      </c>
      <c r="B2" s="268" t="s">
        <v>97</v>
      </c>
      <c r="C2" s="269">
        <v>1998</v>
      </c>
      <c r="D2" s="270">
        <v>6.6999999999999993</v>
      </c>
      <c r="E2" s="270">
        <v>29</v>
      </c>
      <c r="F2" s="271" t="s">
        <v>1029</v>
      </c>
      <c r="G2" s="271">
        <v>70</v>
      </c>
      <c r="H2" s="272">
        <v>0.2</v>
      </c>
      <c r="I2" s="273" t="s">
        <v>1033</v>
      </c>
      <c r="J2" s="274" t="s">
        <v>102</v>
      </c>
      <c r="K2" s="273" t="s">
        <v>191</v>
      </c>
      <c r="L2" s="273" t="s">
        <v>1033</v>
      </c>
      <c r="M2" s="275" t="s">
        <v>191</v>
      </c>
      <c r="O2" s="278" t="s">
        <v>191</v>
      </c>
      <c r="P2" s="276" t="s">
        <v>1033</v>
      </c>
      <c r="Q2" s="276" t="s">
        <v>1033</v>
      </c>
      <c r="R2" s="276" t="s">
        <v>1033</v>
      </c>
      <c r="S2" s="277" t="s">
        <v>191</v>
      </c>
      <c r="T2" s="278" t="s">
        <v>191</v>
      </c>
      <c r="U2" s="276" t="s">
        <v>1033</v>
      </c>
      <c r="V2" s="271">
        <v>100</v>
      </c>
      <c r="W2" s="285" t="s">
        <v>99</v>
      </c>
      <c r="X2" s="286" t="s">
        <v>992</v>
      </c>
    </row>
    <row r="3" spans="1:24" ht="13" x14ac:dyDescent="0.15">
      <c r="A3" s="284">
        <v>2</v>
      </c>
      <c r="B3" s="254" t="s">
        <v>103</v>
      </c>
      <c r="C3" s="255">
        <v>1996</v>
      </c>
      <c r="D3" s="256">
        <v>6</v>
      </c>
      <c r="E3" s="256">
        <v>29</v>
      </c>
      <c r="F3" s="257" t="s">
        <v>104</v>
      </c>
      <c r="G3" s="257">
        <v>760</v>
      </c>
      <c r="H3" s="258">
        <v>0.2</v>
      </c>
      <c r="I3" s="259" t="s">
        <v>1033</v>
      </c>
      <c r="J3" s="264" t="s">
        <v>1042</v>
      </c>
      <c r="K3" s="411" t="s">
        <v>191</v>
      </c>
      <c r="L3" s="411" t="s">
        <v>191</v>
      </c>
      <c r="M3" s="260" t="s">
        <v>191</v>
      </c>
      <c r="O3" s="261" t="s">
        <v>1033</v>
      </c>
      <c r="P3" s="261" t="s">
        <v>191</v>
      </c>
      <c r="Q3" s="261" t="s">
        <v>191</v>
      </c>
      <c r="R3" s="261" t="s">
        <v>1033</v>
      </c>
      <c r="S3" s="260" t="s">
        <v>191</v>
      </c>
      <c r="T3" s="262" t="s">
        <v>191</v>
      </c>
      <c r="U3" s="260" t="s">
        <v>191</v>
      </c>
      <c r="V3" s="263">
        <v>600</v>
      </c>
      <c r="W3" s="285" t="s">
        <v>106</v>
      </c>
      <c r="X3" s="286" t="s">
        <v>998</v>
      </c>
    </row>
    <row r="4" spans="1:24" ht="13" x14ac:dyDescent="0.15">
      <c r="A4" s="284">
        <v>3</v>
      </c>
      <c r="B4" s="254" t="s">
        <v>110</v>
      </c>
      <c r="C4" s="255">
        <v>1977</v>
      </c>
      <c r="D4" s="256">
        <v>7.25</v>
      </c>
      <c r="E4" s="256">
        <v>26.5</v>
      </c>
      <c r="F4" s="257" t="s">
        <v>104</v>
      </c>
      <c r="G4" s="257">
        <v>150</v>
      </c>
      <c r="H4" s="258">
        <v>0.5</v>
      </c>
      <c r="I4" s="259" t="s">
        <v>1033</v>
      </c>
      <c r="J4" s="409" t="s">
        <v>1033</v>
      </c>
      <c r="K4" s="411" t="s">
        <v>191</v>
      </c>
      <c r="L4" s="411" t="s">
        <v>191</v>
      </c>
      <c r="M4" s="261" t="s">
        <v>1033</v>
      </c>
      <c r="O4" s="261" t="s">
        <v>191</v>
      </c>
      <c r="P4" s="261" t="s">
        <v>191</v>
      </c>
      <c r="Q4" s="261" t="s">
        <v>1033</v>
      </c>
      <c r="R4" s="261" t="s">
        <v>1033</v>
      </c>
      <c r="S4" s="261" t="s">
        <v>1033</v>
      </c>
      <c r="T4" s="261" t="s">
        <v>1033</v>
      </c>
      <c r="U4" s="261" t="s">
        <v>1033</v>
      </c>
      <c r="V4" s="257" t="s">
        <v>902</v>
      </c>
      <c r="W4" s="285" t="s">
        <v>112</v>
      </c>
      <c r="X4" s="286" t="s">
        <v>992</v>
      </c>
    </row>
    <row r="5" spans="1:24" ht="13" x14ac:dyDescent="0.15">
      <c r="A5" s="284">
        <v>4</v>
      </c>
      <c r="B5" s="254" t="s">
        <v>114</v>
      </c>
      <c r="C5" s="255">
        <v>1977</v>
      </c>
      <c r="D5" s="256">
        <v>6.4499999999999993</v>
      </c>
      <c r="E5" s="256">
        <v>27</v>
      </c>
      <c r="F5" s="263" t="s">
        <v>996</v>
      </c>
      <c r="G5" s="257">
        <v>560</v>
      </c>
      <c r="H5" s="258">
        <v>0.65</v>
      </c>
      <c r="I5" s="265" t="s">
        <v>1033</v>
      </c>
      <c r="J5" s="264" t="s">
        <v>1034</v>
      </c>
      <c r="K5" s="411" t="s">
        <v>191</v>
      </c>
      <c r="L5" s="411" t="s">
        <v>191</v>
      </c>
      <c r="M5" s="261" t="s">
        <v>1033</v>
      </c>
      <c r="O5" s="261" t="s">
        <v>1033</v>
      </c>
      <c r="P5" s="261" t="s">
        <v>1033</v>
      </c>
      <c r="Q5" s="261" t="s">
        <v>1033</v>
      </c>
      <c r="R5" s="261" t="s">
        <v>1033</v>
      </c>
      <c r="S5" s="260" t="s">
        <v>191</v>
      </c>
      <c r="T5" s="261" t="s">
        <v>1033</v>
      </c>
      <c r="U5" s="261" t="s">
        <v>1033</v>
      </c>
      <c r="V5" s="263">
        <v>500</v>
      </c>
      <c r="W5" s="285" t="s">
        <v>116</v>
      </c>
      <c r="X5" s="287" t="s">
        <v>992</v>
      </c>
    </row>
    <row r="6" spans="1:24" ht="26" customHeight="1" x14ac:dyDescent="0.15">
      <c r="A6" s="284">
        <v>5</v>
      </c>
      <c r="B6" s="254" t="s">
        <v>117</v>
      </c>
      <c r="C6" s="266">
        <v>2006</v>
      </c>
      <c r="D6" s="256">
        <v>6.6000000000000005</v>
      </c>
      <c r="E6" s="256">
        <v>25</v>
      </c>
      <c r="F6" s="257" t="s">
        <v>1030</v>
      </c>
      <c r="G6" s="257">
        <v>140</v>
      </c>
      <c r="H6" s="258">
        <v>0.65</v>
      </c>
      <c r="I6" s="259" t="s">
        <v>1033</v>
      </c>
      <c r="J6" s="267" t="s">
        <v>1047</v>
      </c>
      <c r="K6" s="412" t="s">
        <v>191</v>
      </c>
      <c r="L6" s="412" t="s">
        <v>191</v>
      </c>
      <c r="M6" s="260" t="s">
        <v>191</v>
      </c>
      <c r="O6" s="261" t="s">
        <v>1033</v>
      </c>
      <c r="P6" s="261" t="s">
        <v>1033</v>
      </c>
      <c r="Q6" s="261" t="s">
        <v>1033</v>
      </c>
      <c r="R6" s="261" t="s">
        <v>1033</v>
      </c>
      <c r="S6" s="260" t="s">
        <v>191</v>
      </c>
      <c r="T6" s="262" t="s">
        <v>191</v>
      </c>
      <c r="U6" s="261" t="s">
        <v>1033</v>
      </c>
      <c r="V6" s="257">
        <v>400</v>
      </c>
      <c r="W6" s="285" t="s">
        <v>121</v>
      </c>
      <c r="X6" s="287" t="s">
        <v>999</v>
      </c>
    </row>
    <row r="7" spans="1:24" ht="13" x14ac:dyDescent="0.15">
      <c r="A7" s="284">
        <v>6</v>
      </c>
      <c r="B7" s="254" t="s">
        <v>123</v>
      </c>
      <c r="C7" s="255">
        <v>2013</v>
      </c>
      <c r="D7" s="256">
        <v>8.6666666666666661</v>
      </c>
      <c r="E7" s="256">
        <v>25</v>
      </c>
      <c r="F7" s="257" t="s">
        <v>1031</v>
      </c>
      <c r="G7" s="257">
        <v>600</v>
      </c>
      <c r="H7" s="258">
        <v>0.15</v>
      </c>
      <c r="I7" s="259" t="s">
        <v>191</v>
      </c>
      <c r="J7" s="267" t="s">
        <v>1043</v>
      </c>
      <c r="K7" s="412" t="s">
        <v>191</v>
      </c>
      <c r="L7" s="412" t="s">
        <v>191</v>
      </c>
      <c r="M7" s="260" t="s">
        <v>191</v>
      </c>
      <c r="O7" s="261" t="s">
        <v>1033</v>
      </c>
      <c r="P7" s="262" t="s">
        <v>191</v>
      </c>
      <c r="Q7" s="261" t="s">
        <v>1033</v>
      </c>
      <c r="R7" s="261" t="s">
        <v>191</v>
      </c>
      <c r="S7" s="260" t="s">
        <v>191</v>
      </c>
      <c r="T7" s="262" t="s">
        <v>191</v>
      </c>
      <c r="U7" s="262" t="s">
        <v>191</v>
      </c>
      <c r="V7" s="257">
        <v>300</v>
      </c>
      <c r="W7" s="285" t="s">
        <v>125</v>
      </c>
      <c r="X7" s="286" t="s">
        <v>1002</v>
      </c>
    </row>
    <row r="8" spans="1:24" ht="13" x14ac:dyDescent="0.15">
      <c r="A8" s="284">
        <v>7</v>
      </c>
      <c r="B8" s="254" t="s">
        <v>129</v>
      </c>
      <c r="C8" s="263">
        <v>1954</v>
      </c>
      <c r="D8" s="256">
        <v>6.2666666666666666</v>
      </c>
      <c r="E8" s="256">
        <v>24.666666666666668</v>
      </c>
      <c r="F8" s="257" t="s">
        <v>104</v>
      </c>
      <c r="G8" s="257">
        <v>1300</v>
      </c>
      <c r="H8" s="258">
        <v>0.05</v>
      </c>
      <c r="I8" s="259" t="s">
        <v>1033</v>
      </c>
      <c r="J8" s="410" t="s">
        <v>1033</v>
      </c>
      <c r="K8" s="413" t="s">
        <v>191</v>
      </c>
      <c r="L8" s="413" t="s">
        <v>191</v>
      </c>
      <c r="M8" s="261" t="s">
        <v>1033</v>
      </c>
      <c r="O8" s="261" t="s">
        <v>1033</v>
      </c>
      <c r="P8" s="262" t="s">
        <v>191</v>
      </c>
      <c r="Q8" s="262" t="s">
        <v>191</v>
      </c>
      <c r="R8" s="261" t="s">
        <v>1033</v>
      </c>
      <c r="S8" s="260" t="s">
        <v>191</v>
      </c>
      <c r="T8" s="262" t="s">
        <v>191</v>
      </c>
      <c r="U8" s="262" t="s">
        <v>191</v>
      </c>
      <c r="V8" s="257">
        <v>500</v>
      </c>
      <c r="W8" s="285" t="s">
        <v>130</v>
      </c>
      <c r="X8" s="288" t="s">
        <v>1004</v>
      </c>
    </row>
    <row r="9" spans="1:24" ht="26" x14ac:dyDescent="0.15">
      <c r="A9" s="284">
        <v>8</v>
      </c>
      <c r="B9" s="254" t="s">
        <v>134</v>
      </c>
      <c r="C9" s="255">
        <v>2019</v>
      </c>
      <c r="D9" s="256">
        <v>5.5666666666666664</v>
      </c>
      <c r="E9" s="256">
        <v>24.833333333333332</v>
      </c>
      <c r="F9" s="257" t="s">
        <v>104</v>
      </c>
      <c r="G9" s="257">
        <v>610</v>
      </c>
      <c r="H9" s="258">
        <v>0.3</v>
      </c>
      <c r="I9" s="259" t="s">
        <v>1033</v>
      </c>
      <c r="J9" s="267" t="s">
        <v>1047</v>
      </c>
      <c r="K9" s="412" t="s">
        <v>1033</v>
      </c>
      <c r="L9" s="412" t="s">
        <v>1033</v>
      </c>
      <c r="M9" s="261" t="s">
        <v>1033</v>
      </c>
      <c r="O9" s="261" t="s">
        <v>1033</v>
      </c>
      <c r="P9" s="261" t="s">
        <v>1033</v>
      </c>
      <c r="Q9" s="261" t="s">
        <v>1033</v>
      </c>
      <c r="R9" s="261" t="s">
        <v>1033</v>
      </c>
      <c r="S9" s="260" t="s">
        <v>191</v>
      </c>
      <c r="T9" s="262" t="s">
        <v>191</v>
      </c>
      <c r="U9" s="261" t="s">
        <v>1033</v>
      </c>
      <c r="V9" s="257" t="s">
        <v>1046</v>
      </c>
      <c r="W9" s="285" t="s">
        <v>135</v>
      </c>
      <c r="X9" s="288"/>
    </row>
    <row r="10" spans="1:24" ht="12" x14ac:dyDescent="0.15">
      <c r="C10" s="245"/>
      <c r="H10" s="248"/>
      <c r="W10" s="247"/>
    </row>
    <row r="11" spans="1:24" ht="12" x14ac:dyDescent="0.15">
      <c r="C11" s="245"/>
      <c r="G11" s="244"/>
      <c r="H11" s="248"/>
      <c r="W11" s="247"/>
    </row>
    <row r="12" spans="1:24" ht="12" x14ac:dyDescent="0.15">
      <c r="C12" s="245"/>
      <c r="H12" s="248"/>
      <c r="W12" s="247"/>
    </row>
    <row r="13" spans="1:24" ht="12" x14ac:dyDescent="0.15">
      <c r="C13" s="245"/>
      <c r="H13" s="248"/>
      <c r="W13" s="247"/>
    </row>
    <row r="14" spans="1:24" ht="12" x14ac:dyDescent="0.15">
      <c r="C14" s="245"/>
      <c r="H14" s="248"/>
      <c r="W14" s="247"/>
    </row>
    <row r="15" spans="1:24" ht="12" x14ac:dyDescent="0.15">
      <c r="C15" s="245"/>
      <c r="H15" s="248"/>
      <c r="W15" s="247"/>
    </row>
    <row r="16" spans="1:24" ht="12" x14ac:dyDescent="0.15">
      <c r="A16" s="249"/>
      <c r="B16" s="250"/>
      <c r="C16" s="245"/>
      <c r="F16" s="250"/>
      <c r="H16" s="248"/>
      <c r="W16" s="247"/>
    </row>
    <row r="17" spans="1:23" ht="12" x14ac:dyDescent="0.15">
      <c r="A17" s="249"/>
      <c r="B17" s="250"/>
      <c r="C17" s="245"/>
      <c r="F17" s="250"/>
      <c r="H17" s="248"/>
      <c r="W17" s="247"/>
    </row>
    <row r="18" spans="1:23" ht="12" x14ac:dyDescent="0.15">
      <c r="A18" s="249"/>
      <c r="B18" s="250"/>
      <c r="C18" s="245"/>
      <c r="F18" s="250"/>
      <c r="H18" s="248"/>
      <c r="W18" s="247"/>
    </row>
    <row r="19" spans="1:23" ht="12" x14ac:dyDescent="0.15">
      <c r="A19" s="249"/>
      <c r="B19" s="250"/>
      <c r="C19" s="245"/>
      <c r="F19" s="250"/>
      <c r="H19" s="248"/>
      <c r="W19" s="247"/>
    </row>
    <row r="20" spans="1:23" ht="12" x14ac:dyDescent="0.15">
      <c r="A20" s="249"/>
      <c r="B20" s="250"/>
      <c r="C20" s="245"/>
      <c r="F20" s="250"/>
      <c r="H20" s="248"/>
      <c r="W20" s="247"/>
    </row>
    <row r="21" spans="1:23" ht="12" x14ac:dyDescent="0.15">
      <c r="A21" s="249"/>
      <c r="B21" s="250"/>
      <c r="C21" s="245"/>
      <c r="F21" s="250"/>
      <c r="H21" s="248"/>
      <c r="W21" s="247"/>
    </row>
    <row r="22" spans="1:23" ht="12" x14ac:dyDescent="0.15">
      <c r="A22" s="249"/>
      <c r="B22" s="250"/>
      <c r="C22" s="245"/>
      <c r="F22" s="250"/>
      <c r="H22" s="248"/>
    </row>
    <row r="23" spans="1:23" ht="12" x14ac:dyDescent="0.15">
      <c r="A23" s="249"/>
      <c r="B23" s="250"/>
      <c r="C23" s="245"/>
      <c r="F23" s="250"/>
      <c r="H23" s="248"/>
      <c r="W23" s="247"/>
    </row>
    <row r="24" spans="1:23" ht="12" x14ac:dyDescent="0.15">
      <c r="C24" s="245"/>
      <c r="H24" s="248"/>
      <c r="W24" s="247"/>
    </row>
    <row r="25" spans="1:23" ht="12" x14ac:dyDescent="0.15">
      <c r="C25" s="245"/>
      <c r="E25" s="251"/>
      <c r="H25" s="248"/>
      <c r="W25" s="247"/>
    </row>
    <row r="26" spans="1:23" ht="12" x14ac:dyDescent="0.15">
      <c r="C26" s="245"/>
      <c r="H26" s="248"/>
      <c r="W26" s="247"/>
    </row>
    <row r="27" spans="1:23" ht="12" x14ac:dyDescent="0.15">
      <c r="C27" s="245"/>
      <c r="H27" s="248"/>
      <c r="W27" s="247"/>
    </row>
    <row r="28" spans="1:23" ht="12" x14ac:dyDescent="0.15">
      <c r="C28" s="245"/>
      <c r="H28" s="248"/>
      <c r="W28" s="247"/>
    </row>
    <row r="29" spans="1:23" ht="12" x14ac:dyDescent="0.15">
      <c r="C29" s="245"/>
      <c r="H29" s="248"/>
      <c r="W29" s="247"/>
    </row>
    <row r="30" spans="1:23" ht="12" x14ac:dyDescent="0.15">
      <c r="C30" s="245"/>
      <c r="H30" s="248"/>
      <c r="W30" s="247"/>
    </row>
    <row r="31" spans="1:23" ht="12" x14ac:dyDescent="0.15">
      <c r="C31" s="245"/>
      <c r="H31" s="248"/>
      <c r="W31" s="247"/>
    </row>
    <row r="32" spans="1:23" ht="12" x14ac:dyDescent="0.15">
      <c r="C32" s="245"/>
      <c r="H32" s="248"/>
      <c r="W32" s="247"/>
    </row>
    <row r="33" spans="1:23" ht="12" x14ac:dyDescent="0.15">
      <c r="C33" s="245"/>
      <c r="H33" s="248"/>
      <c r="W33" s="247"/>
    </row>
    <row r="34" spans="1:23" ht="12" x14ac:dyDescent="0.15">
      <c r="A34" s="249"/>
      <c r="B34" s="251"/>
      <c r="W34" s="252"/>
    </row>
    <row r="35" spans="1:23" ht="12" x14ac:dyDescent="0.15">
      <c r="A35" s="249"/>
      <c r="B35" s="251"/>
      <c r="W35" s="252"/>
    </row>
    <row r="36" spans="1:23" ht="12" x14ac:dyDescent="0.15">
      <c r="A36" s="249"/>
      <c r="B36" s="251"/>
      <c r="W36" s="252"/>
    </row>
    <row r="37" spans="1:23" ht="12" x14ac:dyDescent="0.15">
      <c r="A37" s="249"/>
      <c r="B37" s="251"/>
      <c r="W37" s="252"/>
    </row>
    <row r="38" spans="1:23" ht="12" x14ac:dyDescent="0.15">
      <c r="A38" s="249"/>
      <c r="B38" s="251"/>
      <c r="W38" s="252"/>
    </row>
    <row r="39" spans="1:23" ht="12" x14ac:dyDescent="0.15">
      <c r="A39" s="249"/>
      <c r="B39" s="251"/>
      <c r="W39" s="252"/>
    </row>
    <row r="40" spans="1:23" ht="12" x14ac:dyDescent="0.15">
      <c r="A40" s="249"/>
      <c r="B40" s="251"/>
      <c r="W40" s="252"/>
    </row>
    <row r="41" spans="1:23" ht="12" x14ac:dyDescent="0.15">
      <c r="A41" s="249"/>
      <c r="B41" s="251"/>
      <c r="W41" s="252"/>
    </row>
    <row r="42" spans="1:23" ht="12" x14ac:dyDescent="0.15">
      <c r="C42" s="245"/>
      <c r="H42" s="248"/>
      <c r="W42" s="247"/>
    </row>
    <row r="43" spans="1:23" ht="12" x14ac:dyDescent="0.15">
      <c r="C43" s="245"/>
      <c r="H43" s="248"/>
      <c r="W43" s="247"/>
    </row>
    <row r="44" spans="1:23" ht="12" x14ac:dyDescent="0.15">
      <c r="C44" s="245"/>
      <c r="H44" s="248"/>
      <c r="W44" s="247"/>
    </row>
    <row r="45" spans="1:23" ht="12" x14ac:dyDescent="0.15">
      <c r="C45" s="245"/>
      <c r="H45" s="248"/>
      <c r="W45" s="247"/>
    </row>
    <row r="46" spans="1:23" ht="12" x14ac:dyDescent="0.15">
      <c r="C46" s="245"/>
      <c r="H46" s="248"/>
      <c r="W46" s="247"/>
    </row>
    <row r="47" spans="1:23" ht="12" x14ac:dyDescent="0.15">
      <c r="C47" s="245"/>
      <c r="H47" s="248"/>
      <c r="W47" s="247"/>
    </row>
    <row r="48" spans="1:23" ht="12" x14ac:dyDescent="0.15">
      <c r="C48" s="245"/>
      <c r="H48" s="248"/>
      <c r="W48" s="247"/>
    </row>
    <row r="49" spans="3:23" ht="12" x14ac:dyDescent="0.15">
      <c r="C49" s="245"/>
      <c r="H49" s="248"/>
      <c r="W49" s="247"/>
    </row>
    <row r="50" spans="3:23" ht="12" x14ac:dyDescent="0.15">
      <c r="C50" s="245"/>
      <c r="H50" s="248"/>
      <c r="W50" s="247"/>
    </row>
    <row r="51" spans="3:23" ht="12" x14ac:dyDescent="0.15">
      <c r="C51" s="245"/>
      <c r="H51" s="248"/>
      <c r="W51" s="247"/>
    </row>
    <row r="52" spans="3:23" ht="12" x14ac:dyDescent="0.15">
      <c r="C52" s="245"/>
      <c r="H52" s="248"/>
      <c r="W52" s="247"/>
    </row>
    <row r="53" spans="3:23" ht="12" x14ac:dyDescent="0.15">
      <c r="C53" s="245"/>
      <c r="H53" s="248"/>
      <c r="W53" s="247"/>
    </row>
    <row r="54" spans="3:23" ht="12" x14ac:dyDescent="0.15">
      <c r="C54" s="245"/>
      <c r="H54" s="248"/>
      <c r="W54" s="247"/>
    </row>
    <row r="55" spans="3:23" ht="12" x14ac:dyDescent="0.15">
      <c r="C55" s="245"/>
      <c r="H55" s="248"/>
      <c r="W55" s="247"/>
    </row>
    <row r="56" spans="3:23" ht="12" x14ac:dyDescent="0.15">
      <c r="C56" s="245"/>
      <c r="H56" s="248"/>
      <c r="W56" s="247"/>
    </row>
    <row r="57" spans="3:23" ht="12" x14ac:dyDescent="0.15">
      <c r="C57" s="245"/>
      <c r="H57" s="248"/>
      <c r="W57" s="247"/>
    </row>
    <row r="58" spans="3:23" ht="12" x14ac:dyDescent="0.15">
      <c r="C58" s="245"/>
      <c r="H58" s="248"/>
      <c r="W58" s="247"/>
    </row>
    <row r="59" spans="3:23" ht="12" x14ac:dyDescent="0.15">
      <c r="C59" s="245"/>
      <c r="H59" s="248"/>
      <c r="W59" s="247"/>
    </row>
    <row r="60" spans="3:23" ht="12" x14ac:dyDescent="0.15">
      <c r="C60" s="245"/>
      <c r="H60" s="248"/>
      <c r="W60" s="247"/>
    </row>
    <row r="61" spans="3:23" ht="12" x14ac:dyDescent="0.15">
      <c r="C61" s="245"/>
      <c r="H61" s="248"/>
      <c r="W61" s="247"/>
    </row>
    <row r="62" spans="3:23" ht="12" x14ac:dyDescent="0.15">
      <c r="C62" s="245"/>
      <c r="H62" s="248"/>
      <c r="W62" s="247"/>
    </row>
    <row r="63" spans="3:23" ht="12" x14ac:dyDescent="0.15">
      <c r="C63" s="245"/>
      <c r="H63" s="248"/>
      <c r="W63" s="247"/>
    </row>
    <row r="64" spans="3:23" ht="12" x14ac:dyDescent="0.15">
      <c r="C64" s="245"/>
      <c r="H64" s="248"/>
      <c r="W64" s="247"/>
    </row>
    <row r="65" spans="3:23" ht="12" x14ac:dyDescent="0.15">
      <c r="C65" s="245"/>
      <c r="H65" s="248"/>
      <c r="W65" s="247"/>
    </row>
    <row r="66" spans="3:23" ht="12" x14ac:dyDescent="0.15">
      <c r="C66" s="245"/>
      <c r="H66" s="248"/>
      <c r="W66" s="247"/>
    </row>
    <row r="67" spans="3:23" ht="12" x14ac:dyDescent="0.15">
      <c r="C67" s="245"/>
      <c r="H67" s="248"/>
      <c r="W67" s="247"/>
    </row>
    <row r="68" spans="3:23" ht="12" x14ac:dyDescent="0.15">
      <c r="C68" s="245"/>
      <c r="H68" s="248"/>
      <c r="W68" s="247"/>
    </row>
    <row r="69" spans="3:23" ht="12" x14ac:dyDescent="0.15">
      <c r="C69" s="245"/>
      <c r="H69" s="248"/>
      <c r="W69" s="247"/>
    </row>
    <row r="70" spans="3:23" ht="12" x14ac:dyDescent="0.15">
      <c r="C70" s="245"/>
      <c r="H70" s="248"/>
      <c r="W70" s="247"/>
    </row>
    <row r="71" spans="3:23" ht="12" x14ac:dyDescent="0.15">
      <c r="C71" s="245"/>
      <c r="H71" s="248"/>
      <c r="W71" s="247"/>
    </row>
    <row r="72" spans="3:23" ht="12" x14ac:dyDescent="0.15">
      <c r="C72" s="245"/>
      <c r="H72" s="248"/>
      <c r="W72" s="247"/>
    </row>
    <row r="73" spans="3:23" ht="12" x14ac:dyDescent="0.15">
      <c r="C73" s="245"/>
      <c r="H73" s="248"/>
      <c r="W73" s="247"/>
    </row>
    <row r="74" spans="3:23" ht="12" x14ac:dyDescent="0.15">
      <c r="C74" s="245"/>
      <c r="H74" s="248"/>
      <c r="W74" s="247"/>
    </row>
    <row r="75" spans="3:23" ht="12" x14ac:dyDescent="0.15">
      <c r="C75" s="245"/>
      <c r="H75" s="248"/>
      <c r="W75" s="247"/>
    </row>
    <row r="76" spans="3:23" ht="12" x14ac:dyDescent="0.15">
      <c r="C76" s="245"/>
      <c r="H76" s="248"/>
      <c r="W76" s="247"/>
    </row>
    <row r="77" spans="3:23" ht="12" x14ac:dyDescent="0.15">
      <c r="C77" s="245"/>
      <c r="H77" s="248"/>
      <c r="W77" s="247"/>
    </row>
    <row r="78" spans="3:23" ht="12" x14ac:dyDescent="0.15">
      <c r="C78" s="245"/>
      <c r="H78" s="248"/>
      <c r="W78" s="247"/>
    </row>
    <row r="79" spans="3:23" ht="12" x14ac:dyDescent="0.15">
      <c r="C79" s="245"/>
      <c r="H79" s="248"/>
      <c r="W79" s="247"/>
    </row>
    <row r="80" spans="3:23" ht="12" x14ac:dyDescent="0.15">
      <c r="C80" s="245"/>
      <c r="H80" s="248"/>
      <c r="W80" s="247"/>
    </row>
    <row r="81" spans="3:23" ht="12" x14ac:dyDescent="0.15">
      <c r="C81" s="245"/>
      <c r="H81" s="248"/>
      <c r="W81" s="247"/>
    </row>
    <row r="82" spans="3:23" ht="12" x14ac:dyDescent="0.15">
      <c r="C82" s="245"/>
      <c r="H82" s="248"/>
      <c r="W82" s="247"/>
    </row>
    <row r="83" spans="3:23" ht="12" x14ac:dyDescent="0.15">
      <c r="C83" s="245"/>
      <c r="H83" s="248"/>
      <c r="W83" s="247"/>
    </row>
    <row r="84" spans="3:23" ht="12" x14ac:dyDescent="0.15">
      <c r="C84" s="245"/>
      <c r="H84" s="248"/>
      <c r="W84" s="247"/>
    </row>
    <row r="85" spans="3:23" ht="12" x14ac:dyDescent="0.15">
      <c r="C85" s="245"/>
      <c r="H85" s="248"/>
      <c r="W85" s="247"/>
    </row>
    <row r="86" spans="3:23" ht="12" x14ac:dyDescent="0.15">
      <c r="C86" s="245"/>
      <c r="H86" s="248"/>
      <c r="W86" s="247"/>
    </row>
    <row r="87" spans="3:23" ht="12" x14ac:dyDescent="0.15">
      <c r="C87" s="245"/>
      <c r="H87" s="248"/>
      <c r="W87" s="247"/>
    </row>
    <row r="88" spans="3:23" ht="12" x14ac:dyDescent="0.15">
      <c r="C88" s="245"/>
      <c r="H88" s="248"/>
      <c r="W88" s="247"/>
    </row>
    <row r="89" spans="3:23" ht="12" x14ac:dyDescent="0.15">
      <c r="C89" s="245"/>
      <c r="H89" s="248"/>
      <c r="W89" s="247"/>
    </row>
    <row r="90" spans="3:23" ht="12" x14ac:dyDescent="0.15">
      <c r="C90" s="245"/>
      <c r="H90" s="248"/>
      <c r="W90" s="247"/>
    </row>
    <row r="91" spans="3:23" ht="12" x14ac:dyDescent="0.15">
      <c r="C91" s="245"/>
      <c r="H91" s="248"/>
      <c r="W91" s="247"/>
    </row>
    <row r="92" spans="3:23" ht="12" x14ac:dyDescent="0.15">
      <c r="C92" s="245"/>
      <c r="H92" s="248"/>
      <c r="W92" s="247"/>
    </row>
    <row r="93" spans="3:23" ht="12" x14ac:dyDescent="0.15">
      <c r="C93" s="245"/>
      <c r="H93" s="248"/>
      <c r="W93" s="247"/>
    </row>
    <row r="94" spans="3:23" ht="12" x14ac:dyDescent="0.15">
      <c r="C94" s="245"/>
      <c r="H94" s="248"/>
      <c r="W94" s="247"/>
    </row>
    <row r="95" spans="3:23" ht="12" x14ac:dyDescent="0.15">
      <c r="C95" s="245"/>
      <c r="H95" s="248"/>
      <c r="W95" s="247"/>
    </row>
    <row r="96" spans="3:23" ht="12" x14ac:dyDescent="0.15">
      <c r="C96" s="245"/>
      <c r="H96" s="248"/>
      <c r="W96" s="247"/>
    </row>
    <row r="97" spans="3:23" ht="12" x14ac:dyDescent="0.15">
      <c r="C97" s="245"/>
      <c r="H97" s="248"/>
      <c r="W97" s="247"/>
    </row>
    <row r="98" spans="3:23" ht="12" x14ac:dyDescent="0.15">
      <c r="C98" s="245"/>
      <c r="H98" s="248"/>
      <c r="W98" s="247"/>
    </row>
    <row r="99" spans="3:23" ht="12" x14ac:dyDescent="0.15">
      <c r="C99" s="245"/>
      <c r="H99" s="248"/>
      <c r="W99" s="247"/>
    </row>
    <row r="100" spans="3:23" ht="12" x14ac:dyDescent="0.15">
      <c r="C100" s="245"/>
      <c r="H100" s="248"/>
      <c r="W100" s="247"/>
    </row>
    <row r="101" spans="3:23" ht="12" x14ac:dyDescent="0.15">
      <c r="C101" s="245"/>
      <c r="H101" s="248"/>
      <c r="W101" s="247"/>
    </row>
    <row r="102" spans="3:23" ht="12" x14ac:dyDescent="0.15">
      <c r="C102" s="245"/>
      <c r="H102" s="248"/>
      <c r="W102" s="247"/>
    </row>
    <row r="103" spans="3:23" ht="12" x14ac:dyDescent="0.15">
      <c r="C103" s="245"/>
      <c r="H103" s="248"/>
      <c r="W103" s="247"/>
    </row>
    <row r="104" spans="3:23" ht="12" x14ac:dyDescent="0.15">
      <c r="C104" s="245"/>
      <c r="H104" s="248"/>
      <c r="W104" s="247"/>
    </row>
    <row r="105" spans="3:23" ht="12" x14ac:dyDescent="0.15">
      <c r="C105" s="245"/>
      <c r="H105" s="248"/>
      <c r="W105" s="247"/>
    </row>
    <row r="106" spans="3:23" ht="12" x14ac:dyDescent="0.15">
      <c r="C106" s="245"/>
      <c r="H106" s="248"/>
      <c r="W106" s="247"/>
    </row>
    <row r="107" spans="3:23" ht="12" x14ac:dyDescent="0.15">
      <c r="C107" s="245"/>
      <c r="H107" s="248"/>
      <c r="W107" s="247"/>
    </row>
    <row r="108" spans="3:23" ht="12" x14ac:dyDescent="0.15">
      <c r="C108" s="245"/>
      <c r="H108" s="248"/>
      <c r="W108" s="247"/>
    </row>
    <row r="109" spans="3:23" ht="12" x14ac:dyDescent="0.15">
      <c r="C109" s="245"/>
      <c r="H109" s="248"/>
      <c r="W109" s="247"/>
    </row>
    <row r="110" spans="3:23" ht="12" x14ac:dyDescent="0.15">
      <c r="C110" s="245"/>
      <c r="H110" s="248"/>
      <c r="W110" s="247"/>
    </row>
    <row r="111" spans="3:23" ht="12" x14ac:dyDescent="0.15">
      <c r="C111" s="245"/>
      <c r="H111" s="248"/>
      <c r="W111" s="247"/>
    </row>
    <row r="112" spans="3:23" ht="12" x14ac:dyDescent="0.15">
      <c r="C112" s="245"/>
      <c r="H112" s="248"/>
      <c r="W112" s="247"/>
    </row>
    <row r="113" spans="3:23" ht="12" x14ac:dyDescent="0.15">
      <c r="C113" s="245"/>
      <c r="H113" s="248"/>
      <c r="W113" s="247"/>
    </row>
    <row r="114" spans="3:23" ht="12" x14ac:dyDescent="0.15">
      <c r="C114" s="245"/>
      <c r="H114" s="248"/>
      <c r="W114" s="247"/>
    </row>
    <row r="115" spans="3:23" ht="12" x14ac:dyDescent="0.15">
      <c r="C115" s="245"/>
      <c r="H115" s="248"/>
      <c r="W115" s="247"/>
    </row>
    <row r="116" spans="3:23" ht="12" x14ac:dyDescent="0.15">
      <c r="C116" s="245"/>
      <c r="H116" s="248"/>
      <c r="W116" s="247"/>
    </row>
    <row r="117" spans="3:23" ht="12" x14ac:dyDescent="0.15">
      <c r="C117" s="245"/>
      <c r="H117" s="248"/>
      <c r="W117" s="247"/>
    </row>
    <row r="118" spans="3:23" ht="12" x14ac:dyDescent="0.15">
      <c r="C118" s="245"/>
      <c r="H118" s="248"/>
      <c r="W118" s="247"/>
    </row>
    <row r="119" spans="3:23" ht="12" x14ac:dyDescent="0.15">
      <c r="C119" s="245"/>
      <c r="H119" s="248"/>
      <c r="W119" s="247"/>
    </row>
    <row r="120" spans="3:23" ht="12" x14ac:dyDescent="0.15">
      <c r="C120" s="245"/>
      <c r="H120" s="248"/>
      <c r="W120" s="247"/>
    </row>
    <row r="121" spans="3:23" ht="12" x14ac:dyDescent="0.15">
      <c r="C121" s="245"/>
      <c r="H121" s="248"/>
      <c r="W121" s="247"/>
    </row>
    <row r="122" spans="3:23" ht="12" x14ac:dyDescent="0.15">
      <c r="C122" s="245"/>
      <c r="H122" s="248"/>
      <c r="W122" s="247"/>
    </row>
    <row r="123" spans="3:23" ht="12" x14ac:dyDescent="0.15">
      <c r="C123" s="245"/>
      <c r="H123" s="248"/>
      <c r="W123" s="247"/>
    </row>
    <row r="124" spans="3:23" ht="12" x14ac:dyDescent="0.15">
      <c r="C124" s="245"/>
      <c r="H124" s="248"/>
      <c r="W124" s="247"/>
    </row>
    <row r="125" spans="3:23" ht="12" x14ac:dyDescent="0.15">
      <c r="C125" s="245"/>
      <c r="H125" s="248"/>
      <c r="W125" s="247"/>
    </row>
    <row r="126" spans="3:23" ht="12" x14ac:dyDescent="0.15">
      <c r="C126" s="245"/>
      <c r="H126" s="248"/>
      <c r="W126" s="247"/>
    </row>
    <row r="127" spans="3:23" ht="12" x14ac:dyDescent="0.15">
      <c r="C127" s="245"/>
      <c r="H127" s="248"/>
      <c r="W127" s="247"/>
    </row>
    <row r="128" spans="3:23" ht="12" x14ac:dyDescent="0.15">
      <c r="C128" s="245"/>
      <c r="H128" s="248"/>
      <c r="W128" s="247"/>
    </row>
    <row r="129" spans="3:23" ht="12" x14ac:dyDescent="0.15">
      <c r="C129" s="245"/>
      <c r="H129" s="248"/>
      <c r="W129" s="247"/>
    </row>
    <row r="130" spans="3:23" ht="12" x14ac:dyDescent="0.15">
      <c r="C130" s="245"/>
      <c r="H130" s="248"/>
      <c r="W130" s="247"/>
    </row>
    <row r="131" spans="3:23" ht="12" x14ac:dyDescent="0.15">
      <c r="C131" s="245"/>
      <c r="H131" s="248"/>
      <c r="W131" s="247"/>
    </row>
    <row r="132" spans="3:23" ht="12" x14ac:dyDescent="0.15">
      <c r="C132" s="245"/>
      <c r="H132" s="248"/>
      <c r="W132" s="247"/>
    </row>
    <row r="133" spans="3:23" ht="12" x14ac:dyDescent="0.15">
      <c r="C133" s="245"/>
      <c r="H133" s="248"/>
      <c r="W133" s="247"/>
    </row>
    <row r="134" spans="3:23" ht="12" x14ac:dyDescent="0.15">
      <c r="C134" s="245"/>
      <c r="H134" s="248"/>
      <c r="W134" s="247"/>
    </row>
    <row r="135" spans="3:23" ht="12" x14ac:dyDescent="0.15">
      <c r="C135" s="245"/>
      <c r="H135" s="248"/>
      <c r="W135" s="247"/>
    </row>
    <row r="136" spans="3:23" ht="12" x14ac:dyDescent="0.15">
      <c r="C136" s="245"/>
      <c r="H136" s="248"/>
      <c r="W136" s="247"/>
    </row>
    <row r="137" spans="3:23" ht="12" x14ac:dyDescent="0.15">
      <c r="C137" s="245"/>
      <c r="H137" s="248"/>
      <c r="W137" s="247"/>
    </row>
    <row r="138" spans="3:23" ht="12" x14ac:dyDescent="0.15">
      <c r="C138" s="245"/>
      <c r="H138" s="248"/>
      <c r="W138" s="247"/>
    </row>
    <row r="139" spans="3:23" ht="12" x14ac:dyDescent="0.15">
      <c r="C139" s="245"/>
      <c r="H139" s="248"/>
      <c r="W139" s="247"/>
    </row>
    <row r="140" spans="3:23" ht="12" x14ac:dyDescent="0.15">
      <c r="C140" s="245"/>
      <c r="H140" s="248"/>
      <c r="W140" s="247"/>
    </row>
    <row r="141" spans="3:23" ht="12" x14ac:dyDescent="0.15">
      <c r="C141" s="245"/>
      <c r="H141" s="248"/>
      <c r="W141" s="247"/>
    </row>
    <row r="142" spans="3:23" ht="12" x14ac:dyDescent="0.15">
      <c r="C142" s="245"/>
      <c r="H142" s="248"/>
      <c r="W142" s="247"/>
    </row>
    <row r="143" spans="3:23" ht="12" x14ac:dyDescent="0.15">
      <c r="C143" s="245"/>
      <c r="H143" s="248"/>
      <c r="W143" s="247"/>
    </row>
    <row r="144" spans="3:23" ht="12" x14ac:dyDescent="0.15">
      <c r="C144" s="245"/>
      <c r="H144" s="248"/>
      <c r="W144" s="247"/>
    </row>
    <row r="145" spans="3:23" ht="12" x14ac:dyDescent="0.15">
      <c r="C145" s="245"/>
      <c r="H145" s="248"/>
      <c r="W145" s="247"/>
    </row>
    <row r="146" spans="3:23" ht="12" x14ac:dyDescent="0.15">
      <c r="C146" s="245"/>
      <c r="H146" s="248"/>
      <c r="W146" s="247"/>
    </row>
    <row r="147" spans="3:23" ht="12" x14ac:dyDescent="0.15">
      <c r="C147" s="245"/>
      <c r="H147" s="248"/>
      <c r="W147" s="247"/>
    </row>
    <row r="148" spans="3:23" ht="12" x14ac:dyDescent="0.15">
      <c r="C148" s="245"/>
      <c r="H148" s="248"/>
      <c r="W148" s="247"/>
    </row>
    <row r="149" spans="3:23" ht="12" x14ac:dyDescent="0.15">
      <c r="C149" s="245"/>
      <c r="H149" s="248"/>
      <c r="W149" s="247"/>
    </row>
    <row r="150" spans="3:23" ht="12" x14ac:dyDescent="0.15">
      <c r="C150" s="245"/>
      <c r="H150" s="248"/>
      <c r="W150" s="247"/>
    </row>
    <row r="151" spans="3:23" ht="12" x14ac:dyDescent="0.15">
      <c r="C151" s="245"/>
      <c r="H151" s="248"/>
      <c r="W151" s="247"/>
    </row>
    <row r="152" spans="3:23" ht="12" x14ac:dyDescent="0.15">
      <c r="C152" s="245"/>
      <c r="H152" s="248"/>
      <c r="W152" s="247"/>
    </row>
    <row r="153" spans="3:23" ht="12" x14ac:dyDescent="0.15">
      <c r="C153" s="245"/>
      <c r="H153" s="248"/>
      <c r="W153" s="247"/>
    </row>
    <row r="154" spans="3:23" ht="12" x14ac:dyDescent="0.15">
      <c r="C154" s="245"/>
      <c r="H154" s="248"/>
      <c r="W154" s="247"/>
    </row>
    <row r="155" spans="3:23" ht="12" x14ac:dyDescent="0.15">
      <c r="C155" s="245"/>
      <c r="H155" s="248"/>
      <c r="W155" s="247"/>
    </row>
    <row r="156" spans="3:23" ht="12" x14ac:dyDescent="0.15">
      <c r="C156" s="245"/>
      <c r="H156" s="248"/>
      <c r="W156" s="247"/>
    </row>
    <row r="157" spans="3:23" ht="12" x14ac:dyDescent="0.15">
      <c r="C157" s="245"/>
      <c r="H157" s="248"/>
      <c r="W157" s="247"/>
    </row>
    <row r="158" spans="3:23" ht="12" x14ac:dyDescent="0.15">
      <c r="C158" s="245"/>
      <c r="H158" s="248"/>
      <c r="W158" s="247"/>
    </row>
    <row r="159" spans="3:23" ht="12" x14ac:dyDescent="0.15">
      <c r="C159" s="245"/>
      <c r="H159" s="248"/>
      <c r="W159" s="247"/>
    </row>
    <row r="160" spans="3:23" ht="12" x14ac:dyDescent="0.15">
      <c r="C160" s="245"/>
      <c r="H160" s="248"/>
      <c r="W160" s="247"/>
    </row>
    <row r="161" spans="3:23" ht="12" x14ac:dyDescent="0.15">
      <c r="C161" s="245"/>
      <c r="H161" s="248"/>
      <c r="W161" s="247"/>
    </row>
    <row r="162" spans="3:23" ht="12" x14ac:dyDescent="0.15">
      <c r="C162" s="245"/>
      <c r="H162" s="248"/>
      <c r="W162" s="247"/>
    </row>
    <row r="163" spans="3:23" ht="12" x14ac:dyDescent="0.15">
      <c r="C163" s="245"/>
      <c r="H163" s="248"/>
      <c r="W163" s="247"/>
    </row>
    <row r="164" spans="3:23" ht="12" x14ac:dyDescent="0.15">
      <c r="C164" s="245"/>
      <c r="H164" s="248"/>
      <c r="W164" s="247"/>
    </row>
    <row r="165" spans="3:23" ht="12" x14ac:dyDescent="0.15">
      <c r="C165" s="245"/>
      <c r="H165" s="248"/>
      <c r="W165" s="247"/>
    </row>
    <row r="166" spans="3:23" ht="12" x14ac:dyDescent="0.15">
      <c r="C166" s="245"/>
      <c r="H166" s="248"/>
      <c r="W166" s="247"/>
    </row>
    <row r="167" spans="3:23" ht="12" x14ac:dyDescent="0.15">
      <c r="C167" s="245"/>
      <c r="H167" s="248"/>
      <c r="W167" s="247"/>
    </row>
    <row r="168" spans="3:23" ht="12" x14ac:dyDescent="0.15">
      <c r="C168" s="245"/>
      <c r="H168" s="248"/>
      <c r="W168" s="247"/>
    </row>
    <row r="169" spans="3:23" ht="12" x14ac:dyDescent="0.15">
      <c r="C169" s="245"/>
      <c r="H169" s="248"/>
      <c r="W169" s="247"/>
    </row>
    <row r="170" spans="3:23" ht="12" x14ac:dyDescent="0.15">
      <c r="C170" s="245"/>
      <c r="H170" s="248"/>
      <c r="W170" s="247"/>
    </row>
    <row r="171" spans="3:23" ht="12" x14ac:dyDescent="0.15">
      <c r="C171" s="245"/>
      <c r="H171" s="248"/>
      <c r="W171" s="247"/>
    </row>
    <row r="172" spans="3:23" ht="12" x14ac:dyDescent="0.15">
      <c r="C172" s="245"/>
      <c r="H172" s="248"/>
      <c r="W172" s="247"/>
    </row>
    <row r="173" spans="3:23" ht="12" x14ac:dyDescent="0.15">
      <c r="C173" s="245"/>
      <c r="H173" s="248"/>
      <c r="W173" s="247"/>
    </row>
    <row r="174" spans="3:23" ht="12" x14ac:dyDescent="0.15">
      <c r="C174" s="245"/>
      <c r="H174" s="248"/>
      <c r="W174" s="247"/>
    </row>
    <row r="175" spans="3:23" ht="12" x14ac:dyDescent="0.15">
      <c r="C175" s="245"/>
      <c r="H175" s="248"/>
      <c r="W175" s="247"/>
    </row>
    <row r="176" spans="3:23" ht="12" x14ac:dyDescent="0.15">
      <c r="C176" s="245"/>
      <c r="H176" s="248"/>
      <c r="W176" s="247"/>
    </row>
    <row r="177" spans="3:23" ht="12" x14ac:dyDescent="0.15">
      <c r="C177" s="245"/>
      <c r="H177" s="248"/>
      <c r="W177" s="247"/>
    </row>
    <row r="178" spans="3:23" ht="12" x14ac:dyDescent="0.15">
      <c r="C178" s="245"/>
      <c r="H178" s="248"/>
      <c r="W178" s="247"/>
    </row>
    <row r="179" spans="3:23" ht="12" x14ac:dyDescent="0.15">
      <c r="C179" s="245"/>
      <c r="H179" s="248"/>
      <c r="W179" s="247"/>
    </row>
    <row r="180" spans="3:23" ht="12" x14ac:dyDescent="0.15">
      <c r="C180" s="245"/>
      <c r="H180" s="248"/>
      <c r="W180" s="247"/>
    </row>
    <row r="181" spans="3:23" ht="12" x14ac:dyDescent="0.15">
      <c r="C181" s="245"/>
      <c r="H181" s="248"/>
      <c r="W181" s="247"/>
    </row>
    <row r="182" spans="3:23" ht="12" x14ac:dyDescent="0.15">
      <c r="C182" s="245"/>
      <c r="H182" s="248"/>
      <c r="W182" s="247"/>
    </row>
    <row r="183" spans="3:23" ht="12" x14ac:dyDescent="0.15">
      <c r="C183" s="245"/>
      <c r="H183" s="248"/>
      <c r="W183" s="247"/>
    </row>
    <row r="184" spans="3:23" ht="12" x14ac:dyDescent="0.15">
      <c r="C184" s="245"/>
      <c r="H184" s="248"/>
      <c r="W184" s="247"/>
    </row>
    <row r="185" spans="3:23" ht="12" x14ac:dyDescent="0.15">
      <c r="C185" s="245"/>
      <c r="H185" s="248"/>
      <c r="W185" s="247"/>
    </row>
    <row r="186" spans="3:23" ht="12" x14ac:dyDescent="0.15">
      <c r="C186" s="245"/>
      <c r="H186" s="248"/>
      <c r="W186" s="247"/>
    </row>
    <row r="187" spans="3:23" ht="12" x14ac:dyDescent="0.15">
      <c r="C187" s="245"/>
      <c r="H187" s="248"/>
      <c r="W187" s="247"/>
    </row>
    <row r="188" spans="3:23" ht="12" x14ac:dyDescent="0.15">
      <c r="C188" s="245"/>
      <c r="H188" s="248"/>
      <c r="W188" s="247"/>
    </row>
    <row r="189" spans="3:23" ht="12" x14ac:dyDescent="0.15">
      <c r="C189" s="245"/>
      <c r="H189" s="248"/>
      <c r="W189" s="247"/>
    </row>
    <row r="190" spans="3:23" ht="12" x14ac:dyDescent="0.15">
      <c r="C190" s="245"/>
      <c r="H190" s="248"/>
      <c r="W190" s="247"/>
    </row>
    <row r="191" spans="3:23" ht="12" x14ac:dyDescent="0.15">
      <c r="C191" s="245"/>
      <c r="H191" s="248"/>
      <c r="W191" s="247"/>
    </row>
    <row r="192" spans="3:23" ht="12" x14ac:dyDescent="0.15">
      <c r="C192" s="245"/>
      <c r="H192" s="248"/>
      <c r="W192" s="247"/>
    </row>
    <row r="193" spans="3:23" ht="12" x14ac:dyDescent="0.15">
      <c r="C193" s="245"/>
      <c r="H193" s="248"/>
      <c r="W193" s="247"/>
    </row>
    <row r="194" spans="3:23" ht="12" x14ac:dyDescent="0.15">
      <c r="C194" s="245"/>
      <c r="H194" s="248"/>
      <c r="W194" s="247"/>
    </row>
    <row r="195" spans="3:23" ht="12" x14ac:dyDescent="0.15">
      <c r="C195" s="245"/>
      <c r="H195" s="248"/>
      <c r="W195" s="247"/>
    </row>
    <row r="196" spans="3:23" ht="12" x14ac:dyDescent="0.15">
      <c r="C196" s="245"/>
      <c r="H196" s="248"/>
      <c r="W196" s="247"/>
    </row>
    <row r="197" spans="3:23" ht="12" x14ac:dyDescent="0.15">
      <c r="C197" s="245"/>
      <c r="H197" s="248"/>
      <c r="W197" s="247"/>
    </row>
    <row r="198" spans="3:23" ht="12" x14ac:dyDescent="0.15">
      <c r="C198" s="245"/>
      <c r="H198" s="248"/>
      <c r="W198" s="247"/>
    </row>
    <row r="199" spans="3:23" ht="12" x14ac:dyDescent="0.15">
      <c r="C199" s="245"/>
      <c r="H199" s="248"/>
      <c r="W199" s="247"/>
    </row>
    <row r="200" spans="3:23" ht="12" x14ac:dyDescent="0.15">
      <c r="C200" s="245"/>
      <c r="H200" s="248"/>
      <c r="W200" s="247"/>
    </row>
    <row r="201" spans="3:23" ht="12" x14ac:dyDescent="0.15">
      <c r="C201" s="245"/>
      <c r="H201" s="248"/>
      <c r="W201" s="247"/>
    </row>
    <row r="202" spans="3:23" ht="12" x14ac:dyDescent="0.15">
      <c r="C202" s="245"/>
      <c r="H202" s="248"/>
      <c r="W202" s="247"/>
    </row>
    <row r="203" spans="3:23" ht="12" x14ac:dyDescent="0.15">
      <c r="C203" s="245"/>
      <c r="H203" s="248"/>
      <c r="W203" s="247"/>
    </row>
    <row r="204" spans="3:23" ht="12" x14ac:dyDescent="0.15">
      <c r="C204" s="245"/>
      <c r="H204" s="248"/>
      <c r="W204" s="247"/>
    </row>
    <row r="205" spans="3:23" ht="12" x14ac:dyDescent="0.15">
      <c r="C205" s="245"/>
      <c r="H205" s="248"/>
      <c r="W205" s="247"/>
    </row>
    <row r="206" spans="3:23" ht="12" x14ac:dyDescent="0.15">
      <c r="C206" s="245"/>
      <c r="H206" s="248"/>
      <c r="W206" s="247"/>
    </row>
    <row r="207" spans="3:23" ht="12" x14ac:dyDescent="0.15">
      <c r="C207" s="245"/>
      <c r="H207" s="248"/>
      <c r="W207" s="247"/>
    </row>
    <row r="208" spans="3:23" ht="12" x14ac:dyDescent="0.15">
      <c r="C208" s="245"/>
      <c r="H208" s="248"/>
      <c r="W208" s="247"/>
    </row>
    <row r="209" spans="3:23" ht="12" x14ac:dyDescent="0.15">
      <c r="C209" s="245"/>
      <c r="H209" s="248"/>
      <c r="W209" s="247"/>
    </row>
    <row r="210" spans="3:23" ht="12" x14ac:dyDescent="0.15">
      <c r="C210" s="245"/>
      <c r="H210" s="248"/>
      <c r="W210" s="247"/>
    </row>
    <row r="211" spans="3:23" ht="12" x14ac:dyDescent="0.15">
      <c r="C211" s="245"/>
      <c r="H211" s="248"/>
      <c r="W211" s="247"/>
    </row>
    <row r="212" spans="3:23" ht="12" x14ac:dyDescent="0.15">
      <c r="C212" s="245"/>
      <c r="H212" s="248"/>
      <c r="W212" s="247"/>
    </row>
    <row r="213" spans="3:23" ht="12" x14ac:dyDescent="0.15">
      <c r="C213" s="245"/>
      <c r="H213" s="248"/>
      <c r="W213" s="247"/>
    </row>
    <row r="214" spans="3:23" ht="12" x14ac:dyDescent="0.15">
      <c r="C214" s="245"/>
      <c r="H214" s="248"/>
      <c r="W214" s="247"/>
    </row>
    <row r="215" spans="3:23" ht="12" x14ac:dyDescent="0.15">
      <c r="C215" s="245"/>
      <c r="H215" s="248"/>
      <c r="W215" s="247"/>
    </row>
    <row r="216" spans="3:23" ht="12" x14ac:dyDescent="0.15">
      <c r="C216" s="245"/>
      <c r="H216" s="248"/>
      <c r="W216" s="247"/>
    </row>
    <row r="217" spans="3:23" ht="12" x14ac:dyDescent="0.15">
      <c r="C217" s="245"/>
      <c r="H217" s="248"/>
      <c r="W217" s="247"/>
    </row>
    <row r="218" spans="3:23" ht="12" x14ac:dyDescent="0.15">
      <c r="C218" s="245"/>
      <c r="H218" s="248"/>
      <c r="W218" s="247"/>
    </row>
    <row r="219" spans="3:23" ht="12" x14ac:dyDescent="0.15">
      <c r="C219" s="245"/>
      <c r="H219" s="248"/>
      <c r="W219" s="247"/>
    </row>
    <row r="220" spans="3:23" ht="12" x14ac:dyDescent="0.15">
      <c r="C220" s="245"/>
      <c r="H220" s="248"/>
      <c r="W220" s="247"/>
    </row>
    <row r="221" spans="3:23" ht="12" x14ac:dyDescent="0.15">
      <c r="C221" s="245"/>
      <c r="H221" s="248"/>
      <c r="W221" s="247"/>
    </row>
    <row r="222" spans="3:23" ht="12" x14ac:dyDescent="0.15">
      <c r="C222" s="245"/>
      <c r="H222" s="248"/>
      <c r="W222" s="247"/>
    </row>
    <row r="223" spans="3:23" ht="12" x14ac:dyDescent="0.15">
      <c r="C223" s="245"/>
      <c r="H223" s="248"/>
      <c r="W223" s="247"/>
    </row>
    <row r="224" spans="3:23" ht="12" x14ac:dyDescent="0.15">
      <c r="C224" s="245"/>
      <c r="H224" s="248"/>
      <c r="W224" s="247"/>
    </row>
    <row r="225" spans="3:23" ht="12" x14ac:dyDescent="0.15">
      <c r="C225" s="245"/>
      <c r="H225" s="248"/>
      <c r="W225" s="247"/>
    </row>
    <row r="226" spans="3:23" ht="12" x14ac:dyDescent="0.15">
      <c r="C226" s="245"/>
      <c r="H226" s="248"/>
      <c r="W226" s="247"/>
    </row>
    <row r="227" spans="3:23" ht="12" x14ac:dyDescent="0.15">
      <c r="C227" s="245"/>
      <c r="H227" s="248"/>
      <c r="W227" s="247"/>
    </row>
    <row r="228" spans="3:23" ht="12" x14ac:dyDescent="0.15">
      <c r="C228" s="245"/>
      <c r="H228" s="248"/>
      <c r="W228" s="247"/>
    </row>
    <row r="229" spans="3:23" ht="12" x14ac:dyDescent="0.15">
      <c r="C229" s="245"/>
      <c r="H229" s="248"/>
      <c r="W229" s="247"/>
    </row>
    <row r="230" spans="3:23" ht="12" x14ac:dyDescent="0.15">
      <c r="C230" s="245"/>
      <c r="H230" s="248"/>
      <c r="W230" s="247"/>
    </row>
    <row r="231" spans="3:23" ht="12" x14ac:dyDescent="0.15">
      <c r="C231" s="245"/>
      <c r="H231" s="248"/>
      <c r="W231" s="247"/>
    </row>
    <row r="232" spans="3:23" ht="12" x14ac:dyDescent="0.15">
      <c r="C232" s="245"/>
      <c r="H232" s="248"/>
      <c r="W232" s="247"/>
    </row>
    <row r="233" spans="3:23" ht="12" x14ac:dyDescent="0.15">
      <c r="C233" s="245"/>
      <c r="H233" s="248"/>
      <c r="W233" s="247"/>
    </row>
    <row r="234" spans="3:23" ht="12" x14ac:dyDescent="0.15">
      <c r="C234" s="245"/>
      <c r="H234" s="248"/>
      <c r="W234" s="247"/>
    </row>
    <row r="235" spans="3:23" ht="12" x14ac:dyDescent="0.15">
      <c r="C235" s="245"/>
      <c r="H235" s="248"/>
      <c r="W235" s="247"/>
    </row>
    <row r="236" spans="3:23" ht="12" x14ac:dyDescent="0.15">
      <c r="C236" s="245"/>
      <c r="H236" s="248"/>
      <c r="W236" s="247"/>
    </row>
    <row r="237" spans="3:23" ht="12" x14ac:dyDescent="0.15">
      <c r="C237" s="245"/>
      <c r="H237" s="248"/>
      <c r="W237" s="247"/>
    </row>
    <row r="238" spans="3:23" ht="12" x14ac:dyDescent="0.15">
      <c r="C238" s="245"/>
      <c r="H238" s="248"/>
      <c r="W238" s="247"/>
    </row>
    <row r="239" spans="3:23" ht="12" x14ac:dyDescent="0.15">
      <c r="C239" s="245"/>
      <c r="H239" s="248"/>
      <c r="W239" s="247"/>
    </row>
    <row r="240" spans="3:23" ht="12" x14ac:dyDescent="0.15">
      <c r="C240" s="245"/>
      <c r="H240" s="248"/>
      <c r="W240" s="247"/>
    </row>
    <row r="241" spans="3:23" ht="12" x14ac:dyDescent="0.15">
      <c r="C241" s="245"/>
      <c r="H241" s="248"/>
      <c r="W241" s="247"/>
    </row>
    <row r="242" spans="3:23" ht="12" x14ac:dyDescent="0.15">
      <c r="C242" s="245"/>
      <c r="H242" s="248"/>
      <c r="W242" s="247"/>
    </row>
    <row r="243" spans="3:23" ht="12" x14ac:dyDescent="0.15">
      <c r="C243" s="245"/>
      <c r="H243" s="248"/>
      <c r="W243" s="247"/>
    </row>
    <row r="244" spans="3:23" ht="12" x14ac:dyDescent="0.15">
      <c r="C244" s="245"/>
      <c r="H244" s="248"/>
      <c r="W244" s="247"/>
    </row>
    <row r="245" spans="3:23" ht="12" x14ac:dyDescent="0.15">
      <c r="C245" s="245"/>
      <c r="H245" s="248"/>
      <c r="W245" s="247"/>
    </row>
    <row r="246" spans="3:23" ht="12" x14ac:dyDescent="0.15">
      <c r="C246" s="245"/>
      <c r="H246" s="248"/>
      <c r="W246" s="247"/>
    </row>
    <row r="247" spans="3:23" ht="12" x14ac:dyDescent="0.15">
      <c r="C247" s="245"/>
      <c r="H247" s="248"/>
      <c r="W247" s="247"/>
    </row>
    <row r="248" spans="3:23" ht="12" x14ac:dyDescent="0.15">
      <c r="C248" s="245"/>
      <c r="H248" s="248"/>
      <c r="W248" s="247"/>
    </row>
    <row r="249" spans="3:23" ht="12" x14ac:dyDescent="0.15">
      <c r="C249" s="245"/>
      <c r="H249" s="248"/>
      <c r="W249" s="247"/>
    </row>
    <row r="250" spans="3:23" ht="12" x14ac:dyDescent="0.15">
      <c r="C250" s="245"/>
      <c r="H250" s="248"/>
      <c r="W250" s="247"/>
    </row>
    <row r="251" spans="3:23" ht="12" x14ac:dyDescent="0.15">
      <c r="C251" s="245"/>
      <c r="H251" s="248"/>
      <c r="W251" s="247"/>
    </row>
    <row r="252" spans="3:23" ht="12" x14ac:dyDescent="0.15">
      <c r="C252" s="245"/>
      <c r="H252" s="248"/>
      <c r="W252" s="247"/>
    </row>
    <row r="253" spans="3:23" ht="12" x14ac:dyDescent="0.15">
      <c r="C253" s="245"/>
      <c r="H253" s="248"/>
      <c r="W253" s="247"/>
    </row>
    <row r="254" spans="3:23" ht="12" x14ac:dyDescent="0.15">
      <c r="C254" s="245"/>
      <c r="H254" s="248"/>
      <c r="W254" s="247"/>
    </row>
    <row r="255" spans="3:23" ht="12" x14ac:dyDescent="0.15">
      <c r="C255" s="245"/>
      <c r="H255" s="248"/>
      <c r="W255" s="247"/>
    </row>
    <row r="256" spans="3:23" ht="12" x14ac:dyDescent="0.15">
      <c r="C256" s="245"/>
      <c r="H256" s="248"/>
      <c r="W256" s="247"/>
    </row>
    <row r="257" spans="3:23" ht="12" x14ac:dyDescent="0.15">
      <c r="C257" s="245"/>
      <c r="H257" s="248"/>
      <c r="W257" s="247"/>
    </row>
    <row r="258" spans="3:23" ht="12" x14ac:dyDescent="0.15">
      <c r="C258" s="245"/>
      <c r="H258" s="248"/>
      <c r="W258" s="247"/>
    </row>
    <row r="259" spans="3:23" ht="12" x14ac:dyDescent="0.15">
      <c r="C259" s="245"/>
      <c r="H259" s="248"/>
      <c r="W259" s="247"/>
    </row>
    <row r="260" spans="3:23" ht="12" x14ac:dyDescent="0.15">
      <c r="C260" s="245"/>
      <c r="H260" s="248"/>
      <c r="W260" s="247"/>
    </row>
    <row r="261" spans="3:23" ht="12" x14ac:dyDescent="0.15">
      <c r="C261" s="245"/>
      <c r="H261" s="248"/>
      <c r="W261" s="247"/>
    </row>
    <row r="262" spans="3:23" ht="12" x14ac:dyDescent="0.15">
      <c r="C262" s="245"/>
      <c r="H262" s="248"/>
      <c r="W262" s="247"/>
    </row>
    <row r="263" spans="3:23" ht="12" x14ac:dyDescent="0.15">
      <c r="C263" s="245"/>
      <c r="H263" s="248"/>
      <c r="W263" s="247"/>
    </row>
    <row r="264" spans="3:23" ht="12" x14ac:dyDescent="0.15">
      <c r="C264" s="245"/>
      <c r="H264" s="248"/>
      <c r="W264" s="247"/>
    </row>
    <row r="265" spans="3:23" ht="12" x14ac:dyDescent="0.15">
      <c r="C265" s="245"/>
      <c r="H265" s="248"/>
      <c r="W265" s="247"/>
    </row>
    <row r="266" spans="3:23" ht="12" x14ac:dyDescent="0.15">
      <c r="C266" s="245"/>
      <c r="H266" s="248"/>
      <c r="W266" s="247"/>
    </row>
    <row r="267" spans="3:23" ht="12" x14ac:dyDescent="0.15">
      <c r="C267" s="245"/>
      <c r="H267" s="248"/>
      <c r="W267" s="247"/>
    </row>
    <row r="268" spans="3:23" ht="12" x14ac:dyDescent="0.15">
      <c r="C268" s="245"/>
      <c r="H268" s="248"/>
      <c r="W268" s="247"/>
    </row>
    <row r="269" spans="3:23" ht="12" x14ac:dyDescent="0.15">
      <c r="C269" s="245"/>
      <c r="H269" s="248"/>
      <c r="W269" s="247"/>
    </row>
    <row r="270" spans="3:23" ht="12" x14ac:dyDescent="0.15">
      <c r="C270" s="245"/>
      <c r="H270" s="248"/>
      <c r="W270" s="247"/>
    </row>
    <row r="271" spans="3:23" ht="12" x14ac:dyDescent="0.15">
      <c r="C271" s="245"/>
      <c r="H271" s="248"/>
      <c r="W271" s="247"/>
    </row>
    <row r="272" spans="3:23" ht="12" x14ac:dyDescent="0.15">
      <c r="C272" s="245"/>
      <c r="H272" s="248"/>
      <c r="W272" s="247"/>
    </row>
    <row r="273" spans="3:23" ht="12" x14ac:dyDescent="0.15">
      <c r="C273" s="245"/>
      <c r="H273" s="248"/>
      <c r="W273" s="247"/>
    </row>
    <row r="274" spans="3:23" ht="12" x14ac:dyDescent="0.15">
      <c r="C274" s="245"/>
      <c r="H274" s="248"/>
      <c r="W274" s="247"/>
    </row>
    <row r="275" spans="3:23" ht="12" x14ac:dyDescent="0.15">
      <c r="C275" s="245"/>
      <c r="H275" s="248"/>
      <c r="W275" s="247"/>
    </row>
    <row r="276" spans="3:23" ht="12" x14ac:dyDescent="0.15">
      <c r="C276" s="245"/>
      <c r="H276" s="248"/>
      <c r="W276" s="247"/>
    </row>
    <row r="277" spans="3:23" ht="12" x14ac:dyDescent="0.15">
      <c r="C277" s="245"/>
      <c r="H277" s="248"/>
      <c r="W277" s="247"/>
    </row>
    <row r="278" spans="3:23" ht="12" x14ac:dyDescent="0.15">
      <c r="C278" s="245"/>
      <c r="H278" s="248"/>
      <c r="W278" s="247"/>
    </row>
    <row r="279" spans="3:23" ht="12" x14ac:dyDescent="0.15">
      <c r="C279" s="245"/>
      <c r="H279" s="248"/>
      <c r="W279" s="247"/>
    </row>
    <row r="280" spans="3:23" ht="12" x14ac:dyDescent="0.15">
      <c r="C280" s="245"/>
      <c r="H280" s="248"/>
      <c r="W280" s="247"/>
    </row>
    <row r="281" spans="3:23" ht="12" x14ac:dyDescent="0.15">
      <c r="C281" s="245"/>
      <c r="H281" s="248"/>
      <c r="W281" s="247"/>
    </row>
    <row r="282" spans="3:23" ht="12" x14ac:dyDescent="0.15">
      <c r="C282" s="245"/>
      <c r="H282" s="248"/>
      <c r="W282" s="247"/>
    </row>
    <row r="283" spans="3:23" ht="12" x14ac:dyDescent="0.15">
      <c r="C283" s="245"/>
      <c r="H283" s="248"/>
      <c r="W283" s="247"/>
    </row>
    <row r="284" spans="3:23" ht="12" x14ac:dyDescent="0.15">
      <c r="C284" s="245"/>
      <c r="H284" s="248"/>
      <c r="W284" s="247"/>
    </row>
    <row r="285" spans="3:23" ht="12" x14ac:dyDescent="0.15">
      <c r="C285" s="245"/>
      <c r="H285" s="248"/>
      <c r="W285" s="247"/>
    </row>
    <row r="286" spans="3:23" ht="12" x14ac:dyDescent="0.15">
      <c r="C286" s="245"/>
      <c r="H286" s="248"/>
      <c r="W286" s="247"/>
    </row>
    <row r="287" spans="3:23" ht="12" x14ac:dyDescent="0.15">
      <c r="C287" s="245"/>
      <c r="H287" s="248"/>
      <c r="W287" s="247"/>
    </row>
    <row r="288" spans="3:23" ht="12" x14ac:dyDescent="0.15">
      <c r="C288" s="245"/>
      <c r="H288" s="248"/>
      <c r="W288" s="247"/>
    </row>
    <row r="289" spans="3:23" ht="12" x14ac:dyDescent="0.15">
      <c r="C289" s="245"/>
      <c r="H289" s="248"/>
      <c r="W289" s="247"/>
    </row>
    <row r="290" spans="3:23" ht="12" x14ac:dyDescent="0.15">
      <c r="C290" s="245"/>
      <c r="H290" s="248"/>
      <c r="W290" s="247"/>
    </row>
    <row r="291" spans="3:23" ht="12" x14ac:dyDescent="0.15">
      <c r="C291" s="245"/>
      <c r="H291" s="248"/>
      <c r="W291" s="247"/>
    </row>
    <row r="292" spans="3:23" ht="12" x14ac:dyDescent="0.15">
      <c r="C292" s="245"/>
      <c r="H292" s="248"/>
      <c r="W292" s="247"/>
    </row>
    <row r="293" spans="3:23" ht="12" x14ac:dyDescent="0.15">
      <c r="C293" s="245"/>
      <c r="H293" s="248"/>
      <c r="W293" s="247"/>
    </row>
    <row r="294" spans="3:23" ht="12" x14ac:dyDescent="0.15">
      <c r="C294" s="245"/>
      <c r="H294" s="248"/>
      <c r="W294" s="247"/>
    </row>
    <row r="295" spans="3:23" ht="12" x14ac:dyDescent="0.15">
      <c r="C295" s="245"/>
      <c r="H295" s="248"/>
      <c r="W295" s="247"/>
    </row>
    <row r="296" spans="3:23" ht="12" x14ac:dyDescent="0.15">
      <c r="C296" s="245"/>
      <c r="H296" s="248"/>
      <c r="W296" s="247"/>
    </row>
    <row r="297" spans="3:23" ht="12" x14ac:dyDescent="0.15">
      <c r="C297" s="245"/>
      <c r="H297" s="248"/>
      <c r="W297" s="247"/>
    </row>
    <row r="298" spans="3:23" ht="12" x14ac:dyDescent="0.15">
      <c r="C298" s="245"/>
      <c r="H298" s="248"/>
      <c r="W298" s="247"/>
    </row>
    <row r="299" spans="3:23" ht="12" x14ac:dyDescent="0.15">
      <c r="C299" s="245"/>
      <c r="H299" s="248"/>
      <c r="W299" s="247"/>
    </row>
    <row r="300" spans="3:23" ht="12" x14ac:dyDescent="0.15">
      <c r="C300" s="245"/>
      <c r="H300" s="248"/>
      <c r="W300" s="247"/>
    </row>
    <row r="301" spans="3:23" ht="12" x14ac:dyDescent="0.15">
      <c r="C301" s="245"/>
      <c r="H301" s="248"/>
      <c r="W301" s="247"/>
    </row>
    <row r="302" spans="3:23" ht="12" x14ac:dyDescent="0.15">
      <c r="C302" s="245"/>
      <c r="H302" s="248"/>
      <c r="W302" s="247"/>
    </row>
    <row r="303" spans="3:23" ht="12" x14ac:dyDescent="0.15">
      <c r="C303" s="245"/>
      <c r="H303" s="248"/>
      <c r="W303" s="247"/>
    </row>
    <row r="304" spans="3:23" ht="12" x14ac:dyDescent="0.15">
      <c r="C304" s="245"/>
      <c r="H304" s="248"/>
      <c r="W304" s="247"/>
    </row>
    <row r="305" spans="3:23" ht="12" x14ac:dyDescent="0.15">
      <c r="C305" s="245"/>
      <c r="H305" s="248"/>
      <c r="W305" s="247"/>
    </row>
    <row r="306" spans="3:23" ht="12" x14ac:dyDescent="0.15">
      <c r="C306" s="245"/>
      <c r="H306" s="248"/>
      <c r="W306" s="247"/>
    </row>
    <row r="307" spans="3:23" ht="12" x14ac:dyDescent="0.15">
      <c r="C307" s="245"/>
      <c r="H307" s="248"/>
      <c r="W307" s="247"/>
    </row>
    <row r="308" spans="3:23" ht="12" x14ac:dyDescent="0.15">
      <c r="C308" s="245"/>
      <c r="H308" s="248"/>
      <c r="W308" s="247"/>
    </row>
    <row r="309" spans="3:23" ht="12" x14ac:dyDescent="0.15">
      <c r="C309" s="245"/>
      <c r="H309" s="248"/>
      <c r="W309" s="247"/>
    </row>
    <row r="310" spans="3:23" ht="12" x14ac:dyDescent="0.15">
      <c r="C310" s="245"/>
      <c r="H310" s="248"/>
      <c r="W310" s="247"/>
    </row>
    <row r="311" spans="3:23" ht="12" x14ac:dyDescent="0.15">
      <c r="C311" s="245"/>
      <c r="H311" s="248"/>
      <c r="W311" s="247"/>
    </row>
    <row r="312" spans="3:23" ht="12" x14ac:dyDescent="0.15">
      <c r="C312" s="245"/>
      <c r="H312" s="248"/>
      <c r="W312" s="247"/>
    </row>
    <row r="313" spans="3:23" ht="12" x14ac:dyDescent="0.15">
      <c r="C313" s="245"/>
      <c r="H313" s="248"/>
      <c r="W313" s="247"/>
    </row>
    <row r="314" spans="3:23" ht="12" x14ac:dyDescent="0.15">
      <c r="C314" s="245"/>
      <c r="H314" s="248"/>
      <c r="W314" s="247"/>
    </row>
    <row r="315" spans="3:23" ht="12" x14ac:dyDescent="0.15">
      <c r="C315" s="245"/>
      <c r="H315" s="248"/>
      <c r="W315" s="247"/>
    </row>
    <row r="316" spans="3:23" ht="12" x14ac:dyDescent="0.15">
      <c r="C316" s="245"/>
      <c r="H316" s="248"/>
      <c r="W316" s="247"/>
    </row>
    <row r="317" spans="3:23" ht="12" x14ac:dyDescent="0.15">
      <c r="C317" s="245"/>
      <c r="H317" s="248"/>
      <c r="W317" s="247"/>
    </row>
    <row r="318" spans="3:23" ht="12" x14ac:dyDescent="0.15">
      <c r="C318" s="245"/>
      <c r="H318" s="248"/>
      <c r="W318" s="247"/>
    </row>
    <row r="319" spans="3:23" ht="12" x14ac:dyDescent="0.15">
      <c r="C319" s="245"/>
      <c r="H319" s="248"/>
      <c r="W319" s="247"/>
    </row>
    <row r="320" spans="3:23" ht="12" x14ac:dyDescent="0.15">
      <c r="C320" s="245"/>
      <c r="H320" s="248"/>
      <c r="W320" s="247"/>
    </row>
    <row r="321" spans="3:23" ht="12" x14ac:dyDescent="0.15">
      <c r="C321" s="245"/>
      <c r="H321" s="248"/>
      <c r="W321" s="247"/>
    </row>
    <row r="322" spans="3:23" ht="12" x14ac:dyDescent="0.15">
      <c r="C322" s="245"/>
      <c r="H322" s="248"/>
      <c r="W322" s="247"/>
    </row>
    <row r="323" spans="3:23" ht="12" x14ac:dyDescent="0.15">
      <c r="C323" s="245"/>
      <c r="H323" s="248"/>
      <c r="W323" s="247"/>
    </row>
    <row r="324" spans="3:23" ht="12" x14ac:dyDescent="0.15">
      <c r="C324" s="245"/>
      <c r="H324" s="248"/>
      <c r="W324" s="247"/>
    </row>
    <row r="325" spans="3:23" ht="12" x14ac:dyDescent="0.15">
      <c r="C325" s="245"/>
      <c r="H325" s="248"/>
      <c r="W325" s="247"/>
    </row>
    <row r="326" spans="3:23" ht="12" x14ac:dyDescent="0.15">
      <c r="C326" s="245"/>
      <c r="H326" s="248"/>
      <c r="W326" s="247"/>
    </row>
    <row r="327" spans="3:23" ht="12" x14ac:dyDescent="0.15">
      <c r="C327" s="245"/>
      <c r="H327" s="248"/>
      <c r="W327" s="247"/>
    </row>
    <row r="328" spans="3:23" ht="12" x14ac:dyDescent="0.15">
      <c r="C328" s="245"/>
      <c r="H328" s="248"/>
      <c r="W328" s="247"/>
    </row>
    <row r="329" spans="3:23" ht="12" x14ac:dyDescent="0.15">
      <c r="C329" s="245"/>
      <c r="H329" s="248"/>
      <c r="W329" s="247"/>
    </row>
    <row r="330" spans="3:23" ht="12" x14ac:dyDescent="0.15">
      <c r="C330" s="245"/>
      <c r="H330" s="248"/>
      <c r="W330" s="247"/>
    </row>
    <row r="331" spans="3:23" ht="12" x14ac:dyDescent="0.15">
      <c r="C331" s="245"/>
      <c r="H331" s="248"/>
      <c r="W331" s="247"/>
    </row>
    <row r="332" spans="3:23" ht="12" x14ac:dyDescent="0.15">
      <c r="C332" s="245"/>
      <c r="H332" s="248"/>
      <c r="W332" s="247"/>
    </row>
    <row r="333" spans="3:23" ht="12" x14ac:dyDescent="0.15">
      <c r="C333" s="245"/>
      <c r="H333" s="248"/>
      <c r="W333" s="247"/>
    </row>
    <row r="334" spans="3:23" ht="12" x14ac:dyDescent="0.15">
      <c r="C334" s="245"/>
      <c r="H334" s="248"/>
      <c r="W334" s="247"/>
    </row>
    <row r="335" spans="3:23" ht="12" x14ac:dyDescent="0.15">
      <c r="C335" s="245"/>
      <c r="H335" s="248"/>
      <c r="W335" s="247"/>
    </row>
    <row r="336" spans="3:23" ht="12" x14ac:dyDescent="0.15">
      <c r="C336" s="245"/>
      <c r="H336" s="248"/>
      <c r="W336" s="247"/>
    </row>
    <row r="337" spans="3:23" ht="12" x14ac:dyDescent="0.15">
      <c r="C337" s="245"/>
      <c r="H337" s="248"/>
      <c r="W337" s="247"/>
    </row>
    <row r="338" spans="3:23" ht="12" x14ac:dyDescent="0.15">
      <c r="C338" s="245"/>
      <c r="H338" s="248"/>
      <c r="W338" s="247"/>
    </row>
    <row r="339" spans="3:23" ht="12" x14ac:dyDescent="0.15">
      <c r="C339" s="245"/>
      <c r="H339" s="248"/>
      <c r="W339" s="247"/>
    </row>
    <row r="340" spans="3:23" ht="12" x14ac:dyDescent="0.15">
      <c r="C340" s="245"/>
      <c r="H340" s="248"/>
      <c r="W340" s="247"/>
    </row>
    <row r="341" spans="3:23" ht="12" x14ac:dyDescent="0.15">
      <c r="C341" s="245"/>
      <c r="H341" s="248"/>
      <c r="W341" s="247"/>
    </row>
    <row r="342" spans="3:23" ht="12" x14ac:dyDescent="0.15">
      <c r="C342" s="245"/>
      <c r="H342" s="248"/>
      <c r="W342" s="247"/>
    </row>
    <row r="343" spans="3:23" ht="12" x14ac:dyDescent="0.15">
      <c r="C343" s="245"/>
      <c r="H343" s="248"/>
      <c r="W343" s="247"/>
    </row>
    <row r="344" spans="3:23" ht="12" x14ac:dyDescent="0.15">
      <c r="C344" s="245"/>
      <c r="H344" s="248"/>
      <c r="W344" s="247"/>
    </row>
    <row r="345" spans="3:23" ht="12" x14ac:dyDescent="0.15">
      <c r="C345" s="245"/>
      <c r="H345" s="248"/>
      <c r="W345" s="247"/>
    </row>
    <row r="346" spans="3:23" ht="12" x14ac:dyDescent="0.15">
      <c r="C346" s="245"/>
      <c r="H346" s="248"/>
      <c r="W346" s="247"/>
    </row>
    <row r="347" spans="3:23" ht="12" x14ac:dyDescent="0.15">
      <c r="C347" s="245"/>
      <c r="H347" s="248"/>
      <c r="W347" s="247"/>
    </row>
    <row r="348" spans="3:23" ht="12" x14ac:dyDescent="0.15">
      <c r="C348" s="245"/>
      <c r="H348" s="248"/>
      <c r="W348" s="247"/>
    </row>
    <row r="349" spans="3:23" ht="12" x14ac:dyDescent="0.15">
      <c r="C349" s="245"/>
      <c r="H349" s="248"/>
      <c r="W349" s="247"/>
    </row>
    <row r="350" spans="3:23" ht="12" x14ac:dyDescent="0.15">
      <c r="C350" s="245"/>
      <c r="H350" s="248"/>
      <c r="W350" s="247"/>
    </row>
    <row r="351" spans="3:23" ht="12" x14ac:dyDescent="0.15">
      <c r="C351" s="245"/>
      <c r="H351" s="248"/>
      <c r="W351" s="247"/>
    </row>
    <row r="352" spans="3:23" ht="12" x14ac:dyDescent="0.15">
      <c r="C352" s="245"/>
      <c r="H352" s="248"/>
      <c r="W352" s="247"/>
    </row>
    <row r="353" spans="3:23" ht="12" x14ac:dyDescent="0.15">
      <c r="C353" s="245"/>
      <c r="H353" s="248"/>
      <c r="W353" s="247"/>
    </row>
    <row r="354" spans="3:23" ht="12" x14ac:dyDescent="0.15">
      <c r="C354" s="245"/>
      <c r="H354" s="248"/>
      <c r="W354" s="247"/>
    </row>
    <row r="355" spans="3:23" ht="12" x14ac:dyDescent="0.15">
      <c r="C355" s="245"/>
      <c r="H355" s="248"/>
      <c r="W355" s="247"/>
    </row>
    <row r="356" spans="3:23" ht="12" x14ac:dyDescent="0.15">
      <c r="C356" s="245"/>
      <c r="H356" s="248"/>
      <c r="W356" s="247"/>
    </row>
    <row r="357" spans="3:23" ht="12" x14ac:dyDescent="0.15">
      <c r="C357" s="245"/>
      <c r="H357" s="248"/>
      <c r="W357" s="247"/>
    </row>
    <row r="358" spans="3:23" ht="12" x14ac:dyDescent="0.15">
      <c r="C358" s="245"/>
      <c r="H358" s="248"/>
      <c r="W358" s="247"/>
    </row>
    <row r="359" spans="3:23" ht="12" x14ac:dyDescent="0.15">
      <c r="C359" s="245"/>
      <c r="H359" s="248"/>
      <c r="W359" s="247"/>
    </row>
    <row r="360" spans="3:23" ht="12" x14ac:dyDescent="0.15">
      <c r="C360" s="245"/>
      <c r="H360" s="248"/>
      <c r="W360" s="247"/>
    </row>
    <row r="361" spans="3:23" ht="12" x14ac:dyDescent="0.15">
      <c r="C361" s="245"/>
      <c r="H361" s="248"/>
      <c r="W361" s="247"/>
    </row>
    <row r="362" spans="3:23" ht="12" x14ac:dyDescent="0.15">
      <c r="C362" s="245"/>
      <c r="H362" s="248"/>
      <c r="W362" s="247"/>
    </row>
    <row r="363" spans="3:23" ht="12" x14ac:dyDescent="0.15">
      <c r="C363" s="245"/>
      <c r="H363" s="248"/>
      <c r="W363" s="247"/>
    </row>
    <row r="364" spans="3:23" ht="12" x14ac:dyDescent="0.15">
      <c r="C364" s="245"/>
      <c r="H364" s="248"/>
      <c r="W364" s="247"/>
    </row>
    <row r="365" spans="3:23" ht="12" x14ac:dyDescent="0.15">
      <c r="C365" s="245"/>
      <c r="H365" s="248"/>
      <c r="W365" s="247"/>
    </row>
    <row r="366" spans="3:23" ht="12" x14ac:dyDescent="0.15">
      <c r="C366" s="245"/>
      <c r="H366" s="248"/>
      <c r="W366" s="247"/>
    </row>
    <row r="367" spans="3:23" ht="12" x14ac:dyDescent="0.15">
      <c r="C367" s="245"/>
      <c r="H367" s="248"/>
      <c r="W367" s="247"/>
    </row>
    <row r="368" spans="3:23" ht="12" x14ac:dyDescent="0.15">
      <c r="C368" s="245"/>
      <c r="H368" s="248"/>
      <c r="W368" s="247"/>
    </row>
    <row r="369" spans="3:23" ht="12" x14ac:dyDescent="0.15">
      <c r="C369" s="245"/>
      <c r="H369" s="248"/>
      <c r="W369" s="247"/>
    </row>
    <row r="370" spans="3:23" ht="12" x14ac:dyDescent="0.15">
      <c r="C370" s="245"/>
      <c r="H370" s="248"/>
      <c r="W370" s="247"/>
    </row>
    <row r="371" spans="3:23" ht="12" x14ac:dyDescent="0.15">
      <c r="C371" s="245"/>
      <c r="H371" s="248"/>
      <c r="W371" s="247"/>
    </row>
    <row r="372" spans="3:23" ht="12" x14ac:dyDescent="0.15">
      <c r="C372" s="245"/>
      <c r="H372" s="248"/>
      <c r="W372" s="247"/>
    </row>
    <row r="373" spans="3:23" ht="12" x14ac:dyDescent="0.15">
      <c r="C373" s="245"/>
      <c r="H373" s="248"/>
      <c r="W373" s="247"/>
    </row>
    <row r="374" spans="3:23" ht="12" x14ac:dyDescent="0.15">
      <c r="C374" s="245"/>
      <c r="H374" s="248"/>
      <c r="W374" s="247"/>
    </row>
    <row r="375" spans="3:23" ht="12" x14ac:dyDescent="0.15">
      <c r="C375" s="245"/>
      <c r="H375" s="248"/>
      <c r="W375" s="247"/>
    </row>
    <row r="376" spans="3:23" ht="12" x14ac:dyDescent="0.15">
      <c r="C376" s="245"/>
      <c r="H376" s="248"/>
      <c r="W376" s="247"/>
    </row>
    <row r="377" spans="3:23" ht="12" x14ac:dyDescent="0.15">
      <c r="C377" s="245"/>
      <c r="H377" s="248"/>
      <c r="W377" s="247"/>
    </row>
    <row r="378" spans="3:23" ht="12" x14ac:dyDescent="0.15">
      <c r="C378" s="245"/>
      <c r="H378" s="248"/>
      <c r="W378" s="247"/>
    </row>
    <row r="379" spans="3:23" ht="12" x14ac:dyDescent="0.15">
      <c r="C379" s="245"/>
      <c r="H379" s="248"/>
      <c r="W379" s="247"/>
    </row>
    <row r="380" spans="3:23" ht="12" x14ac:dyDescent="0.15">
      <c r="C380" s="245"/>
      <c r="H380" s="248"/>
      <c r="W380" s="247"/>
    </row>
    <row r="381" spans="3:23" ht="12" x14ac:dyDescent="0.15">
      <c r="C381" s="245"/>
      <c r="H381" s="248"/>
      <c r="W381" s="247"/>
    </row>
    <row r="382" spans="3:23" ht="12" x14ac:dyDescent="0.15">
      <c r="C382" s="245"/>
      <c r="H382" s="248"/>
      <c r="W382" s="247"/>
    </row>
    <row r="383" spans="3:23" ht="12" x14ac:dyDescent="0.15">
      <c r="C383" s="245"/>
      <c r="H383" s="248"/>
      <c r="W383" s="247"/>
    </row>
    <row r="384" spans="3:23" ht="12" x14ac:dyDescent="0.15">
      <c r="C384" s="245"/>
      <c r="H384" s="248"/>
      <c r="W384" s="247"/>
    </row>
    <row r="385" spans="3:23" ht="12" x14ac:dyDescent="0.15">
      <c r="C385" s="245"/>
      <c r="H385" s="248"/>
      <c r="W385" s="247"/>
    </row>
    <row r="386" spans="3:23" ht="12" x14ac:dyDescent="0.15">
      <c r="C386" s="245"/>
      <c r="H386" s="248"/>
      <c r="W386" s="247"/>
    </row>
    <row r="387" spans="3:23" ht="12" x14ac:dyDescent="0.15">
      <c r="C387" s="245"/>
      <c r="H387" s="248"/>
      <c r="W387" s="247"/>
    </row>
    <row r="388" spans="3:23" ht="12" x14ac:dyDescent="0.15">
      <c r="C388" s="245"/>
      <c r="H388" s="248"/>
      <c r="W388" s="247"/>
    </row>
    <row r="389" spans="3:23" ht="12" x14ac:dyDescent="0.15">
      <c r="C389" s="245"/>
      <c r="H389" s="248"/>
      <c r="W389" s="247"/>
    </row>
    <row r="390" spans="3:23" ht="12" x14ac:dyDescent="0.15">
      <c r="C390" s="245"/>
      <c r="H390" s="248"/>
      <c r="W390" s="247"/>
    </row>
    <row r="391" spans="3:23" ht="12" x14ac:dyDescent="0.15">
      <c r="C391" s="245"/>
      <c r="H391" s="248"/>
      <c r="W391" s="247"/>
    </row>
    <row r="392" spans="3:23" ht="12" x14ac:dyDescent="0.15">
      <c r="C392" s="245"/>
      <c r="H392" s="248"/>
      <c r="W392" s="247"/>
    </row>
    <row r="393" spans="3:23" ht="12" x14ac:dyDescent="0.15">
      <c r="C393" s="245"/>
      <c r="H393" s="248"/>
      <c r="W393" s="247"/>
    </row>
    <row r="394" spans="3:23" ht="12" x14ac:dyDescent="0.15">
      <c r="C394" s="245"/>
      <c r="H394" s="248"/>
      <c r="W394" s="247"/>
    </row>
    <row r="395" spans="3:23" ht="12" x14ac:dyDescent="0.15">
      <c r="C395" s="245"/>
      <c r="H395" s="248"/>
      <c r="W395" s="247"/>
    </row>
    <row r="396" spans="3:23" ht="12" x14ac:dyDescent="0.15">
      <c r="C396" s="245"/>
      <c r="H396" s="248"/>
      <c r="W396" s="247"/>
    </row>
    <row r="397" spans="3:23" ht="12" x14ac:dyDescent="0.15">
      <c r="C397" s="245"/>
      <c r="H397" s="248"/>
      <c r="W397" s="247"/>
    </row>
    <row r="398" spans="3:23" ht="12" x14ac:dyDescent="0.15">
      <c r="C398" s="245"/>
      <c r="H398" s="248"/>
      <c r="W398" s="247"/>
    </row>
    <row r="399" spans="3:23" ht="12" x14ac:dyDescent="0.15">
      <c r="C399" s="245"/>
      <c r="H399" s="248"/>
      <c r="W399" s="247"/>
    </row>
    <row r="400" spans="3:23" ht="12" x14ac:dyDescent="0.15">
      <c r="C400" s="245"/>
      <c r="H400" s="248"/>
      <c r="W400" s="247"/>
    </row>
    <row r="401" spans="3:23" ht="12" x14ac:dyDescent="0.15">
      <c r="C401" s="245"/>
      <c r="H401" s="248"/>
      <c r="W401" s="247"/>
    </row>
    <row r="402" spans="3:23" ht="12" x14ac:dyDescent="0.15">
      <c r="C402" s="245"/>
      <c r="H402" s="248"/>
      <c r="W402" s="247"/>
    </row>
    <row r="403" spans="3:23" ht="12" x14ac:dyDescent="0.15">
      <c r="C403" s="245"/>
      <c r="H403" s="248"/>
      <c r="W403" s="247"/>
    </row>
    <row r="404" spans="3:23" ht="12" x14ac:dyDescent="0.15">
      <c r="C404" s="245"/>
      <c r="H404" s="248"/>
      <c r="W404" s="247"/>
    </row>
    <row r="405" spans="3:23" ht="12" x14ac:dyDescent="0.15">
      <c r="C405" s="245"/>
      <c r="H405" s="248"/>
      <c r="W405" s="247"/>
    </row>
    <row r="406" spans="3:23" ht="12" x14ac:dyDescent="0.15">
      <c r="C406" s="245"/>
      <c r="H406" s="248"/>
      <c r="W406" s="247"/>
    </row>
    <row r="407" spans="3:23" ht="12" x14ac:dyDescent="0.15">
      <c r="C407" s="245"/>
      <c r="H407" s="248"/>
      <c r="W407" s="247"/>
    </row>
    <row r="408" spans="3:23" ht="12" x14ac:dyDescent="0.15">
      <c r="C408" s="245"/>
      <c r="H408" s="248"/>
      <c r="W408" s="247"/>
    </row>
    <row r="409" spans="3:23" ht="12" x14ac:dyDescent="0.15">
      <c r="C409" s="245"/>
      <c r="H409" s="248"/>
      <c r="W409" s="247"/>
    </row>
    <row r="410" spans="3:23" ht="12" x14ac:dyDescent="0.15">
      <c r="C410" s="245"/>
      <c r="H410" s="248"/>
      <c r="W410" s="247"/>
    </row>
    <row r="411" spans="3:23" ht="12" x14ac:dyDescent="0.15">
      <c r="C411" s="245"/>
      <c r="H411" s="248"/>
      <c r="W411" s="247"/>
    </row>
    <row r="412" spans="3:23" ht="12" x14ac:dyDescent="0.15">
      <c r="C412" s="245"/>
      <c r="H412" s="248"/>
      <c r="W412" s="247"/>
    </row>
    <row r="413" spans="3:23" ht="12" x14ac:dyDescent="0.15">
      <c r="C413" s="245"/>
      <c r="H413" s="248"/>
      <c r="W413" s="247"/>
    </row>
    <row r="414" spans="3:23" ht="12" x14ac:dyDescent="0.15">
      <c r="C414" s="245"/>
      <c r="H414" s="248"/>
      <c r="W414" s="247"/>
    </row>
    <row r="415" spans="3:23" ht="12" x14ac:dyDescent="0.15">
      <c r="C415" s="245"/>
      <c r="H415" s="248"/>
      <c r="W415" s="247"/>
    </row>
    <row r="416" spans="3:23" ht="12" x14ac:dyDescent="0.15">
      <c r="C416" s="245"/>
      <c r="H416" s="248"/>
      <c r="W416" s="247"/>
    </row>
    <row r="417" spans="3:23" ht="12" x14ac:dyDescent="0.15">
      <c r="C417" s="245"/>
      <c r="H417" s="248"/>
      <c r="W417" s="247"/>
    </row>
    <row r="418" spans="3:23" ht="12" x14ac:dyDescent="0.15">
      <c r="C418" s="245"/>
      <c r="H418" s="248"/>
      <c r="W418" s="247"/>
    </row>
    <row r="419" spans="3:23" ht="12" x14ac:dyDescent="0.15">
      <c r="C419" s="245"/>
      <c r="H419" s="248"/>
      <c r="W419" s="247"/>
    </row>
    <row r="420" spans="3:23" ht="12" x14ac:dyDescent="0.15">
      <c r="C420" s="245"/>
      <c r="H420" s="248"/>
      <c r="W420" s="247"/>
    </row>
    <row r="421" spans="3:23" ht="12" x14ac:dyDescent="0.15">
      <c r="C421" s="245"/>
      <c r="H421" s="248"/>
      <c r="W421" s="247"/>
    </row>
    <row r="422" spans="3:23" ht="12" x14ac:dyDescent="0.15">
      <c r="C422" s="245"/>
      <c r="H422" s="248"/>
      <c r="W422" s="247"/>
    </row>
    <row r="423" spans="3:23" ht="12" x14ac:dyDescent="0.15">
      <c r="C423" s="245"/>
      <c r="H423" s="248"/>
      <c r="W423" s="247"/>
    </row>
    <row r="424" spans="3:23" ht="12" x14ac:dyDescent="0.15">
      <c r="C424" s="245"/>
      <c r="H424" s="248"/>
      <c r="W424" s="247"/>
    </row>
    <row r="425" spans="3:23" ht="12" x14ac:dyDescent="0.15">
      <c r="C425" s="245"/>
      <c r="H425" s="248"/>
      <c r="W425" s="247"/>
    </row>
    <row r="426" spans="3:23" ht="12" x14ac:dyDescent="0.15">
      <c r="C426" s="245"/>
      <c r="H426" s="248"/>
      <c r="W426" s="247"/>
    </row>
    <row r="427" spans="3:23" ht="12" x14ac:dyDescent="0.15">
      <c r="C427" s="245"/>
      <c r="H427" s="248"/>
      <c r="W427" s="247"/>
    </row>
    <row r="428" spans="3:23" ht="12" x14ac:dyDescent="0.15">
      <c r="C428" s="245"/>
      <c r="H428" s="248"/>
      <c r="W428" s="247"/>
    </row>
    <row r="429" spans="3:23" ht="12" x14ac:dyDescent="0.15">
      <c r="C429" s="245"/>
      <c r="H429" s="248"/>
      <c r="W429" s="247"/>
    </row>
    <row r="430" spans="3:23" ht="12" x14ac:dyDescent="0.15">
      <c r="C430" s="245"/>
      <c r="H430" s="248"/>
      <c r="W430" s="247"/>
    </row>
    <row r="431" spans="3:23" ht="12" x14ac:dyDescent="0.15">
      <c r="C431" s="245"/>
      <c r="H431" s="248"/>
      <c r="W431" s="247"/>
    </row>
    <row r="432" spans="3:23" ht="12" x14ac:dyDescent="0.15">
      <c r="C432" s="245"/>
      <c r="H432" s="248"/>
      <c r="W432" s="247"/>
    </row>
    <row r="433" spans="3:23" ht="12" x14ac:dyDescent="0.15">
      <c r="C433" s="245"/>
      <c r="H433" s="248"/>
      <c r="W433" s="247"/>
    </row>
    <row r="434" spans="3:23" ht="12" x14ac:dyDescent="0.15">
      <c r="C434" s="245"/>
      <c r="H434" s="248"/>
      <c r="W434" s="247"/>
    </row>
    <row r="435" spans="3:23" ht="12" x14ac:dyDescent="0.15">
      <c r="C435" s="245"/>
      <c r="H435" s="248"/>
      <c r="W435" s="247"/>
    </row>
    <row r="436" spans="3:23" ht="12" x14ac:dyDescent="0.15">
      <c r="C436" s="245"/>
      <c r="H436" s="248"/>
      <c r="W436" s="247"/>
    </row>
    <row r="437" spans="3:23" ht="12" x14ac:dyDescent="0.15">
      <c r="C437" s="245"/>
      <c r="H437" s="248"/>
      <c r="W437" s="247"/>
    </row>
    <row r="438" spans="3:23" ht="12" x14ac:dyDescent="0.15">
      <c r="C438" s="245"/>
      <c r="H438" s="248"/>
      <c r="W438" s="247"/>
    </row>
    <row r="439" spans="3:23" ht="12" x14ac:dyDescent="0.15">
      <c r="C439" s="245"/>
      <c r="H439" s="248"/>
      <c r="W439" s="247"/>
    </row>
    <row r="440" spans="3:23" ht="12" x14ac:dyDescent="0.15">
      <c r="C440" s="245"/>
      <c r="H440" s="248"/>
      <c r="W440" s="247"/>
    </row>
    <row r="441" spans="3:23" ht="12" x14ac:dyDescent="0.15">
      <c r="C441" s="245"/>
      <c r="H441" s="248"/>
      <c r="W441" s="247"/>
    </row>
    <row r="442" spans="3:23" ht="12" x14ac:dyDescent="0.15">
      <c r="C442" s="245"/>
      <c r="H442" s="248"/>
      <c r="W442" s="247"/>
    </row>
    <row r="443" spans="3:23" ht="12" x14ac:dyDescent="0.15">
      <c r="C443" s="245"/>
      <c r="H443" s="248"/>
      <c r="W443" s="247"/>
    </row>
    <row r="444" spans="3:23" ht="12" x14ac:dyDescent="0.15">
      <c r="C444" s="245"/>
      <c r="H444" s="248"/>
      <c r="W444" s="247"/>
    </row>
    <row r="445" spans="3:23" ht="12" x14ac:dyDescent="0.15">
      <c r="C445" s="245"/>
      <c r="H445" s="248"/>
      <c r="W445" s="247"/>
    </row>
    <row r="446" spans="3:23" ht="12" x14ac:dyDescent="0.15">
      <c r="C446" s="245"/>
      <c r="H446" s="248"/>
      <c r="W446" s="247"/>
    </row>
    <row r="447" spans="3:23" ht="12" x14ac:dyDescent="0.15">
      <c r="C447" s="245"/>
      <c r="H447" s="248"/>
      <c r="W447" s="247"/>
    </row>
    <row r="448" spans="3:23" ht="12" x14ac:dyDescent="0.15">
      <c r="C448" s="245"/>
      <c r="H448" s="248"/>
      <c r="W448" s="247"/>
    </row>
    <row r="449" spans="3:23" ht="12" x14ac:dyDescent="0.15">
      <c r="C449" s="245"/>
      <c r="H449" s="248"/>
      <c r="W449" s="247"/>
    </row>
    <row r="450" spans="3:23" ht="12" x14ac:dyDescent="0.15">
      <c r="C450" s="245"/>
      <c r="H450" s="248"/>
      <c r="W450" s="247"/>
    </row>
    <row r="451" spans="3:23" ht="12" x14ac:dyDescent="0.15">
      <c r="C451" s="245"/>
      <c r="H451" s="248"/>
      <c r="W451" s="247"/>
    </row>
    <row r="452" spans="3:23" ht="12" x14ac:dyDescent="0.15">
      <c r="C452" s="245"/>
      <c r="H452" s="248"/>
      <c r="W452" s="247"/>
    </row>
    <row r="453" spans="3:23" ht="12" x14ac:dyDescent="0.15">
      <c r="C453" s="245"/>
      <c r="H453" s="248"/>
      <c r="W453" s="247"/>
    </row>
    <row r="454" spans="3:23" ht="12" x14ac:dyDescent="0.15">
      <c r="C454" s="245"/>
      <c r="H454" s="248"/>
      <c r="W454" s="247"/>
    </row>
    <row r="455" spans="3:23" ht="12" x14ac:dyDescent="0.15">
      <c r="C455" s="245"/>
      <c r="H455" s="248"/>
      <c r="W455" s="247"/>
    </row>
    <row r="456" spans="3:23" ht="12" x14ac:dyDescent="0.15">
      <c r="C456" s="245"/>
      <c r="H456" s="248"/>
      <c r="W456" s="247"/>
    </row>
    <row r="457" spans="3:23" ht="12" x14ac:dyDescent="0.15">
      <c r="C457" s="245"/>
      <c r="H457" s="248"/>
      <c r="W457" s="247"/>
    </row>
    <row r="458" spans="3:23" ht="12" x14ac:dyDescent="0.15">
      <c r="C458" s="245"/>
      <c r="H458" s="248"/>
      <c r="W458" s="247"/>
    </row>
    <row r="459" spans="3:23" ht="12" x14ac:dyDescent="0.15">
      <c r="C459" s="245"/>
      <c r="H459" s="248"/>
      <c r="W459" s="247"/>
    </row>
    <row r="460" spans="3:23" ht="12" x14ac:dyDescent="0.15">
      <c r="C460" s="245"/>
      <c r="H460" s="248"/>
      <c r="W460" s="247"/>
    </row>
    <row r="461" spans="3:23" ht="12" x14ac:dyDescent="0.15">
      <c r="C461" s="245"/>
      <c r="H461" s="248"/>
      <c r="W461" s="247"/>
    </row>
    <row r="462" spans="3:23" ht="12" x14ac:dyDescent="0.15">
      <c r="C462" s="245"/>
      <c r="H462" s="248"/>
      <c r="W462" s="247"/>
    </row>
    <row r="463" spans="3:23" ht="12" x14ac:dyDescent="0.15">
      <c r="C463" s="245"/>
      <c r="H463" s="248"/>
      <c r="W463" s="247"/>
    </row>
    <row r="464" spans="3:23" ht="12" x14ac:dyDescent="0.15">
      <c r="C464" s="245"/>
      <c r="H464" s="248"/>
      <c r="W464" s="247"/>
    </row>
    <row r="465" spans="3:23" ht="12" x14ac:dyDescent="0.15">
      <c r="C465" s="245"/>
      <c r="H465" s="248"/>
      <c r="W465" s="247"/>
    </row>
    <row r="466" spans="3:23" ht="12" x14ac:dyDescent="0.15">
      <c r="C466" s="245"/>
      <c r="H466" s="248"/>
      <c r="W466" s="247"/>
    </row>
    <row r="467" spans="3:23" ht="12" x14ac:dyDescent="0.15">
      <c r="C467" s="245"/>
      <c r="H467" s="248"/>
      <c r="W467" s="247"/>
    </row>
    <row r="468" spans="3:23" ht="12" x14ac:dyDescent="0.15">
      <c r="C468" s="245"/>
      <c r="H468" s="248"/>
      <c r="W468" s="247"/>
    </row>
    <row r="469" spans="3:23" ht="12" x14ac:dyDescent="0.15">
      <c r="C469" s="245"/>
      <c r="H469" s="248"/>
      <c r="W469" s="247"/>
    </row>
    <row r="470" spans="3:23" ht="12" x14ac:dyDescent="0.15">
      <c r="C470" s="245"/>
      <c r="H470" s="248"/>
      <c r="W470" s="247"/>
    </row>
    <row r="471" spans="3:23" ht="12" x14ac:dyDescent="0.15">
      <c r="C471" s="245"/>
      <c r="H471" s="248"/>
      <c r="W471" s="247"/>
    </row>
    <row r="472" spans="3:23" ht="12" x14ac:dyDescent="0.15">
      <c r="C472" s="245"/>
      <c r="H472" s="248"/>
      <c r="W472" s="247"/>
    </row>
    <row r="473" spans="3:23" ht="12" x14ac:dyDescent="0.15">
      <c r="C473" s="245"/>
      <c r="H473" s="248"/>
      <c r="W473" s="247"/>
    </row>
    <row r="474" spans="3:23" ht="12" x14ac:dyDescent="0.15">
      <c r="C474" s="245"/>
      <c r="H474" s="248"/>
      <c r="W474" s="247"/>
    </row>
    <row r="475" spans="3:23" ht="12" x14ac:dyDescent="0.15">
      <c r="C475" s="245"/>
      <c r="H475" s="248"/>
      <c r="W475" s="247"/>
    </row>
    <row r="476" spans="3:23" ht="12" x14ac:dyDescent="0.15">
      <c r="C476" s="245"/>
      <c r="H476" s="248"/>
      <c r="W476" s="247"/>
    </row>
    <row r="477" spans="3:23" ht="12" x14ac:dyDescent="0.15">
      <c r="C477" s="245"/>
      <c r="H477" s="248"/>
      <c r="W477" s="247"/>
    </row>
    <row r="478" spans="3:23" ht="12" x14ac:dyDescent="0.15">
      <c r="C478" s="245"/>
      <c r="H478" s="248"/>
      <c r="W478" s="247"/>
    </row>
    <row r="479" spans="3:23" ht="12" x14ac:dyDescent="0.15">
      <c r="C479" s="245"/>
      <c r="H479" s="248"/>
      <c r="W479" s="247"/>
    </row>
    <row r="480" spans="3:23" ht="12" x14ac:dyDescent="0.15">
      <c r="C480" s="245"/>
      <c r="H480" s="248"/>
      <c r="W480" s="247"/>
    </row>
    <row r="481" spans="3:23" ht="12" x14ac:dyDescent="0.15">
      <c r="C481" s="245"/>
      <c r="H481" s="248"/>
      <c r="W481" s="247"/>
    </row>
    <row r="482" spans="3:23" ht="12" x14ac:dyDescent="0.15">
      <c r="C482" s="245"/>
      <c r="H482" s="248"/>
      <c r="W482" s="247"/>
    </row>
    <row r="483" spans="3:23" ht="12" x14ac:dyDescent="0.15">
      <c r="C483" s="245"/>
      <c r="H483" s="248"/>
      <c r="W483" s="247"/>
    </row>
    <row r="484" spans="3:23" ht="12" x14ac:dyDescent="0.15">
      <c r="C484" s="245"/>
      <c r="H484" s="248"/>
      <c r="W484" s="247"/>
    </row>
    <row r="485" spans="3:23" ht="12" x14ac:dyDescent="0.15">
      <c r="C485" s="245"/>
      <c r="H485" s="248"/>
      <c r="W485" s="247"/>
    </row>
    <row r="486" spans="3:23" ht="12" x14ac:dyDescent="0.15">
      <c r="C486" s="245"/>
      <c r="H486" s="248"/>
      <c r="W486" s="247"/>
    </row>
    <row r="487" spans="3:23" ht="12" x14ac:dyDescent="0.15">
      <c r="C487" s="245"/>
      <c r="H487" s="248"/>
      <c r="W487" s="247"/>
    </row>
    <row r="488" spans="3:23" ht="12" x14ac:dyDescent="0.15">
      <c r="C488" s="245"/>
      <c r="H488" s="248"/>
      <c r="W488" s="247"/>
    </row>
    <row r="489" spans="3:23" ht="12" x14ac:dyDescent="0.15">
      <c r="C489" s="245"/>
      <c r="H489" s="248"/>
      <c r="W489" s="247"/>
    </row>
    <row r="490" spans="3:23" ht="12" x14ac:dyDescent="0.15">
      <c r="C490" s="245"/>
      <c r="H490" s="248"/>
      <c r="W490" s="247"/>
    </row>
    <row r="491" spans="3:23" ht="12" x14ac:dyDescent="0.15">
      <c r="C491" s="245"/>
      <c r="H491" s="248"/>
      <c r="W491" s="247"/>
    </row>
    <row r="492" spans="3:23" ht="12" x14ac:dyDescent="0.15">
      <c r="C492" s="245"/>
      <c r="H492" s="248"/>
      <c r="W492" s="247"/>
    </row>
    <row r="493" spans="3:23" ht="12" x14ac:dyDescent="0.15">
      <c r="C493" s="245"/>
      <c r="H493" s="248"/>
      <c r="W493" s="247"/>
    </row>
    <row r="494" spans="3:23" ht="12" x14ac:dyDescent="0.15">
      <c r="C494" s="245"/>
      <c r="H494" s="248"/>
      <c r="W494" s="247"/>
    </row>
    <row r="495" spans="3:23" ht="12" x14ac:dyDescent="0.15">
      <c r="C495" s="245"/>
      <c r="H495" s="248"/>
      <c r="W495" s="247"/>
    </row>
    <row r="496" spans="3:23" ht="12" x14ac:dyDescent="0.15">
      <c r="C496" s="245"/>
      <c r="H496" s="248"/>
      <c r="W496" s="247"/>
    </row>
    <row r="497" spans="3:23" ht="12" x14ac:dyDescent="0.15">
      <c r="C497" s="245"/>
      <c r="H497" s="248"/>
      <c r="W497" s="247"/>
    </row>
    <row r="498" spans="3:23" ht="12" x14ac:dyDescent="0.15">
      <c r="C498" s="245"/>
      <c r="H498" s="248"/>
      <c r="W498" s="247"/>
    </row>
    <row r="499" spans="3:23" ht="12" x14ac:dyDescent="0.15">
      <c r="C499" s="245"/>
      <c r="H499" s="248"/>
      <c r="W499" s="247"/>
    </row>
    <row r="500" spans="3:23" ht="12" x14ac:dyDescent="0.15">
      <c r="C500" s="245"/>
      <c r="H500" s="248"/>
      <c r="W500" s="247"/>
    </row>
    <row r="501" spans="3:23" ht="12" x14ac:dyDescent="0.15">
      <c r="C501" s="245"/>
      <c r="H501" s="248"/>
      <c r="W501" s="247"/>
    </row>
    <row r="502" spans="3:23" ht="12" x14ac:dyDescent="0.15">
      <c r="C502" s="245"/>
      <c r="H502" s="248"/>
      <c r="W502" s="247"/>
    </row>
    <row r="503" spans="3:23" ht="12" x14ac:dyDescent="0.15">
      <c r="C503" s="245"/>
      <c r="H503" s="248"/>
      <c r="W503" s="247"/>
    </row>
    <row r="504" spans="3:23" ht="12" x14ac:dyDescent="0.15">
      <c r="C504" s="245"/>
      <c r="H504" s="248"/>
      <c r="W504" s="247"/>
    </row>
    <row r="505" spans="3:23" ht="12" x14ac:dyDescent="0.15">
      <c r="C505" s="245"/>
      <c r="H505" s="248"/>
      <c r="W505" s="247"/>
    </row>
    <row r="506" spans="3:23" ht="12" x14ac:dyDescent="0.15">
      <c r="C506" s="245"/>
      <c r="H506" s="248"/>
      <c r="W506" s="247"/>
    </row>
    <row r="507" spans="3:23" ht="12" x14ac:dyDescent="0.15">
      <c r="C507" s="245"/>
      <c r="H507" s="248"/>
      <c r="W507" s="247"/>
    </row>
    <row r="508" spans="3:23" ht="12" x14ac:dyDescent="0.15">
      <c r="C508" s="245"/>
      <c r="H508" s="248"/>
      <c r="W508" s="247"/>
    </row>
    <row r="509" spans="3:23" ht="12" x14ac:dyDescent="0.15">
      <c r="C509" s="245"/>
      <c r="H509" s="248"/>
      <c r="W509" s="247"/>
    </row>
    <row r="510" spans="3:23" ht="12" x14ac:dyDescent="0.15">
      <c r="C510" s="245"/>
      <c r="H510" s="248"/>
      <c r="W510" s="247"/>
    </row>
    <row r="511" spans="3:23" ht="12" x14ac:dyDescent="0.15">
      <c r="C511" s="245"/>
      <c r="H511" s="248"/>
      <c r="W511" s="247"/>
    </row>
    <row r="512" spans="3:23" ht="12" x14ac:dyDescent="0.15">
      <c r="C512" s="245"/>
      <c r="H512" s="248"/>
      <c r="W512" s="247"/>
    </row>
    <row r="513" spans="3:23" ht="12" x14ac:dyDescent="0.15">
      <c r="C513" s="245"/>
      <c r="H513" s="248"/>
      <c r="W513" s="247"/>
    </row>
    <row r="514" spans="3:23" ht="12" x14ac:dyDescent="0.15">
      <c r="C514" s="245"/>
      <c r="H514" s="248"/>
      <c r="W514" s="247"/>
    </row>
    <row r="515" spans="3:23" ht="12" x14ac:dyDescent="0.15">
      <c r="C515" s="245"/>
      <c r="H515" s="248"/>
      <c r="W515" s="247"/>
    </row>
    <row r="516" spans="3:23" ht="12" x14ac:dyDescent="0.15">
      <c r="C516" s="245"/>
      <c r="H516" s="248"/>
      <c r="W516" s="247"/>
    </row>
    <row r="517" spans="3:23" ht="12" x14ac:dyDescent="0.15">
      <c r="C517" s="245"/>
      <c r="H517" s="248"/>
      <c r="W517" s="247"/>
    </row>
    <row r="518" spans="3:23" ht="12" x14ac:dyDescent="0.15">
      <c r="C518" s="245"/>
      <c r="H518" s="248"/>
      <c r="W518" s="247"/>
    </row>
    <row r="519" spans="3:23" ht="12" x14ac:dyDescent="0.15">
      <c r="C519" s="245"/>
      <c r="H519" s="248"/>
      <c r="W519" s="247"/>
    </row>
    <row r="520" spans="3:23" ht="12" x14ac:dyDescent="0.15">
      <c r="C520" s="245"/>
      <c r="H520" s="248"/>
      <c r="W520" s="247"/>
    </row>
    <row r="521" spans="3:23" ht="12" x14ac:dyDescent="0.15">
      <c r="C521" s="245"/>
      <c r="H521" s="248"/>
      <c r="W521" s="247"/>
    </row>
    <row r="522" spans="3:23" ht="12" x14ac:dyDescent="0.15">
      <c r="C522" s="245"/>
      <c r="H522" s="248"/>
      <c r="W522" s="247"/>
    </row>
    <row r="523" spans="3:23" ht="12" x14ac:dyDescent="0.15">
      <c r="C523" s="245"/>
      <c r="H523" s="248"/>
      <c r="W523" s="247"/>
    </row>
    <row r="524" spans="3:23" ht="12" x14ac:dyDescent="0.15">
      <c r="C524" s="245"/>
      <c r="H524" s="248"/>
      <c r="W524" s="247"/>
    </row>
    <row r="525" spans="3:23" ht="12" x14ac:dyDescent="0.15">
      <c r="C525" s="245"/>
      <c r="H525" s="248"/>
      <c r="W525" s="247"/>
    </row>
    <row r="526" spans="3:23" ht="12" x14ac:dyDescent="0.15">
      <c r="C526" s="245"/>
      <c r="H526" s="248"/>
      <c r="W526" s="247"/>
    </row>
    <row r="527" spans="3:23" ht="12" x14ac:dyDescent="0.15">
      <c r="C527" s="245"/>
      <c r="H527" s="248"/>
      <c r="W527" s="247"/>
    </row>
    <row r="528" spans="3:23" ht="12" x14ac:dyDescent="0.15">
      <c r="C528" s="245"/>
      <c r="H528" s="248"/>
      <c r="W528" s="247"/>
    </row>
    <row r="529" spans="3:23" ht="12" x14ac:dyDescent="0.15">
      <c r="C529" s="245"/>
      <c r="H529" s="248"/>
      <c r="W529" s="247"/>
    </row>
    <row r="530" spans="3:23" ht="12" x14ac:dyDescent="0.15">
      <c r="C530" s="245"/>
      <c r="H530" s="248"/>
      <c r="W530" s="247"/>
    </row>
    <row r="531" spans="3:23" ht="12" x14ac:dyDescent="0.15">
      <c r="C531" s="245"/>
      <c r="H531" s="248"/>
      <c r="W531" s="247"/>
    </row>
    <row r="532" spans="3:23" ht="12" x14ac:dyDescent="0.15">
      <c r="C532" s="245"/>
      <c r="H532" s="248"/>
      <c r="W532" s="247"/>
    </row>
    <row r="533" spans="3:23" ht="12" x14ac:dyDescent="0.15">
      <c r="C533" s="245"/>
      <c r="H533" s="248"/>
      <c r="W533" s="247"/>
    </row>
    <row r="534" spans="3:23" ht="12" x14ac:dyDescent="0.15">
      <c r="C534" s="245"/>
      <c r="H534" s="248"/>
      <c r="W534" s="247"/>
    </row>
    <row r="535" spans="3:23" ht="12" x14ac:dyDescent="0.15">
      <c r="C535" s="245"/>
      <c r="H535" s="248"/>
      <c r="W535" s="247"/>
    </row>
    <row r="536" spans="3:23" ht="12" x14ac:dyDescent="0.15">
      <c r="C536" s="245"/>
      <c r="H536" s="248"/>
      <c r="W536" s="247"/>
    </row>
    <row r="537" spans="3:23" ht="12" x14ac:dyDescent="0.15">
      <c r="C537" s="245"/>
      <c r="H537" s="248"/>
      <c r="W537" s="247"/>
    </row>
    <row r="538" spans="3:23" ht="12" x14ac:dyDescent="0.15">
      <c r="C538" s="245"/>
      <c r="H538" s="248"/>
      <c r="W538" s="247"/>
    </row>
    <row r="539" spans="3:23" ht="12" x14ac:dyDescent="0.15">
      <c r="C539" s="245"/>
      <c r="H539" s="248"/>
      <c r="W539" s="247"/>
    </row>
    <row r="540" spans="3:23" ht="12" x14ac:dyDescent="0.15">
      <c r="C540" s="245"/>
      <c r="H540" s="248"/>
      <c r="W540" s="247"/>
    </row>
    <row r="541" spans="3:23" ht="12" x14ac:dyDescent="0.15">
      <c r="C541" s="245"/>
      <c r="H541" s="248"/>
      <c r="W541" s="247"/>
    </row>
    <row r="542" spans="3:23" ht="12" x14ac:dyDescent="0.15">
      <c r="C542" s="245"/>
      <c r="H542" s="248"/>
      <c r="W542" s="247"/>
    </row>
    <row r="543" spans="3:23" ht="12" x14ac:dyDescent="0.15">
      <c r="C543" s="245"/>
      <c r="H543" s="248"/>
      <c r="W543" s="247"/>
    </row>
    <row r="544" spans="3:23" ht="12" x14ac:dyDescent="0.15">
      <c r="C544" s="245"/>
      <c r="H544" s="248"/>
      <c r="W544" s="247"/>
    </row>
    <row r="545" spans="3:23" ht="12" x14ac:dyDescent="0.15">
      <c r="C545" s="245"/>
      <c r="H545" s="248"/>
      <c r="W545" s="247"/>
    </row>
    <row r="546" spans="3:23" ht="12" x14ac:dyDescent="0.15">
      <c r="C546" s="245"/>
      <c r="H546" s="248"/>
      <c r="W546" s="247"/>
    </row>
    <row r="547" spans="3:23" ht="12" x14ac:dyDescent="0.15">
      <c r="C547" s="245"/>
      <c r="H547" s="248"/>
      <c r="W547" s="247"/>
    </row>
    <row r="548" spans="3:23" ht="12" x14ac:dyDescent="0.15">
      <c r="C548" s="245"/>
      <c r="H548" s="248"/>
      <c r="W548" s="247"/>
    </row>
    <row r="549" spans="3:23" ht="12" x14ac:dyDescent="0.15">
      <c r="C549" s="245"/>
      <c r="H549" s="248"/>
      <c r="W549" s="247"/>
    </row>
    <row r="550" spans="3:23" ht="12" x14ac:dyDescent="0.15">
      <c r="C550" s="245"/>
      <c r="H550" s="248"/>
      <c r="W550" s="247"/>
    </row>
    <row r="551" spans="3:23" ht="12" x14ac:dyDescent="0.15">
      <c r="C551" s="245"/>
      <c r="H551" s="248"/>
      <c r="W551" s="247"/>
    </row>
    <row r="552" spans="3:23" ht="12" x14ac:dyDescent="0.15">
      <c r="C552" s="245"/>
      <c r="H552" s="248"/>
      <c r="W552" s="247"/>
    </row>
    <row r="553" spans="3:23" ht="12" x14ac:dyDescent="0.15">
      <c r="C553" s="245"/>
      <c r="H553" s="248"/>
      <c r="W553" s="247"/>
    </row>
    <row r="554" spans="3:23" ht="12" x14ac:dyDescent="0.15">
      <c r="C554" s="245"/>
      <c r="H554" s="248"/>
      <c r="W554" s="247"/>
    </row>
    <row r="555" spans="3:23" ht="12" x14ac:dyDescent="0.15">
      <c r="C555" s="245"/>
      <c r="H555" s="248"/>
      <c r="W555" s="247"/>
    </row>
    <row r="556" spans="3:23" ht="12" x14ac:dyDescent="0.15">
      <c r="C556" s="245"/>
      <c r="H556" s="248"/>
      <c r="W556" s="247"/>
    </row>
    <row r="557" spans="3:23" ht="12" x14ac:dyDescent="0.15">
      <c r="C557" s="245"/>
      <c r="H557" s="248"/>
      <c r="W557" s="247"/>
    </row>
    <row r="558" spans="3:23" ht="12" x14ac:dyDescent="0.15">
      <c r="C558" s="245"/>
      <c r="H558" s="248"/>
      <c r="W558" s="247"/>
    </row>
    <row r="559" spans="3:23" ht="12" x14ac:dyDescent="0.15">
      <c r="C559" s="245"/>
      <c r="H559" s="248"/>
      <c r="W559" s="247"/>
    </row>
    <row r="560" spans="3:23" ht="12" x14ac:dyDescent="0.15">
      <c r="C560" s="245"/>
      <c r="H560" s="248"/>
      <c r="W560" s="247"/>
    </row>
    <row r="561" spans="3:23" ht="12" x14ac:dyDescent="0.15">
      <c r="C561" s="245"/>
      <c r="H561" s="248"/>
      <c r="W561" s="247"/>
    </row>
    <row r="562" spans="3:23" ht="12" x14ac:dyDescent="0.15">
      <c r="C562" s="245"/>
      <c r="H562" s="248"/>
      <c r="W562" s="247"/>
    </row>
    <row r="563" spans="3:23" ht="12" x14ac:dyDescent="0.15">
      <c r="C563" s="245"/>
      <c r="H563" s="248"/>
      <c r="W563" s="247"/>
    </row>
    <row r="564" spans="3:23" ht="12" x14ac:dyDescent="0.15">
      <c r="C564" s="245"/>
      <c r="H564" s="248"/>
      <c r="W564" s="247"/>
    </row>
    <row r="565" spans="3:23" ht="12" x14ac:dyDescent="0.15">
      <c r="C565" s="245"/>
      <c r="H565" s="248"/>
      <c r="W565" s="247"/>
    </row>
    <row r="566" spans="3:23" ht="12" x14ac:dyDescent="0.15">
      <c r="C566" s="245"/>
      <c r="H566" s="248"/>
      <c r="W566" s="247"/>
    </row>
    <row r="567" spans="3:23" ht="12" x14ac:dyDescent="0.15">
      <c r="C567" s="245"/>
      <c r="H567" s="248"/>
      <c r="W567" s="247"/>
    </row>
    <row r="568" spans="3:23" ht="12" x14ac:dyDescent="0.15">
      <c r="C568" s="245"/>
      <c r="H568" s="248"/>
      <c r="W568" s="247"/>
    </row>
    <row r="569" spans="3:23" ht="12" x14ac:dyDescent="0.15">
      <c r="C569" s="245"/>
      <c r="H569" s="248"/>
      <c r="W569" s="247"/>
    </row>
    <row r="570" spans="3:23" ht="12" x14ac:dyDescent="0.15">
      <c r="C570" s="245"/>
      <c r="H570" s="248"/>
      <c r="W570" s="247"/>
    </row>
    <row r="571" spans="3:23" ht="12" x14ac:dyDescent="0.15">
      <c r="C571" s="245"/>
      <c r="H571" s="248"/>
      <c r="W571" s="247"/>
    </row>
    <row r="572" spans="3:23" ht="12" x14ac:dyDescent="0.15">
      <c r="C572" s="245"/>
      <c r="H572" s="248"/>
      <c r="W572" s="247"/>
    </row>
    <row r="573" spans="3:23" ht="12" x14ac:dyDescent="0.15">
      <c r="C573" s="245"/>
      <c r="H573" s="248"/>
      <c r="W573" s="247"/>
    </row>
    <row r="574" spans="3:23" ht="12" x14ac:dyDescent="0.15">
      <c r="C574" s="245"/>
      <c r="H574" s="248"/>
      <c r="W574" s="247"/>
    </row>
    <row r="575" spans="3:23" ht="12" x14ac:dyDescent="0.15">
      <c r="C575" s="245"/>
      <c r="H575" s="248"/>
      <c r="W575" s="247"/>
    </row>
    <row r="576" spans="3:23" ht="12" x14ac:dyDescent="0.15">
      <c r="C576" s="245"/>
      <c r="H576" s="248"/>
      <c r="W576" s="247"/>
    </row>
    <row r="577" spans="3:23" ht="12" x14ac:dyDescent="0.15">
      <c r="C577" s="245"/>
      <c r="H577" s="248"/>
      <c r="W577" s="247"/>
    </row>
    <row r="578" spans="3:23" ht="12" x14ac:dyDescent="0.15">
      <c r="C578" s="245"/>
      <c r="H578" s="248"/>
      <c r="W578" s="247"/>
    </row>
    <row r="579" spans="3:23" ht="12" x14ac:dyDescent="0.15">
      <c r="C579" s="245"/>
      <c r="H579" s="248"/>
      <c r="W579" s="247"/>
    </row>
    <row r="580" spans="3:23" ht="12" x14ac:dyDescent="0.15">
      <c r="C580" s="245"/>
      <c r="H580" s="248"/>
      <c r="W580" s="247"/>
    </row>
    <row r="581" spans="3:23" ht="12" x14ac:dyDescent="0.15">
      <c r="C581" s="245"/>
      <c r="H581" s="248"/>
      <c r="W581" s="247"/>
    </row>
    <row r="582" spans="3:23" ht="12" x14ac:dyDescent="0.15">
      <c r="C582" s="245"/>
      <c r="H582" s="248"/>
      <c r="W582" s="247"/>
    </row>
    <row r="583" spans="3:23" ht="12" x14ac:dyDescent="0.15">
      <c r="C583" s="245"/>
      <c r="H583" s="248"/>
      <c r="W583" s="247"/>
    </row>
    <row r="584" spans="3:23" ht="12" x14ac:dyDescent="0.15">
      <c r="C584" s="245"/>
      <c r="H584" s="248"/>
      <c r="W584" s="247"/>
    </row>
    <row r="585" spans="3:23" ht="12" x14ac:dyDescent="0.15">
      <c r="C585" s="245"/>
      <c r="H585" s="248"/>
      <c r="W585" s="247"/>
    </row>
    <row r="586" spans="3:23" ht="12" x14ac:dyDescent="0.15">
      <c r="C586" s="245"/>
      <c r="H586" s="248"/>
      <c r="W586" s="247"/>
    </row>
    <row r="587" spans="3:23" ht="12" x14ac:dyDescent="0.15">
      <c r="C587" s="245"/>
      <c r="H587" s="248"/>
      <c r="W587" s="247"/>
    </row>
    <row r="588" spans="3:23" ht="12" x14ac:dyDescent="0.15">
      <c r="C588" s="245"/>
      <c r="H588" s="248"/>
      <c r="W588" s="247"/>
    </row>
    <row r="589" spans="3:23" ht="12" x14ac:dyDescent="0.15">
      <c r="C589" s="245"/>
      <c r="H589" s="248"/>
      <c r="W589" s="247"/>
    </row>
    <row r="590" spans="3:23" ht="12" x14ac:dyDescent="0.15">
      <c r="C590" s="245"/>
      <c r="H590" s="248"/>
      <c r="W590" s="247"/>
    </row>
    <row r="591" spans="3:23" ht="12" x14ac:dyDescent="0.15">
      <c r="C591" s="245"/>
      <c r="H591" s="248"/>
      <c r="W591" s="247"/>
    </row>
    <row r="592" spans="3:23" ht="12" x14ac:dyDescent="0.15">
      <c r="C592" s="245"/>
      <c r="H592" s="248"/>
      <c r="W592" s="247"/>
    </row>
    <row r="593" spans="3:23" ht="12" x14ac:dyDescent="0.15">
      <c r="C593" s="245"/>
      <c r="H593" s="248"/>
      <c r="W593" s="247"/>
    </row>
    <row r="594" spans="3:23" ht="12" x14ac:dyDescent="0.15">
      <c r="C594" s="245"/>
      <c r="H594" s="248"/>
      <c r="W594" s="247"/>
    </row>
    <row r="595" spans="3:23" ht="12" x14ac:dyDescent="0.15">
      <c r="C595" s="245"/>
      <c r="H595" s="248"/>
      <c r="W595" s="247"/>
    </row>
    <row r="596" spans="3:23" ht="12" x14ac:dyDescent="0.15">
      <c r="C596" s="245"/>
      <c r="H596" s="248"/>
      <c r="W596" s="247"/>
    </row>
    <row r="597" spans="3:23" ht="12" x14ac:dyDescent="0.15">
      <c r="C597" s="245"/>
      <c r="H597" s="248"/>
      <c r="W597" s="247"/>
    </row>
    <row r="598" spans="3:23" ht="12" x14ac:dyDescent="0.15">
      <c r="C598" s="245"/>
      <c r="H598" s="248"/>
      <c r="W598" s="247"/>
    </row>
    <row r="599" spans="3:23" ht="12" x14ac:dyDescent="0.15">
      <c r="C599" s="245"/>
      <c r="H599" s="248"/>
      <c r="W599" s="247"/>
    </row>
    <row r="600" spans="3:23" ht="12" x14ac:dyDescent="0.15">
      <c r="C600" s="245"/>
      <c r="H600" s="248"/>
      <c r="W600" s="247"/>
    </row>
    <row r="601" spans="3:23" ht="12" x14ac:dyDescent="0.15">
      <c r="C601" s="245"/>
      <c r="H601" s="248"/>
      <c r="W601" s="247"/>
    </row>
    <row r="602" spans="3:23" ht="12" x14ac:dyDescent="0.15">
      <c r="C602" s="245"/>
      <c r="H602" s="248"/>
      <c r="W602" s="247"/>
    </row>
    <row r="603" spans="3:23" ht="12" x14ac:dyDescent="0.15">
      <c r="C603" s="245"/>
      <c r="H603" s="248"/>
      <c r="W603" s="247"/>
    </row>
    <row r="604" spans="3:23" ht="12" x14ac:dyDescent="0.15">
      <c r="C604" s="245"/>
      <c r="H604" s="248"/>
      <c r="W604" s="247"/>
    </row>
    <row r="605" spans="3:23" ht="12" x14ac:dyDescent="0.15">
      <c r="C605" s="245"/>
      <c r="H605" s="248"/>
      <c r="W605" s="247"/>
    </row>
    <row r="606" spans="3:23" ht="12" x14ac:dyDescent="0.15">
      <c r="C606" s="245"/>
      <c r="H606" s="248"/>
      <c r="W606" s="247"/>
    </row>
    <row r="607" spans="3:23" ht="12" x14ac:dyDescent="0.15">
      <c r="C607" s="245"/>
      <c r="H607" s="248"/>
      <c r="W607" s="247"/>
    </row>
    <row r="608" spans="3:23" ht="12" x14ac:dyDescent="0.15">
      <c r="C608" s="245"/>
      <c r="H608" s="248"/>
      <c r="W608" s="247"/>
    </row>
    <row r="609" spans="3:23" ht="12" x14ac:dyDescent="0.15">
      <c r="C609" s="245"/>
      <c r="H609" s="248"/>
      <c r="W609" s="247"/>
    </row>
    <row r="610" spans="3:23" ht="12" x14ac:dyDescent="0.15">
      <c r="C610" s="245"/>
      <c r="H610" s="248"/>
      <c r="W610" s="247"/>
    </row>
    <row r="611" spans="3:23" ht="12" x14ac:dyDescent="0.15">
      <c r="C611" s="245"/>
      <c r="H611" s="248"/>
      <c r="W611" s="247"/>
    </row>
    <row r="612" spans="3:23" ht="12" x14ac:dyDescent="0.15">
      <c r="C612" s="245"/>
      <c r="H612" s="248"/>
      <c r="W612" s="247"/>
    </row>
    <row r="613" spans="3:23" ht="12" x14ac:dyDescent="0.15">
      <c r="C613" s="245"/>
      <c r="H613" s="248"/>
      <c r="W613" s="247"/>
    </row>
    <row r="614" spans="3:23" ht="12" x14ac:dyDescent="0.15">
      <c r="C614" s="245"/>
      <c r="H614" s="248"/>
      <c r="W614" s="247"/>
    </row>
    <row r="615" spans="3:23" ht="12" x14ac:dyDescent="0.15">
      <c r="C615" s="245"/>
      <c r="H615" s="248"/>
      <c r="W615" s="247"/>
    </row>
    <row r="616" spans="3:23" ht="12" x14ac:dyDescent="0.15">
      <c r="C616" s="245"/>
      <c r="H616" s="248"/>
      <c r="W616" s="247"/>
    </row>
    <row r="617" spans="3:23" ht="12" x14ac:dyDescent="0.15">
      <c r="C617" s="245"/>
      <c r="H617" s="248"/>
      <c r="W617" s="247"/>
    </row>
    <row r="618" spans="3:23" ht="12" x14ac:dyDescent="0.15">
      <c r="C618" s="245"/>
      <c r="H618" s="248"/>
      <c r="W618" s="247"/>
    </row>
    <row r="619" spans="3:23" ht="12" x14ac:dyDescent="0.15">
      <c r="C619" s="245"/>
      <c r="H619" s="248"/>
      <c r="W619" s="247"/>
    </row>
    <row r="620" spans="3:23" ht="12" x14ac:dyDescent="0.15">
      <c r="C620" s="245"/>
      <c r="H620" s="248"/>
      <c r="W620" s="247"/>
    </row>
    <row r="621" spans="3:23" ht="12" x14ac:dyDescent="0.15">
      <c r="C621" s="245"/>
      <c r="H621" s="248"/>
      <c r="W621" s="247"/>
    </row>
    <row r="622" spans="3:23" ht="12" x14ac:dyDescent="0.15">
      <c r="C622" s="245"/>
      <c r="H622" s="248"/>
      <c r="W622" s="247"/>
    </row>
    <row r="623" spans="3:23" ht="12" x14ac:dyDescent="0.15">
      <c r="C623" s="245"/>
      <c r="H623" s="248"/>
      <c r="W623" s="247"/>
    </row>
    <row r="624" spans="3:23" ht="12" x14ac:dyDescent="0.15">
      <c r="C624" s="245"/>
      <c r="H624" s="248"/>
      <c r="W624" s="247"/>
    </row>
    <row r="625" spans="3:23" ht="12" x14ac:dyDescent="0.15">
      <c r="C625" s="245"/>
      <c r="H625" s="248"/>
      <c r="W625" s="247"/>
    </row>
    <row r="626" spans="3:23" ht="12" x14ac:dyDescent="0.15">
      <c r="C626" s="245"/>
      <c r="H626" s="248"/>
      <c r="W626" s="247"/>
    </row>
    <row r="627" spans="3:23" ht="12" x14ac:dyDescent="0.15">
      <c r="C627" s="245"/>
      <c r="H627" s="248"/>
      <c r="W627" s="247"/>
    </row>
    <row r="628" spans="3:23" ht="12" x14ac:dyDescent="0.15">
      <c r="C628" s="245"/>
      <c r="H628" s="248"/>
      <c r="W628" s="247"/>
    </row>
    <row r="629" spans="3:23" ht="12" x14ac:dyDescent="0.15">
      <c r="C629" s="245"/>
      <c r="H629" s="248"/>
      <c r="W629" s="247"/>
    </row>
    <row r="630" spans="3:23" ht="12" x14ac:dyDescent="0.15">
      <c r="C630" s="245"/>
      <c r="H630" s="248"/>
      <c r="W630" s="247"/>
    </row>
    <row r="631" spans="3:23" ht="12" x14ac:dyDescent="0.15">
      <c r="C631" s="245"/>
      <c r="H631" s="248"/>
      <c r="W631" s="247"/>
    </row>
    <row r="632" spans="3:23" ht="12" x14ac:dyDescent="0.15">
      <c r="C632" s="245"/>
      <c r="H632" s="248"/>
      <c r="W632" s="247"/>
    </row>
    <row r="633" spans="3:23" ht="12" x14ac:dyDescent="0.15">
      <c r="C633" s="245"/>
      <c r="H633" s="248"/>
      <c r="W633" s="247"/>
    </row>
    <row r="634" spans="3:23" ht="12" x14ac:dyDescent="0.15">
      <c r="C634" s="245"/>
      <c r="H634" s="248"/>
      <c r="W634" s="247"/>
    </row>
    <row r="635" spans="3:23" ht="12" x14ac:dyDescent="0.15">
      <c r="C635" s="245"/>
      <c r="H635" s="248"/>
      <c r="W635" s="247"/>
    </row>
    <row r="636" spans="3:23" ht="12" x14ac:dyDescent="0.15">
      <c r="C636" s="245"/>
      <c r="H636" s="248"/>
      <c r="W636" s="247"/>
    </row>
    <row r="637" spans="3:23" ht="12" x14ac:dyDescent="0.15">
      <c r="C637" s="245"/>
      <c r="H637" s="248"/>
      <c r="W637" s="247"/>
    </row>
    <row r="638" spans="3:23" ht="12" x14ac:dyDescent="0.15">
      <c r="C638" s="245"/>
      <c r="H638" s="248"/>
      <c r="W638" s="247"/>
    </row>
    <row r="639" spans="3:23" ht="12" x14ac:dyDescent="0.15">
      <c r="C639" s="245"/>
      <c r="H639" s="248"/>
      <c r="W639" s="247"/>
    </row>
    <row r="640" spans="3:23" ht="12" x14ac:dyDescent="0.15">
      <c r="C640" s="245"/>
      <c r="H640" s="248"/>
      <c r="W640" s="247"/>
    </row>
    <row r="641" spans="3:23" ht="12" x14ac:dyDescent="0.15">
      <c r="C641" s="245"/>
      <c r="H641" s="248"/>
      <c r="W641" s="247"/>
    </row>
    <row r="642" spans="3:23" ht="12" x14ac:dyDescent="0.15">
      <c r="C642" s="245"/>
      <c r="H642" s="248"/>
      <c r="W642" s="247"/>
    </row>
    <row r="643" spans="3:23" ht="12" x14ac:dyDescent="0.15">
      <c r="C643" s="245"/>
      <c r="H643" s="248"/>
      <c r="W643" s="247"/>
    </row>
    <row r="644" spans="3:23" ht="12" x14ac:dyDescent="0.15">
      <c r="C644" s="245"/>
      <c r="H644" s="248"/>
      <c r="W644" s="247"/>
    </row>
    <row r="645" spans="3:23" ht="12" x14ac:dyDescent="0.15">
      <c r="C645" s="245"/>
      <c r="H645" s="248"/>
      <c r="W645" s="247"/>
    </row>
    <row r="646" spans="3:23" ht="12" x14ac:dyDescent="0.15">
      <c r="C646" s="245"/>
      <c r="H646" s="248"/>
      <c r="W646" s="247"/>
    </row>
    <row r="647" spans="3:23" ht="12" x14ac:dyDescent="0.15">
      <c r="C647" s="245"/>
      <c r="H647" s="248"/>
      <c r="W647" s="247"/>
    </row>
    <row r="648" spans="3:23" ht="12" x14ac:dyDescent="0.15">
      <c r="C648" s="245"/>
      <c r="H648" s="248"/>
      <c r="W648" s="247"/>
    </row>
    <row r="649" spans="3:23" ht="12" x14ac:dyDescent="0.15">
      <c r="C649" s="245"/>
      <c r="H649" s="248"/>
      <c r="W649" s="247"/>
    </row>
    <row r="650" spans="3:23" ht="12" x14ac:dyDescent="0.15">
      <c r="C650" s="245"/>
      <c r="H650" s="248"/>
      <c r="W650" s="247"/>
    </row>
    <row r="651" spans="3:23" ht="12" x14ac:dyDescent="0.15">
      <c r="C651" s="245"/>
      <c r="H651" s="248"/>
      <c r="W651" s="247"/>
    </row>
    <row r="652" spans="3:23" ht="12" x14ac:dyDescent="0.15">
      <c r="C652" s="245"/>
      <c r="H652" s="248"/>
      <c r="W652" s="247"/>
    </row>
    <row r="653" spans="3:23" ht="12" x14ac:dyDescent="0.15">
      <c r="C653" s="245"/>
      <c r="H653" s="248"/>
      <c r="W653" s="247"/>
    </row>
    <row r="654" spans="3:23" ht="12" x14ac:dyDescent="0.15">
      <c r="C654" s="245"/>
      <c r="H654" s="248"/>
      <c r="W654" s="247"/>
    </row>
    <row r="655" spans="3:23" ht="12" x14ac:dyDescent="0.15">
      <c r="C655" s="245"/>
      <c r="H655" s="248"/>
      <c r="W655" s="247"/>
    </row>
    <row r="656" spans="3:23" ht="12" x14ac:dyDescent="0.15">
      <c r="C656" s="245"/>
      <c r="H656" s="248"/>
      <c r="W656" s="247"/>
    </row>
    <row r="657" spans="3:23" ht="12" x14ac:dyDescent="0.15">
      <c r="C657" s="245"/>
      <c r="H657" s="248"/>
      <c r="W657" s="247"/>
    </row>
    <row r="658" spans="3:23" ht="12" x14ac:dyDescent="0.15">
      <c r="C658" s="245"/>
      <c r="H658" s="248"/>
      <c r="W658" s="247"/>
    </row>
    <row r="659" spans="3:23" ht="12" x14ac:dyDescent="0.15">
      <c r="C659" s="245"/>
      <c r="H659" s="248"/>
      <c r="W659" s="247"/>
    </row>
    <row r="660" spans="3:23" ht="12" x14ac:dyDescent="0.15">
      <c r="C660" s="245"/>
      <c r="H660" s="248"/>
      <c r="W660" s="247"/>
    </row>
    <row r="661" spans="3:23" ht="12" x14ac:dyDescent="0.15">
      <c r="C661" s="245"/>
      <c r="H661" s="248"/>
      <c r="W661" s="247"/>
    </row>
    <row r="662" spans="3:23" ht="12" x14ac:dyDescent="0.15">
      <c r="C662" s="245"/>
      <c r="H662" s="248"/>
      <c r="W662" s="247"/>
    </row>
    <row r="663" spans="3:23" ht="12" x14ac:dyDescent="0.15">
      <c r="C663" s="245"/>
      <c r="H663" s="248"/>
      <c r="W663" s="247"/>
    </row>
    <row r="664" spans="3:23" ht="12" x14ac:dyDescent="0.15">
      <c r="C664" s="245"/>
      <c r="H664" s="248"/>
      <c r="W664" s="247"/>
    </row>
    <row r="665" spans="3:23" ht="12" x14ac:dyDescent="0.15">
      <c r="C665" s="245"/>
      <c r="H665" s="248"/>
      <c r="W665" s="247"/>
    </row>
    <row r="666" spans="3:23" ht="12" x14ac:dyDescent="0.15">
      <c r="C666" s="245"/>
      <c r="H666" s="248"/>
      <c r="W666" s="247"/>
    </row>
    <row r="667" spans="3:23" ht="12" x14ac:dyDescent="0.15">
      <c r="C667" s="245"/>
      <c r="H667" s="248"/>
      <c r="W667" s="247"/>
    </row>
    <row r="668" spans="3:23" ht="12" x14ac:dyDescent="0.15">
      <c r="C668" s="245"/>
      <c r="H668" s="248"/>
      <c r="W668" s="247"/>
    </row>
    <row r="669" spans="3:23" ht="12" x14ac:dyDescent="0.15">
      <c r="C669" s="245"/>
      <c r="H669" s="248"/>
      <c r="W669" s="247"/>
    </row>
    <row r="670" spans="3:23" ht="12" x14ac:dyDescent="0.15">
      <c r="C670" s="245"/>
      <c r="H670" s="248"/>
      <c r="W670" s="247"/>
    </row>
    <row r="671" spans="3:23" ht="12" x14ac:dyDescent="0.15">
      <c r="C671" s="245"/>
      <c r="H671" s="248"/>
      <c r="W671" s="247"/>
    </row>
    <row r="672" spans="3:23" ht="12" x14ac:dyDescent="0.15">
      <c r="C672" s="245"/>
      <c r="H672" s="248"/>
      <c r="W672" s="247"/>
    </row>
    <row r="673" spans="3:23" ht="12" x14ac:dyDescent="0.15">
      <c r="C673" s="245"/>
      <c r="H673" s="248"/>
      <c r="W673" s="247"/>
    </row>
    <row r="674" spans="3:23" ht="12" x14ac:dyDescent="0.15">
      <c r="C674" s="245"/>
      <c r="H674" s="248"/>
      <c r="W674" s="247"/>
    </row>
    <row r="675" spans="3:23" ht="12" x14ac:dyDescent="0.15">
      <c r="C675" s="245"/>
      <c r="H675" s="248"/>
      <c r="W675" s="247"/>
    </row>
    <row r="676" spans="3:23" ht="12" x14ac:dyDescent="0.15">
      <c r="C676" s="245"/>
      <c r="H676" s="248"/>
      <c r="W676" s="247"/>
    </row>
    <row r="677" spans="3:23" ht="12" x14ac:dyDescent="0.15">
      <c r="C677" s="245"/>
      <c r="H677" s="248"/>
      <c r="W677" s="247"/>
    </row>
    <row r="678" spans="3:23" ht="12" x14ac:dyDescent="0.15">
      <c r="C678" s="245"/>
      <c r="H678" s="248"/>
      <c r="W678" s="247"/>
    </row>
    <row r="679" spans="3:23" ht="12" x14ac:dyDescent="0.15">
      <c r="C679" s="245"/>
      <c r="H679" s="248"/>
      <c r="W679" s="247"/>
    </row>
    <row r="680" spans="3:23" ht="12" x14ac:dyDescent="0.15">
      <c r="C680" s="245"/>
      <c r="H680" s="248"/>
      <c r="W680" s="247"/>
    </row>
    <row r="681" spans="3:23" ht="12" x14ac:dyDescent="0.15">
      <c r="C681" s="245"/>
      <c r="H681" s="248"/>
      <c r="W681" s="247"/>
    </row>
    <row r="682" spans="3:23" ht="12" x14ac:dyDescent="0.15">
      <c r="C682" s="245"/>
      <c r="H682" s="248"/>
      <c r="W682" s="247"/>
    </row>
    <row r="683" spans="3:23" ht="12" x14ac:dyDescent="0.15">
      <c r="C683" s="245"/>
      <c r="H683" s="248"/>
      <c r="W683" s="247"/>
    </row>
    <row r="684" spans="3:23" ht="12" x14ac:dyDescent="0.15">
      <c r="C684" s="245"/>
      <c r="H684" s="248"/>
      <c r="W684" s="247"/>
    </row>
    <row r="685" spans="3:23" ht="12" x14ac:dyDescent="0.15">
      <c r="C685" s="245"/>
      <c r="H685" s="248"/>
      <c r="W685" s="247"/>
    </row>
    <row r="686" spans="3:23" ht="12" x14ac:dyDescent="0.15">
      <c r="C686" s="245"/>
      <c r="H686" s="248"/>
      <c r="W686" s="247"/>
    </row>
    <row r="687" spans="3:23" ht="12" x14ac:dyDescent="0.15">
      <c r="C687" s="245"/>
      <c r="H687" s="248"/>
      <c r="W687" s="247"/>
    </row>
    <row r="688" spans="3:23" ht="12" x14ac:dyDescent="0.15">
      <c r="C688" s="245"/>
      <c r="H688" s="248"/>
      <c r="W688" s="247"/>
    </row>
    <row r="689" spans="3:23" ht="12" x14ac:dyDescent="0.15">
      <c r="C689" s="245"/>
      <c r="H689" s="248"/>
      <c r="W689" s="247"/>
    </row>
    <row r="690" spans="3:23" ht="12" x14ac:dyDescent="0.15">
      <c r="C690" s="245"/>
      <c r="H690" s="248"/>
      <c r="W690" s="247"/>
    </row>
    <row r="691" spans="3:23" ht="12" x14ac:dyDescent="0.15">
      <c r="C691" s="245"/>
      <c r="H691" s="248"/>
      <c r="W691" s="247"/>
    </row>
    <row r="692" spans="3:23" ht="12" x14ac:dyDescent="0.15">
      <c r="C692" s="245"/>
      <c r="H692" s="248"/>
      <c r="W692" s="247"/>
    </row>
    <row r="693" spans="3:23" ht="12" x14ac:dyDescent="0.15">
      <c r="C693" s="245"/>
      <c r="H693" s="248"/>
      <c r="W693" s="247"/>
    </row>
    <row r="694" spans="3:23" ht="12" x14ac:dyDescent="0.15">
      <c r="C694" s="245"/>
      <c r="H694" s="248"/>
      <c r="W694" s="247"/>
    </row>
    <row r="695" spans="3:23" ht="12" x14ac:dyDescent="0.15">
      <c r="C695" s="245"/>
      <c r="H695" s="248"/>
      <c r="W695" s="247"/>
    </row>
    <row r="696" spans="3:23" ht="12" x14ac:dyDescent="0.15">
      <c r="C696" s="245"/>
      <c r="H696" s="248"/>
      <c r="W696" s="247"/>
    </row>
    <row r="697" spans="3:23" ht="12" x14ac:dyDescent="0.15">
      <c r="C697" s="245"/>
      <c r="H697" s="248"/>
      <c r="W697" s="247"/>
    </row>
    <row r="698" spans="3:23" ht="12" x14ac:dyDescent="0.15">
      <c r="C698" s="245"/>
      <c r="H698" s="248"/>
      <c r="W698" s="247"/>
    </row>
    <row r="699" spans="3:23" ht="12" x14ac:dyDescent="0.15">
      <c r="C699" s="245"/>
      <c r="H699" s="248"/>
      <c r="W699" s="247"/>
    </row>
    <row r="700" spans="3:23" ht="12" x14ac:dyDescent="0.15">
      <c r="C700" s="245"/>
      <c r="H700" s="248"/>
      <c r="W700" s="247"/>
    </row>
    <row r="701" spans="3:23" ht="12" x14ac:dyDescent="0.15">
      <c r="C701" s="245"/>
      <c r="H701" s="248"/>
      <c r="W701" s="247"/>
    </row>
    <row r="702" spans="3:23" ht="12" x14ac:dyDescent="0.15">
      <c r="C702" s="245"/>
      <c r="H702" s="248"/>
      <c r="W702" s="247"/>
    </row>
    <row r="703" spans="3:23" ht="12" x14ac:dyDescent="0.15">
      <c r="C703" s="245"/>
      <c r="H703" s="248"/>
      <c r="W703" s="247"/>
    </row>
    <row r="704" spans="3:23" ht="12" x14ac:dyDescent="0.15">
      <c r="C704" s="245"/>
      <c r="H704" s="248"/>
      <c r="W704" s="247"/>
    </row>
    <row r="705" spans="3:23" ht="12" x14ac:dyDescent="0.15">
      <c r="C705" s="245"/>
      <c r="H705" s="248"/>
      <c r="W705" s="247"/>
    </row>
    <row r="706" spans="3:23" ht="12" x14ac:dyDescent="0.15">
      <c r="C706" s="245"/>
      <c r="H706" s="248"/>
      <c r="W706" s="247"/>
    </row>
    <row r="707" spans="3:23" ht="12" x14ac:dyDescent="0.15">
      <c r="C707" s="245"/>
      <c r="H707" s="248"/>
      <c r="W707" s="247"/>
    </row>
    <row r="708" spans="3:23" ht="12" x14ac:dyDescent="0.15">
      <c r="C708" s="245"/>
      <c r="H708" s="248"/>
      <c r="W708" s="247"/>
    </row>
    <row r="709" spans="3:23" ht="12" x14ac:dyDescent="0.15">
      <c r="C709" s="245"/>
      <c r="H709" s="248"/>
      <c r="W709" s="247"/>
    </row>
    <row r="710" spans="3:23" ht="12" x14ac:dyDescent="0.15">
      <c r="C710" s="245"/>
      <c r="H710" s="248"/>
      <c r="W710" s="247"/>
    </row>
    <row r="711" spans="3:23" ht="12" x14ac:dyDescent="0.15">
      <c r="C711" s="245"/>
      <c r="H711" s="248"/>
      <c r="W711" s="247"/>
    </row>
    <row r="712" spans="3:23" ht="12" x14ac:dyDescent="0.15">
      <c r="C712" s="245"/>
      <c r="H712" s="248"/>
      <c r="W712" s="247"/>
    </row>
    <row r="713" spans="3:23" ht="12" x14ac:dyDescent="0.15">
      <c r="C713" s="245"/>
      <c r="H713" s="248"/>
      <c r="W713" s="247"/>
    </row>
    <row r="714" spans="3:23" ht="12" x14ac:dyDescent="0.15">
      <c r="C714" s="245"/>
      <c r="H714" s="248"/>
      <c r="W714" s="247"/>
    </row>
    <row r="715" spans="3:23" ht="12" x14ac:dyDescent="0.15">
      <c r="C715" s="245"/>
      <c r="H715" s="248"/>
      <c r="W715" s="247"/>
    </row>
    <row r="716" spans="3:23" ht="12" x14ac:dyDescent="0.15">
      <c r="C716" s="245"/>
      <c r="H716" s="248"/>
      <c r="W716" s="247"/>
    </row>
    <row r="717" spans="3:23" ht="12" x14ac:dyDescent="0.15">
      <c r="C717" s="245"/>
      <c r="H717" s="248"/>
      <c r="W717" s="247"/>
    </row>
    <row r="718" spans="3:23" ht="12" x14ac:dyDescent="0.15">
      <c r="C718" s="245"/>
      <c r="H718" s="248"/>
      <c r="W718" s="247"/>
    </row>
    <row r="719" spans="3:23" ht="12" x14ac:dyDescent="0.15">
      <c r="C719" s="245"/>
      <c r="H719" s="248"/>
      <c r="W719" s="247"/>
    </row>
    <row r="720" spans="3:23" ht="12" x14ac:dyDescent="0.15">
      <c r="C720" s="245"/>
      <c r="H720" s="248"/>
      <c r="W720" s="247"/>
    </row>
    <row r="721" spans="3:23" ht="12" x14ac:dyDescent="0.15">
      <c r="C721" s="245"/>
      <c r="H721" s="248"/>
      <c r="W721" s="247"/>
    </row>
    <row r="722" spans="3:23" ht="12" x14ac:dyDescent="0.15">
      <c r="C722" s="245"/>
      <c r="H722" s="248"/>
      <c r="W722" s="247"/>
    </row>
    <row r="723" spans="3:23" ht="12" x14ac:dyDescent="0.15">
      <c r="C723" s="245"/>
      <c r="H723" s="248"/>
      <c r="W723" s="247"/>
    </row>
    <row r="724" spans="3:23" ht="12" x14ac:dyDescent="0.15">
      <c r="C724" s="245"/>
      <c r="H724" s="248"/>
      <c r="W724" s="247"/>
    </row>
    <row r="725" spans="3:23" ht="12" x14ac:dyDescent="0.15">
      <c r="C725" s="245"/>
      <c r="H725" s="248"/>
      <c r="W725" s="247"/>
    </row>
    <row r="726" spans="3:23" ht="12" x14ac:dyDescent="0.15">
      <c r="C726" s="245"/>
      <c r="H726" s="248"/>
      <c r="W726" s="247"/>
    </row>
    <row r="727" spans="3:23" ht="12" x14ac:dyDescent="0.15">
      <c r="C727" s="245"/>
      <c r="H727" s="248"/>
      <c r="W727" s="247"/>
    </row>
    <row r="728" spans="3:23" ht="12" x14ac:dyDescent="0.15">
      <c r="C728" s="245"/>
      <c r="H728" s="248"/>
      <c r="W728" s="247"/>
    </row>
    <row r="729" spans="3:23" ht="12" x14ac:dyDescent="0.15">
      <c r="C729" s="245"/>
      <c r="H729" s="248"/>
      <c r="W729" s="247"/>
    </row>
    <row r="730" spans="3:23" ht="12" x14ac:dyDescent="0.15">
      <c r="C730" s="245"/>
      <c r="H730" s="248"/>
      <c r="W730" s="247"/>
    </row>
    <row r="731" spans="3:23" ht="12" x14ac:dyDescent="0.15">
      <c r="C731" s="245"/>
      <c r="H731" s="248"/>
      <c r="W731" s="247"/>
    </row>
    <row r="732" spans="3:23" ht="12" x14ac:dyDescent="0.15">
      <c r="C732" s="245"/>
      <c r="H732" s="248"/>
      <c r="W732" s="247"/>
    </row>
    <row r="733" spans="3:23" ht="12" x14ac:dyDescent="0.15">
      <c r="C733" s="245"/>
      <c r="H733" s="248"/>
      <c r="W733" s="247"/>
    </row>
    <row r="734" spans="3:23" ht="12" x14ac:dyDescent="0.15">
      <c r="C734" s="245"/>
      <c r="H734" s="248"/>
      <c r="W734" s="247"/>
    </row>
    <row r="735" spans="3:23" ht="12" x14ac:dyDescent="0.15">
      <c r="C735" s="245"/>
      <c r="H735" s="248"/>
      <c r="W735" s="247"/>
    </row>
    <row r="736" spans="3:23" ht="12" x14ac:dyDescent="0.15">
      <c r="C736" s="245"/>
      <c r="H736" s="248"/>
      <c r="W736" s="247"/>
    </row>
    <row r="737" spans="3:23" ht="12" x14ac:dyDescent="0.15">
      <c r="C737" s="245"/>
      <c r="H737" s="248"/>
      <c r="W737" s="247"/>
    </row>
    <row r="738" spans="3:23" ht="12" x14ac:dyDescent="0.15">
      <c r="C738" s="245"/>
      <c r="H738" s="248"/>
      <c r="W738" s="247"/>
    </row>
    <row r="739" spans="3:23" ht="12" x14ac:dyDescent="0.15">
      <c r="C739" s="245"/>
      <c r="H739" s="248"/>
      <c r="W739" s="247"/>
    </row>
    <row r="740" spans="3:23" ht="12" x14ac:dyDescent="0.15">
      <c r="C740" s="245"/>
      <c r="H740" s="248"/>
      <c r="W740" s="247"/>
    </row>
    <row r="741" spans="3:23" ht="12" x14ac:dyDescent="0.15">
      <c r="C741" s="245"/>
      <c r="H741" s="248"/>
      <c r="W741" s="247"/>
    </row>
    <row r="742" spans="3:23" ht="12" x14ac:dyDescent="0.15">
      <c r="C742" s="245"/>
      <c r="H742" s="248"/>
      <c r="W742" s="247"/>
    </row>
    <row r="743" spans="3:23" ht="12" x14ac:dyDescent="0.15">
      <c r="C743" s="245"/>
      <c r="H743" s="248"/>
      <c r="W743" s="247"/>
    </row>
    <row r="744" spans="3:23" ht="12" x14ac:dyDescent="0.15">
      <c r="C744" s="245"/>
      <c r="H744" s="248"/>
      <c r="W744" s="247"/>
    </row>
    <row r="745" spans="3:23" ht="12" x14ac:dyDescent="0.15">
      <c r="C745" s="245"/>
      <c r="H745" s="248"/>
      <c r="W745" s="247"/>
    </row>
    <row r="746" spans="3:23" ht="12" x14ac:dyDescent="0.15">
      <c r="C746" s="245"/>
      <c r="H746" s="248"/>
      <c r="W746" s="247"/>
    </row>
    <row r="747" spans="3:23" ht="12" x14ac:dyDescent="0.15">
      <c r="C747" s="245"/>
      <c r="H747" s="248"/>
      <c r="W747" s="247"/>
    </row>
    <row r="748" spans="3:23" ht="12" x14ac:dyDescent="0.15">
      <c r="C748" s="245"/>
      <c r="H748" s="248"/>
      <c r="W748" s="247"/>
    </row>
    <row r="749" spans="3:23" ht="12" x14ac:dyDescent="0.15">
      <c r="C749" s="245"/>
      <c r="H749" s="248"/>
      <c r="W749" s="247"/>
    </row>
    <row r="750" spans="3:23" ht="12" x14ac:dyDescent="0.15">
      <c r="C750" s="245"/>
      <c r="H750" s="248"/>
      <c r="W750" s="247"/>
    </row>
    <row r="751" spans="3:23" ht="12" x14ac:dyDescent="0.15">
      <c r="C751" s="245"/>
      <c r="H751" s="248"/>
      <c r="W751" s="247"/>
    </row>
    <row r="752" spans="3:23" ht="12" x14ac:dyDescent="0.15">
      <c r="C752" s="245"/>
      <c r="H752" s="248"/>
      <c r="W752" s="247"/>
    </row>
    <row r="753" spans="3:23" ht="12" x14ac:dyDescent="0.15">
      <c r="C753" s="245"/>
      <c r="H753" s="248"/>
      <c r="W753" s="247"/>
    </row>
    <row r="754" spans="3:23" ht="12" x14ac:dyDescent="0.15">
      <c r="C754" s="245"/>
      <c r="H754" s="248"/>
      <c r="W754" s="247"/>
    </row>
    <row r="755" spans="3:23" ht="12" x14ac:dyDescent="0.15">
      <c r="C755" s="245"/>
      <c r="H755" s="248"/>
      <c r="W755" s="247"/>
    </row>
    <row r="756" spans="3:23" ht="12" x14ac:dyDescent="0.15">
      <c r="C756" s="245"/>
      <c r="H756" s="248"/>
      <c r="W756" s="247"/>
    </row>
    <row r="757" spans="3:23" ht="12" x14ac:dyDescent="0.15">
      <c r="C757" s="245"/>
      <c r="H757" s="248"/>
      <c r="W757" s="247"/>
    </row>
    <row r="758" spans="3:23" ht="12" x14ac:dyDescent="0.15">
      <c r="C758" s="245"/>
      <c r="H758" s="248"/>
      <c r="W758" s="247"/>
    </row>
    <row r="759" spans="3:23" ht="12" x14ac:dyDescent="0.15">
      <c r="C759" s="245"/>
      <c r="H759" s="248"/>
      <c r="W759" s="247"/>
    </row>
    <row r="760" spans="3:23" ht="12" x14ac:dyDescent="0.15">
      <c r="C760" s="245"/>
      <c r="H760" s="248"/>
      <c r="W760" s="247"/>
    </row>
    <row r="761" spans="3:23" ht="12" x14ac:dyDescent="0.15">
      <c r="C761" s="245"/>
      <c r="H761" s="248"/>
      <c r="W761" s="247"/>
    </row>
    <row r="762" spans="3:23" ht="12" x14ac:dyDescent="0.15">
      <c r="C762" s="245"/>
      <c r="H762" s="248"/>
      <c r="W762" s="247"/>
    </row>
    <row r="763" spans="3:23" ht="12" x14ac:dyDescent="0.15">
      <c r="C763" s="245"/>
      <c r="H763" s="248"/>
      <c r="W763" s="247"/>
    </row>
    <row r="764" spans="3:23" ht="12" x14ac:dyDescent="0.15">
      <c r="C764" s="245"/>
      <c r="H764" s="248"/>
      <c r="W764" s="247"/>
    </row>
    <row r="765" spans="3:23" ht="12" x14ac:dyDescent="0.15">
      <c r="C765" s="245"/>
      <c r="H765" s="248"/>
      <c r="W765" s="247"/>
    </row>
    <row r="766" spans="3:23" ht="12" x14ac:dyDescent="0.15">
      <c r="C766" s="245"/>
      <c r="H766" s="248"/>
      <c r="W766" s="247"/>
    </row>
    <row r="767" spans="3:23" ht="12" x14ac:dyDescent="0.15">
      <c r="C767" s="245"/>
      <c r="H767" s="248"/>
      <c r="W767" s="247"/>
    </row>
    <row r="768" spans="3:23" ht="12" x14ac:dyDescent="0.15">
      <c r="C768" s="245"/>
      <c r="H768" s="248"/>
      <c r="W768" s="247"/>
    </row>
    <row r="769" spans="3:23" ht="12" x14ac:dyDescent="0.15">
      <c r="C769" s="245"/>
      <c r="H769" s="248"/>
      <c r="W769" s="247"/>
    </row>
    <row r="770" spans="3:23" ht="12" x14ac:dyDescent="0.15">
      <c r="C770" s="245"/>
      <c r="H770" s="248"/>
      <c r="W770" s="247"/>
    </row>
    <row r="771" spans="3:23" ht="12" x14ac:dyDescent="0.15">
      <c r="C771" s="245"/>
      <c r="H771" s="248"/>
      <c r="W771" s="247"/>
    </row>
    <row r="772" spans="3:23" ht="12" x14ac:dyDescent="0.15">
      <c r="C772" s="245"/>
      <c r="H772" s="248"/>
      <c r="W772" s="247"/>
    </row>
    <row r="773" spans="3:23" ht="12" x14ac:dyDescent="0.15">
      <c r="C773" s="245"/>
      <c r="H773" s="248"/>
      <c r="W773" s="247"/>
    </row>
    <row r="774" spans="3:23" ht="12" x14ac:dyDescent="0.15">
      <c r="C774" s="245"/>
      <c r="H774" s="248"/>
      <c r="W774" s="247"/>
    </row>
    <row r="775" spans="3:23" ht="12" x14ac:dyDescent="0.15">
      <c r="C775" s="245"/>
      <c r="H775" s="248"/>
      <c r="W775" s="247"/>
    </row>
    <row r="776" spans="3:23" ht="12" x14ac:dyDescent="0.15">
      <c r="C776" s="245"/>
      <c r="H776" s="248"/>
      <c r="W776" s="247"/>
    </row>
    <row r="777" spans="3:23" ht="12" x14ac:dyDescent="0.15">
      <c r="C777" s="245"/>
      <c r="H777" s="248"/>
      <c r="W777" s="247"/>
    </row>
    <row r="778" spans="3:23" ht="12" x14ac:dyDescent="0.15">
      <c r="C778" s="245"/>
      <c r="H778" s="248"/>
      <c r="W778" s="247"/>
    </row>
    <row r="779" spans="3:23" ht="12" x14ac:dyDescent="0.15">
      <c r="C779" s="245"/>
      <c r="H779" s="248"/>
      <c r="W779" s="247"/>
    </row>
    <row r="780" spans="3:23" ht="12" x14ac:dyDescent="0.15">
      <c r="C780" s="245"/>
      <c r="H780" s="248"/>
      <c r="W780" s="247"/>
    </row>
    <row r="781" spans="3:23" ht="12" x14ac:dyDescent="0.15">
      <c r="C781" s="245"/>
      <c r="H781" s="248"/>
      <c r="W781" s="247"/>
    </row>
    <row r="782" spans="3:23" ht="12" x14ac:dyDescent="0.15">
      <c r="C782" s="245"/>
      <c r="H782" s="248"/>
      <c r="W782" s="247"/>
    </row>
    <row r="783" spans="3:23" ht="12" x14ac:dyDescent="0.15">
      <c r="C783" s="245"/>
      <c r="H783" s="248"/>
      <c r="W783" s="247"/>
    </row>
    <row r="784" spans="3:23" ht="12" x14ac:dyDescent="0.15">
      <c r="C784" s="245"/>
      <c r="H784" s="248"/>
      <c r="W784" s="247"/>
    </row>
    <row r="785" spans="3:23" ht="12" x14ac:dyDescent="0.15">
      <c r="C785" s="245"/>
      <c r="H785" s="248"/>
      <c r="W785" s="247"/>
    </row>
    <row r="786" spans="3:23" ht="12" x14ac:dyDescent="0.15">
      <c r="C786" s="245"/>
      <c r="H786" s="248"/>
      <c r="W786" s="247"/>
    </row>
    <row r="787" spans="3:23" ht="12" x14ac:dyDescent="0.15">
      <c r="C787" s="245"/>
      <c r="H787" s="248"/>
      <c r="W787" s="247"/>
    </row>
    <row r="788" spans="3:23" ht="12" x14ac:dyDescent="0.15">
      <c r="C788" s="245"/>
      <c r="H788" s="248"/>
      <c r="W788" s="247"/>
    </row>
    <row r="789" spans="3:23" ht="12" x14ac:dyDescent="0.15">
      <c r="C789" s="245"/>
      <c r="H789" s="248"/>
      <c r="W789" s="247"/>
    </row>
    <row r="790" spans="3:23" ht="12" x14ac:dyDescent="0.15">
      <c r="C790" s="245"/>
      <c r="H790" s="248"/>
      <c r="W790" s="247"/>
    </row>
    <row r="791" spans="3:23" ht="12" x14ac:dyDescent="0.15">
      <c r="C791" s="245"/>
      <c r="H791" s="248"/>
      <c r="W791" s="247"/>
    </row>
    <row r="792" spans="3:23" ht="12" x14ac:dyDescent="0.15">
      <c r="C792" s="245"/>
      <c r="H792" s="248"/>
      <c r="W792" s="247"/>
    </row>
    <row r="793" spans="3:23" ht="12" x14ac:dyDescent="0.15">
      <c r="C793" s="245"/>
      <c r="H793" s="248"/>
      <c r="W793" s="247"/>
    </row>
    <row r="794" spans="3:23" ht="12" x14ac:dyDescent="0.15">
      <c r="C794" s="245"/>
      <c r="H794" s="248"/>
      <c r="W794" s="247"/>
    </row>
    <row r="795" spans="3:23" ht="12" x14ac:dyDescent="0.15">
      <c r="C795" s="245"/>
      <c r="H795" s="248"/>
      <c r="W795" s="247"/>
    </row>
    <row r="796" spans="3:23" ht="12" x14ac:dyDescent="0.15">
      <c r="C796" s="245"/>
      <c r="H796" s="248"/>
      <c r="W796" s="247"/>
    </row>
    <row r="797" spans="3:23" ht="12" x14ac:dyDescent="0.15">
      <c r="C797" s="245"/>
      <c r="H797" s="248"/>
      <c r="W797" s="247"/>
    </row>
    <row r="798" spans="3:23" ht="12" x14ac:dyDescent="0.15">
      <c r="C798" s="245"/>
      <c r="H798" s="248"/>
      <c r="W798" s="247"/>
    </row>
    <row r="799" spans="3:23" ht="12" x14ac:dyDescent="0.15">
      <c r="C799" s="245"/>
      <c r="H799" s="248"/>
      <c r="W799" s="247"/>
    </row>
    <row r="800" spans="3:23" ht="12" x14ac:dyDescent="0.15">
      <c r="C800" s="245"/>
      <c r="H800" s="248"/>
      <c r="W800" s="247"/>
    </row>
    <row r="801" spans="3:23" ht="12" x14ac:dyDescent="0.15">
      <c r="C801" s="245"/>
      <c r="H801" s="248"/>
      <c r="W801" s="247"/>
    </row>
    <row r="802" spans="3:23" ht="12" x14ac:dyDescent="0.15">
      <c r="C802" s="245"/>
      <c r="H802" s="248"/>
      <c r="W802" s="247"/>
    </row>
    <row r="803" spans="3:23" ht="12" x14ac:dyDescent="0.15">
      <c r="C803" s="245"/>
      <c r="H803" s="248"/>
      <c r="W803" s="247"/>
    </row>
    <row r="804" spans="3:23" ht="12" x14ac:dyDescent="0.15">
      <c r="C804" s="245"/>
      <c r="H804" s="248"/>
      <c r="W804" s="247"/>
    </row>
    <row r="805" spans="3:23" ht="12" x14ac:dyDescent="0.15">
      <c r="C805" s="245"/>
      <c r="H805" s="248"/>
      <c r="W805" s="247"/>
    </row>
    <row r="806" spans="3:23" ht="12" x14ac:dyDescent="0.15">
      <c r="C806" s="245"/>
      <c r="H806" s="248"/>
      <c r="W806" s="247"/>
    </row>
    <row r="807" spans="3:23" ht="12" x14ac:dyDescent="0.15">
      <c r="C807" s="245"/>
      <c r="H807" s="248"/>
      <c r="W807" s="247"/>
    </row>
    <row r="808" spans="3:23" ht="12" x14ac:dyDescent="0.15">
      <c r="C808" s="245"/>
      <c r="H808" s="248"/>
      <c r="W808" s="247"/>
    </row>
    <row r="809" spans="3:23" ht="12" x14ac:dyDescent="0.15">
      <c r="C809" s="245"/>
      <c r="H809" s="248"/>
      <c r="W809" s="247"/>
    </row>
    <row r="810" spans="3:23" ht="12" x14ac:dyDescent="0.15">
      <c r="C810" s="245"/>
      <c r="H810" s="248"/>
      <c r="W810" s="247"/>
    </row>
    <row r="811" spans="3:23" ht="12" x14ac:dyDescent="0.15">
      <c r="C811" s="245"/>
      <c r="H811" s="248"/>
      <c r="W811" s="247"/>
    </row>
    <row r="812" spans="3:23" ht="12" x14ac:dyDescent="0.15">
      <c r="C812" s="245"/>
      <c r="H812" s="248"/>
      <c r="W812" s="247"/>
    </row>
    <row r="813" spans="3:23" ht="12" x14ac:dyDescent="0.15">
      <c r="C813" s="245"/>
      <c r="H813" s="248"/>
      <c r="W813" s="247"/>
    </row>
    <row r="814" spans="3:23" ht="12" x14ac:dyDescent="0.15">
      <c r="C814" s="245"/>
      <c r="H814" s="248"/>
      <c r="W814" s="247"/>
    </row>
    <row r="815" spans="3:23" ht="12" x14ac:dyDescent="0.15">
      <c r="C815" s="245"/>
      <c r="H815" s="248"/>
      <c r="W815" s="247"/>
    </row>
    <row r="816" spans="3:23" ht="12" x14ac:dyDescent="0.15">
      <c r="C816" s="245"/>
      <c r="H816" s="248"/>
      <c r="W816" s="247"/>
    </row>
    <row r="817" spans="3:23" ht="12" x14ac:dyDescent="0.15">
      <c r="C817" s="245"/>
      <c r="H817" s="248"/>
      <c r="W817" s="247"/>
    </row>
    <row r="818" spans="3:23" ht="12" x14ac:dyDescent="0.15">
      <c r="C818" s="245"/>
      <c r="H818" s="248"/>
      <c r="W818" s="247"/>
    </row>
    <row r="819" spans="3:23" ht="12" x14ac:dyDescent="0.15">
      <c r="C819" s="245"/>
      <c r="H819" s="248"/>
      <c r="W819" s="247"/>
    </row>
    <row r="820" spans="3:23" ht="12" x14ac:dyDescent="0.15">
      <c r="C820" s="245"/>
      <c r="H820" s="248"/>
      <c r="W820" s="247"/>
    </row>
    <row r="821" spans="3:23" ht="12" x14ac:dyDescent="0.15">
      <c r="C821" s="245"/>
      <c r="H821" s="248"/>
      <c r="W821" s="247"/>
    </row>
    <row r="822" spans="3:23" ht="12" x14ac:dyDescent="0.15">
      <c r="C822" s="245"/>
      <c r="H822" s="248"/>
      <c r="W822" s="247"/>
    </row>
    <row r="823" spans="3:23" ht="12" x14ac:dyDescent="0.15">
      <c r="C823" s="245"/>
      <c r="H823" s="248"/>
      <c r="W823" s="247"/>
    </row>
    <row r="824" spans="3:23" ht="12" x14ac:dyDescent="0.15">
      <c r="C824" s="245"/>
      <c r="H824" s="248"/>
      <c r="W824" s="247"/>
    </row>
    <row r="825" spans="3:23" ht="12" x14ac:dyDescent="0.15">
      <c r="C825" s="245"/>
      <c r="H825" s="248"/>
      <c r="W825" s="247"/>
    </row>
    <row r="826" spans="3:23" ht="12" x14ac:dyDescent="0.15">
      <c r="C826" s="245"/>
      <c r="H826" s="248"/>
      <c r="W826" s="247"/>
    </row>
    <row r="827" spans="3:23" ht="12" x14ac:dyDescent="0.15">
      <c r="C827" s="245"/>
      <c r="H827" s="248"/>
      <c r="W827" s="247"/>
    </row>
    <row r="828" spans="3:23" ht="12" x14ac:dyDescent="0.15">
      <c r="C828" s="245"/>
      <c r="H828" s="248"/>
      <c r="W828" s="247"/>
    </row>
    <row r="829" spans="3:23" ht="12" x14ac:dyDescent="0.15">
      <c r="C829" s="245"/>
      <c r="H829" s="248"/>
      <c r="W829" s="247"/>
    </row>
    <row r="830" spans="3:23" ht="12" x14ac:dyDescent="0.15">
      <c r="C830" s="245"/>
      <c r="H830" s="248"/>
      <c r="W830" s="247"/>
    </row>
    <row r="831" spans="3:23" ht="12" x14ac:dyDescent="0.15">
      <c r="C831" s="245"/>
      <c r="H831" s="248"/>
      <c r="W831" s="247"/>
    </row>
    <row r="832" spans="3:23" ht="12" x14ac:dyDescent="0.15">
      <c r="C832" s="245"/>
      <c r="H832" s="248"/>
      <c r="W832" s="247"/>
    </row>
    <row r="833" spans="3:23" ht="12" x14ac:dyDescent="0.15">
      <c r="C833" s="245"/>
      <c r="H833" s="248"/>
      <c r="W833" s="247"/>
    </row>
    <row r="834" spans="3:23" ht="12" x14ac:dyDescent="0.15">
      <c r="C834" s="245"/>
      <c r="H834" s="248"/>
      <c r="W834" s="247"/>
    </row>
    <row r="835" spans="3:23" ht="12" x14ac:dyDescent="0.15">
      <c r="C835" s="245"/>
      <c r="H835" s="248"/>
      <c r="W835" s="247"/>
    </row>
    <row r="836" spans="3:23" ht="12" x14ac:dyDescent="0.15">
      <c r="C836" s="245"/>
      <c r="H836" s="248"/>
      <c r="W836" s="247"/>
    </row>
    <row r="837" spans="3:23" ht="12" x14ac:dyDescent="0.15">
      <c r="C837" s="245"/>
      <c r="H837" s="248"/>
      <c r="W837" s="247"/>
    </row>
    <row r="838" spans="3:23" ht="12" x14ac:dyDescent="0.15">
      <c r="C838" s="245"/>
      <c r="H838" s="248"/>
      <c r="W838" s="247"/>
    </row>
    <row r="839" spans="3:23" ht="12" x14ac:dyDescent="0.15">
      <c r="C839" s="245"/>
      <c r="H839" s="248"/>
      <c r="W839" s="247"/>
    </row>
    <row r="840" spans="3:23" ht="12" x14ac:dyDescent="0.15">
      <c r="C840" s="245"/>
      <c r="H840" s="248"/>
      <c r="W840" s="247"/>
    </row>
    <row r="841" spans="3:23" ht="12" x14ac:dyDescent="0.15">
      <c r="C841" s="245"/>
      <c r="H841" s="248"/>
      <c r="W841" s="247"/>
    </row>
    <row r="842" spans="3:23" ht="12" x14ac:dyDescent="0.15">
      <c r="C842" s="245"/>
      <c r="H842" s="248"/>
      <c r="W842" s="247"/>
    </row>
    <row r="843" spans="3:23" ht="12" x14ac:dyDescent="0.15">
      <c r="C843" s="245"/>
      <c r="H843" s="248"/>
      <c r="W843" s="247"/>
    </row>
    <row r="844" spans="3:23" ht="12" x14ac:dyDescent="0.15">
      <c r="C844" s="245"/>
      <c r="H844" s="248"/>
      <c r="W844" s="247"/>
    </row>
    <row r="845" spans="3:23" ht="12" x14ac:dyDescent="0.15">
      <c r="C845" s="245"/>
      <c r="H845" s="248"/>
      <c r="W845" s="247"/>
    </row>
    <row r="846" spans="3:23" ht="12" x14ac:dyDescent="0.15">
      <c r="C846" s="245"/>
      <c r="H846" s="248"/>
      <c r="W846" s="247"/>
    </row>
    <row r="847" spans="3:23" ht="12" x14ac:dyDescent="0.15">
      <c r="C847" s="245"/>
      <c r="H847" s="248"/>
      <c r="W847" s="247"/>
    </row>
    <row r="848" spans="3:23" ht="12" x14ac:dyDescent="0.15">
      <c r="C848" s="245"/>
      <c r="H848" s="248"/>
      <c r="W848" s="247"/>
    </row>
    <row r="849" spans="3:23" ht="12" x14ac:dyDescent="0.15">
      <c r="C849" s="245"/>
      <c r="H849" s="248"/>
      <c r="W849" s="247"/>
    </row>
    <row r="850" spans="3:23" ht="12" x14ac:dyDescent="0.15">
      <c r="C850" s="245"/>
      <c r="H850" s="248"/>
      <c r="W850" s="247"/>
    </row>
    <row r="851" spans="3:23" ht="12" x14ac:dyDescent="0.15">
      <c r="C851" s="245"/>
      <c r="H851" s="248"/>
      <c r="W851" s="247"/>
    </row>
    <row r="852" spans="3:23" ht="12" x14ac:dyDescent="0.15">
      <c r="C852" s="245"/>
      <c r="H852" s="248"/>
      <c r="W852" s="247"/>
    </row>
    <row r="853" spans="3:23" ht="12" x14ac:dyDescent="0.15">
      <c r="C853" s="245"/>
      <c r="H853" s="248"/>
      <c r="W853" s="247"/>
    </row>
    <row r="854" spans="3:23" ht="12" x14ac:dyDescent="0.15">
      <c r="C854" s="245"/>
      <c r="H854" s="248"/>
      <c r="W854" s="247"/>
    </row>
    <row r="855" spans="3:23" ht="12" x14ac:dyDescent="0.15">
      <c r="C855" s="245"/>
      <c r="H855" s="248"/>
      <c r="W855" s="247"/>
    </row>
    <row r="856" spans="3:23" ht="12" x14ac:dyDescent="0.15">
      <c r="C856" s="245"/>
      <c r="H856" s="248"/>
      <c r="W856" s="247"/>
    </row>
    <row r="857" spans="3:23" ht="12" x14ac:dyDescent="0.15">
      <c r="C857" s="245"/>
      <c r="H857" s="248"/>
      <c r="W857" s="247"/>
    </row>
    <row r="858" spans="3:23" ht="12" x14ac:dyDescent="0.15">
      <c r="C858" s="245"/>
      <c r="H858" s="248"/>
      <c r="W858" s="247"/>
    </row>
    <row r="859" spans="3:23" ht="12" x14ac:dyDescent="0.15">
      <c r="C859" s="245"/>
      <c r="H859" s="248"/>
      <c r="W859" s="247"/>
    </row>
    <row r="860" spans="3:23" ht="12" x14ac:dyDescent="0.15">
      <c r="C860" s="245"/>
      <c r="H860" s="248"/>
      <c r="W860" s="247"/>
    </row>
    <row r="861" spans="3:23" ht="12" x14ac:dyDescent="0.15">
      <c r="C861" s="245"/>
      <c r="H861" s="248"/>
      <c r="W861" s="247"/>
    </row>
    <row r="862" spans="3:23" ht="12" x14ac:dyDescent="0.15">
      <c r="C862" s="245"/>
      <c r="H862" s="248"/>
      <c r="W862" s="247"/>
    </row>
    <row r="863" spans="3:23" ht="12" x14ac:dyDescent="0.15">
      <c r="C863" s="245"/>
      <c r="H863" s="248"/>
      <c r="W863" s="247"/>
    </row>
    <row r="864" spans="3:23" ht="12" x14ac:dyDescent="0.15">
      <c r="C864" s="245"/>
      <c r="H864" s="248"/>
      <c r="W864" s="247"/>
    </row>
    <row r="865" spans="3:23" ht="12" x14ac:dyDescent="0.15">
      <c r="C865" s="245"/>
      <c r="H865" s="248"/>
      <c r="W865" s="247"/>
    </row>
    <row r="866" spans="3:23" ht="12" x14ac:dyDescent="0.15">
      <c r="C866" s="245"/>
      <c r="H866" s="248"/>
      <c r="W866" s="247"/>
    </row>
    <row r="867" spans="3:23" ht="12" x14ac:dyDescent="0.15">
      <c r="C867" s="245"/>
      <c r="H867" s="248"/>
      <c r="W867" s="247"/>
    </row>
    <row r="868" spans="3:23" ht="12" x14ac:dyDescent="0.15">
      <c r="C868" s="245"/>
      <c r="H868" s="248"/>
      <c r="W868" s="247"/>
    </row>
    <row r="869" spans="3:23" ht="12" x14ac:dyDescent="0.15">
      <c r="C869" s="245"/>
      <c r="H869" s="248"/>
      <c r="W869" s="247"/>
    </row>
    <row r="870" spans="3:23" ht="12" x14ac:dyDescent="0.15">
      <c r="C870" s="245"/>
      <c r="H870" s="248"/>
      <c r="W870" s="247"/>
    </row>
    <row r="871" spans="3:23" ht="12" x14ac:dyDescent="0.15">
      <c r="C871" s="245"/>
      <c r="H871" s="248"/>
      <c r="W871" s="247"/>
    </row>
    <row r="872" spans="3:23" ht="12" x14ac:dyDescent="0.15">
      <c r="C872" s="245"/>
      <c r="H872" s="248"/>
      <c r="W872" s="247"/>
    </row>
    <row r="873" spans="3:23" ht="12" x14ac:dyDescent="0.15">
      <c r="C873" s="245"/>
      <c r="H873" s="248"/>
      <c r="W873" s="247"/>
    </row>
    <row r="874" spans="3:23" ht="12" x14ac:dyDescent="0.15">
      <c r="C874" s="245"/>
      <c r="H874" s="248"/>
      <c r="W874" s="247"/>
    </row>
    <row r="875" spans="3:23" ht="12" x14ac:dyDescent="0.15">
      <c r="C875" s="245"/>
      <c r="H875" s="248"/>
      <c r="W875" s="247"/>
    </row>
    <row r="876" spans="3:23" ht="12" x14ac:dyDescent="0.15">
      <c r="C876" s="245"/>
      <c r="H876" s="248"/>
      <c r="W876" s="247"/>
    </row>
    <row r="877" spans="3:23" ht="12" x14ac:dyDescent="0.15">
      <c r="C877" s="245"/>
      <c r="H877" s="248"/>
      <c r="W877" s="247"/>
    </row>
    <row r="878" spans="3:23" ht="12" x14ac:dyDescent="0.15">
      <c r="C878" s="245"/>
      <c r="H878" s="248"/>
      <c r="W878" s="247"/>
    </row>
    <row r="879" spans="3:23" ht="12" x14ac:dyDescent="0.15">
      <c r="C879" s="245"/>
      <c r="H879" s="248"/>
      <c r="W879" s="247"/>
    </row>
    <row r="880" spans="3:23" ht="12" x14ac:dyDescent="0.15">
      <c r="C880" s="245"/>
      <c r="H880" s="248"/>
      <c r="W880" s="247"/>
    </row>
    <row r="881" spans="3:23" ht="12" x14ac:dyDescent="0.15">
      <c r="C881" s="245"/>
      <c r="H881" s="248"/>
      <c r="W881" s="247"/>
    </row>
    <row r="882" spans="3:23" ht="12" x14ac:dyDescent="0.15">
      <c r="C882" s="245"/>
      <c r="H882" s="248"/>
      <c r="W882" s="247"/>
    </row>
    <row r="883" spans="3:23" ht="12" x14ac:dyDescent="0.15">
      <c r="C883" s="245"/>
      <c r="H883" s="248"/>
      <c r="W883" s="247"/>
    </row>
    <row r="884" spans="3:23" ht="12" x14ac:dyDescent="0.15">
      <c r="C884" s="245"/>
      <c r="H884" s="248"/>
      <c r="W884" s="247"/>
    </row>
    <row r="885" spans="3:23" ht="12" x14ac:dyDescent="0.15">
      <c r="C885" s="245"/>
      <c r="H885" s="248"/>
      <c r="W885" s="247"/>
    </row>
    <row r="886" spans="3:23" ht="12" x14ac:dyDescent="0.15">
      <c r="C886" s="245"/>
      <c r="H886" s="248"/>
      <c r="W886" s="247"/>
    </row>
    <row r="887" spans="3:23" ht="12" x14ac:dyDescent="0.15">
      <c r="C887" s="245"/>
      <c r="H887" s="248"/>
      <c r="W887" s="247"/>
    </row>
    <row r="888" spans="3:23" ht="12" x14ac:dyDescent="0.15">
      <c r="C888" s="245"/>
      <c r="H888" s="248"/>
      <c r="W888" s="247"/>
    </row>
    <row r="889" spans="3:23" ht="12" x14ac:dyDescent="0.15">
      <c r="C889" s="245"/>
      <c r="H889" s="248"/>
      <c r="W889" s="247"/>
    </row>
    <row r="890" spans="3:23" ht="12" x14ac:dyDescent="0.15">
      <c r="C890" s="245"/>
      <c r="H890" s="248"/>
      <c r="W890" s="247"/>
    </row>
    <row r="891" spans="3:23" ht="12" x14ac:dyDescent="0.15">
      <c r="C891" s="245"/>
      <c r="H891" s="248"/>
      <c r="W891" s="247"/>
    </row>
    <row r="892" spans="3:23" ht="12" x14ac:dyDescent="0.15">
      <c r="C892" s="245"/>
      <c r="H892" s="248"/>
      <c r="W892" s="247"/>
    </row>
    <row r="893" spans="3:23" ht="12" x14ac:dyDescent="0.15">
      <c r="C893" s="245"/>
      <c r="H893" s="248"/>
      <c r="W893" s="247"/>
    </row>
    <row r="894" spans="3:23" ht="12" x14ac:dyDescent="0.15">
      <c r="C894" s="245"/>
      <c r="H894" s="248"/>
      <c r="W894" s="247"/>
    </row>
    <row r="895" spans="3:23" ht="12" x14ac:dyDescent="0.15">
      <c r="C895" s="245"/>
      <c r="H895" s="248"/>
      <c r="W895" s="247"/>
    </row>
    <row r="896" spans="3:23" ht="12" x14ac:dyDescent="0.15">
      <c r="C896" s="245"/>
      <c r="H896" s="248"/>
      <c r="W896" s="247"/>
    </row>
    <row r="897" spans="3:23" ht="12" x14ac:dyDescent="0.15">
      <c r="C897" s="245"/>
      <c r="H897" s="248"/>
      <c r="W897" s="247"/>
    </row>
    <row r="898" spans="3:23" ht="12" x14ac:dyDescent="0.15">
      <c r="C898" s="245"/>
      <c r="H898" s="248"/>
      <c r="W898" s="247"/>
    </row>
    <row r="899" spans="3:23" ht="12" x14ac:dyDescent="0.15">
      <c r="C899" s="245"/>
      <c r="H899" s="248"/>
      <c r="W899" s="247"/>
    </row>
    <row r="900" spans="3:23" ht="12" x14ac:dyDescent="0.15">
      <c r="C900" s="245"/>
      <c r="H900" s="248"/>
      <c r="W900" s="247"/>
    </row>
    <row r="901" spans="3:23" ht="12" x14ac:dyDescent="0.15">
      <c r="C901" s="245"/>
      <c r="H901" s="248"/>
      <c r="W901" s="247"/>
    </row>
    <row r="902" spans="3:23" ht="12" x14ac:dyDescent="0.15">
      <c r="C902" s="245"/>
      <c r="H902" s="248"/>
      <c r="W902" s="247"/>
    </row>
    <row r="903" spans="3:23" ht="12" x14ac:dyDescent="0.15">
      <c r="C903" s="245"/>
      <c r="H903" s="248"/>
      <c r="W903" s="247"/>
    </row>
    <row r="904" spans="3:23" ht="12" x14ac:dyDescent="0.15">
      <c r="C904" s="245"/>
      <c r="H904" s="248"/>
      <c r="W904" s="247"/>
    </row>
    <row r="905" spans="3:23" ht="12" x14ac:dyDescent="0.15">
      <c r="C905" s="245"/>
      <c r="H905" s="248"/>
      <c r="W905" s="247"/>
    </row>
    <row r="906" spans="3:23" ht="12" x14ac:dyDescent="0.15">
      <c r="C906" s="245"/>
      <c r="H906" s="248"/>
      <c r="W906" s="247"/>
    </row>
    <row r="907" spans="3:23" ht="12" x14ac:dyDescent="0.15">
      <c r="C907" s="245"/>
      <c r="H907" s="248"/>
      <c r="W907" s="247"/>
    </row>
    <row r="908" spans="3:23" ht="12" x14ac:dyDescent="0.15">
      <c r="C908" s="245"/>
      <c r="H908" s="248"/>
      <c r="W908" s="247"/>
    </row>
    <row r="909" spans="3:23" ht="12" x14ac:dyDescent="0.15">
      <c r="C909" s="245"/>
      <c r="H909" s="248"/>
      <c r="W909" s="247"/>
    </row>
    <row r="910" spans="3:23" ht="12" x14ac:dyDescent="0.15">
      <c r="C910" s="245"/>
      <c r="H910" s="248"/>
      <c r="W910" s="247"/>
    </row>
    <row r="911" spans="3:23" ht="12" x14ac:dyDescent="0.15">
      <c r="C911" s="245"/>
      <c r="H911" s="248"/>
      <c r="W911" s="247"/>
    </row>
    <row r="912" spans="3:23" ht="12" x14ac:dyDescent="0.15">
      <c r="C912" s="245"/>
      <c r="H912" s="248"/>
      <c r="W912" s="247"/>
    </row>
    <row r="913" spans="3:23" ht="12" x14ac:dyDescent="0.15">
      <c r="C913" s="245"/>
      <c r="H913" s="248"/>
      <c r="W913" s="247"/>
    </row>
    <row r="914" spans="3:23" ht="12" x14ac:dyDescent="0.15">
      <c r="C914" s="245"/>
      <c r="H914" s="248"/>
      <c r="W914" s="247"/>
    </row>
    <row r="915" spans="3:23" ht="12" x14ac:dyDescent="0.15">
      <c r="C915" s="245"/>
      <c r="H915" s="248"/>
      <c r="W915" s="247"/>
    </row>
    <row r="916" spans="3:23" ht="12" x14ac:dyDescent="0.15">
      <c r="C916" s="245"/>
      <c r="H916" s="248"/>
      <c r="W916" s="247"/>
    </row>
    <row r="917" spans="3:23" ht="12" x14ac:dyDescent="0.15">
      <c r="C917" s="245"/>
      <c r="H917" s="248"/>
      <c r="W917" s="247"/>
    </row>
    <row r="918" spans="3:23" ht="12" x14ac:dyDescent="0.15">
      <c r="C918" s="245"/>
      <c r="H918" s="248"/>
      <c r="W918" s="247"/>
    </row>
    <row r="919" spans="3:23" ht="12" x14ac:dyDescent="0.15">
      <c r="C919" s="245"/>
      <c r="H919" s="248"/>
      <c r="W919" s="247"/>
    </row>
    <row r="920" spans="3:23" ht="12" x14ac:dyDescent="0.15">
      <c r="C920" s="245"/>
      <c r="H920" s="248"/>
      <c r="W920" s="247"/>
    </row>
    <row r="921" spans="3:23" ht="12" x14ac:dyDescent="0.15">
      <c r="C921" s="245"/>
      <c r="H921" s="248"/>
      <c r="W921" s="247"/>
    </row>
    <row r="922" spans="3:23" ht="12" x14ac:dyDescent="0.15">
      <c r="C922" s="245"/>
      <c r="H922" s="248"/>
      <c r="W922" s="247"/>
    </row>
    <row r="923" spans="3:23" ht="12" x14ac:dyDescent="0.15">
      <c r="C923" s="245"/>
      <c r="H923" s="248"/>
      <c r="W923" s="247"/>
    </row>
    <row r="924" spans="3:23" ht="12" x14ac:dyDescent="0.15">
      <c r="C924" s="245"/>
      <c r="H924" s="248"/>
      <c r="W924" s="247"/>
    </row>
    <row r="925" spans="3:23" ht="12" x14ac:dyDescent="0.15">
      <c r="C925" s="245"/>
      <c r="H925" s="248"/>
      <c r="W925" s="247"/>
    </row>
    <row r="926" spans="3:23" ht="12" x14ac:dyDescent="0.15">
      <c r="C926" s="245"/>
      <c r="H926" s="248"/>
      <c r="W926" s="247"/>
    </row>
    <row r="927" spans="3:23" ht="12" x14ac:dyDescent="0.15">
      <c r="C927" s="245"/>
      <c r="H927" s="248"/>
      <c r="W927" s="247"/>
    </row>
    <row r="928" spans="3:23" ht="12" x14ac:dyDescent="0.15">
      <c r="C928" s="245"/>
      <c r="H928" s="248"/>
      <c r="W928" s="247"/>
    </row>
    <row r="929" spans="3:23" ht="12" x14ac:dyDescent="0.15">
      <c r="C929" s="245"/>
      <c r="H929" s="248"/>
      <c r="W929" s="247"/>
    </row>
    <row r="930" spans="3:23" ht="12" x14ac:dyDescent="0.15">
      <c r="C930" s="245"/>
      <c r="H930" s="248"/>
      <c r="W930" s="247"/>
    </row>
    <row r="931" spans="3:23" ht="12" x14ac:dyDescent="0.15">
      <c r="C931" s="245"/>
      <c r="H931" s="248"/>
      <c r="W931" s="247"/>
    </row>
    <row r="932" spans="3:23" ht="12" x14ac:dyDescent="0.15">
      <c r="C932" s="245"/>
      <c r="H932" s="248"/>
      <c r="W932" s="247"/>
    </row>
    <row r="933" spans="3:23" ht="12" x14ac:dyDescent="0.15">
      <c r="C933" s="245"/>
      <c r="H933" s="248"/>
      <c r="W933" s="247"/>
    </row>
    <row r="934" spans="3:23" ht="12" x14ac:dyDescent="0.15">
      <c r="C934" s="245"/>
      <c r="H934" s="248"/>
      <c r="W934" s="247"/>
    </row>
    <row r="935" spans="3:23" ht="12" x14ac:dyDescent="0.15">
      <c r="C935" s="245"/>
      <c r="H935" s="248"/>
      <c r="W935" s="247"/>
    </row>
    <row r="936" spans="3:23" ht="12" x14ac:dyDescent="0.15">
      <c r="C936" s="245"/>
      <c r="H936" s="248"/>
      <c r="W936" s="247"/>
    </row>
    <row r="937" spans="3:23" ht="12" x14ac:dyDescent="0.15">
      <c r="C937" s="245"/>
      <c r="H937" s="248"/>
      <c r="W937" s="247"/>
    </row>
    <row r="938" spans="3:23" ht="12" x14ac:dyDescent="0.15">
      <c r="C938" s="245"/>
      <c r="H938" s="248"/>
      <c r="W938" s="247"/>
    </row>
    <row r="939" spans="3:23" ht="12" x14ac:dyDescent="0.15">
      <c r="C939" s="245"/>
      <c r="H939" s="248"/>
      <c r="W939" s="247"/>
    </row>
    <row r="940" spans="3:23" ht="12" x14ac:dyDescent="0.15">
      <c r="C940" s="245"/>
      <c r="H940" s="248"/>
      <c r="W940" s="247"/>
    </row>
    <row r="941" spans="3:23" ht="12" x14ac:dyDescent="0.15">
      <c r="C941" s="245"/>
      <c r="H941" s="248"/>
      <c r="W941" s="247"/>
    </row>
    <row r="942" spans="3:23" ht="12" x14ac:dyDescent="0.15">
      <c r="C942" s="245"/>
      <c r="H942" s="248"/>
      <c r="W942" s="247"/>
    </row>
    <row r="943" spans="3:23" ht="12" x14ac:dyDescent="0.15">
      <c r="C943" s="245"/>
      <c r="H943" s="248"/>
      <c r="W943" s="247"/>
    </row>
    <row r="944" spans="3:23" ht="12" x14ac:dyDescent="0.15">
      <c r="C944" s="245"/>
      <c r="H944" s="248"/>
      <c r="W944" s="247"/>
    </row>
    <row r="945" spans="3:23" ht="12" x14ac:dyDescent="0.15">
      <c r="C945" s="245"/>
      <c r="H945" s="248"/>
      <c r="W945" s="247"/>
    </row>
    <row r="946" spans="3:23" ht="12" x14ac:dyDescent="0.15">
      <c r="C946" s="245"/>
      <c r="H946" s="248"/>
      <c r="W946" s="247"/>
    </row>
    <row r="947" spans="3:23" ht="12" x14ac:dyDescent="0.15">
      <c r="C947" s="245"/>
      <c r="H947" s="248"/>
      <c r="W947" s="247"/>
    </row>
    <row r="948" spans="3:23" ht="12" x14ac:dyDescent="0.15">
      <c r="C948" s="245"/>
      <c r="H948" s="248"/>
      <c r="W948" s="247"/>
    </row>
    <row r="949" spans="3:23" ht="12" x14ac:dyDescent="0.15">
      <c r="C949" s="245"/>
      <c r="H949" s="248"/>
      <c r="W949" s="247"/>
    </row>
    <row r="950" spans="3:23" ht="12" x14ac:dyDescent="0.15">
      <c r="C950" s="245"/>
      <c r="H950" s="248"/>
      <c r="W950" s="247"/>
    </row>
    <row r="951" spans="3:23" ht="12" x14ac:dyDescent="0.15">
      <c r="C951" s="245"/>
      <c r="H951" s="248"/>
      <c r="W951" s="247"/>
    </row>
    <row r="952" spans="3:23" ht="12" x14ac:dyDescent="0.15">
      <c r="C952" s="245"/>
      <c r="H952" s="248"/>
      <c r="W952" s="247"/>
    </row>
    <row r="953" spans="3:23" ht="12" x14ac:dyDescent="0.15">
      <c r="C953" s="245"/>
      <c r="H953" s="248"/>
      <c r="W953" s="247"/>
    </row>
    <row r="954" spans="3:23" ht="12" x14ac:dyDescent="0.15">
      <c r="C954" s="245"/>
      <c r="H954" s="248"/>
      <c r="W954" s="247"/>
    </row>
    <row r="955" spans="3:23" ht="12" x14ac:dyDescent="0.15">
      <c r="C955" s="245"/>
      <c r="H955" s="248"/>
      <c r="W955" s="247"/>
    </row>
    <row r="956" spans="3:23" ht="12" x14ac:dyDescent="0.15">
      <c r="C956" s="245"/>
      <c r="H956" s="248"/>
      <c r="W956" s="247"/>
    </row>
    <row r="957" spans="3:23" ht="12" x14ac:dyDescent="0.15">
      <c r="C957" s="245"/>
      <c r="H957" s="248"/>
      <c r="W957" s="247"/>
    </row>
    <row r="958" spans="3:23" ht="12" x14ac:dyDescent="0.15">
      <c r="C958" s="245"/>
      <c r="H958" s="248"/>
      <c r="W958" s="247"/>
    </row>
    <row r="959" spans="3:23" ht="12" x14ac:dyDescent="0.15">
      <c r="C959" s="245"/>
      <c r="H959" s="248"/>
      <c r="W959" s="247"/>
    </row>
    <row r="960" spans="3:23" ht="12" x14ac:dyDescent="0.15">
      <c r="C960" s="245"/>
      <c r="H960" s="248"/>
      <c r="W960" s="247"/>
    </row>
    <row r="961" spans="3:23" ht="12" x14ac:dyDescent="0.15">
      <c r="C961" s="245"/>
      <c r="H961" s="248"/>
      <c r="W961" s="247"/>
    </row>
    <row r="962" spans="3:23" ht="12" x14ac:dyDescent="0.15">
      <c r="C962" s="245"/>
      <c r="H962" s="248"/>
      <c r="W962" s="247"/>
    </row>
    <row r="963" spans="3:23" ht="12" x14ac:dyDescent="0.15">
      <c r="C963" s="245"/>
      <c r="H963" s="248"/>
      <c r="W963" s="247"/>
    </row>
    <row r="964" spans="3:23" ht="12" x14ac:dyDescent="0.15">
      <c r="C964" s="245"/>
      <c r="H964" s="248"/>
      <c r="W964" s="247"/>
    </row>
    <row r="965" spans="3:23" ht="12" x14ac:dyDescent="0.15">
      <c r="C965" s="245"/>
      <c r="H965" s="248"/>
      <c r="W965" s="247"/>
    </row>
    <row r="966" spans="3:23" ht="12" x14ac:dyDescent="0.15">
      <c r="C966" s="245"/>
      <c r="H966" s="248"/>
      <c r="W966" s="247"/>
    </row>
    <row r="967" spans="3:23" ht="12" x14ac:dyDescent="0.15">
      <c r="C967" s="245"/>
      <c r="H967" s="248"/>
      <c r="W967" s="247"/>
    </row>
    <row r="968" spans="3:23" ht="12" x14ac:dyDescent="0.15">
      <c r="C968" s="245"/>
      <c r="H968" s="248"/>
      <c r="W968" s="247"/>
    </row>
    <row r="969" spans="3:23" ht="12" x14ac:dyDescent="0.15">
      <c r="C969" s="245"/>
      <c r="H969" s="248"/>
      <c r="W969" s="247"/>
    </row>
    <row r="970" spans="3:23" ht="12" x14ac:dyDescent="0.15">
      <c r="C970" s="245"/>
      <c r="H970" s="248"/>
      <c r="W970" s="247"/>
    </row>
    <row r="971" spans="3:23" ht="12" x14ac:dyDescent="0.15">
      <c r="C971" s="245"/>
      <c r="H971" s="248"/>
      <c r="W971" s="247"/>
    </row>
    <row r="972" spans="3:23" ht="12" x14ac:dyDescent="0.15">
      <c r="C972" s="245"/>
      <c r="H972" s="248"/>
      <c r="W972" s="247"/>
    </row>
    <row r="973" spans="3:23" ht="12" x14ac:dyDescent="0.15">
      <c r="C973" s="245"/>
      <c r="H973" s="248"/>
      <c r="W973" s="247"/>
    </row>
    <row r="974" spans="3:23" ht="12" x14ac:dyDescent="0.15">
      <c r="C974" s="245"/>
      <c r="H974" s="248"/>
      <c r="W974" s="247"/>
    </row>
    <row r="975" spans="3:23" ht="12" x14ac:dyDescent="0.15">
      <c r="C975" s="245"/>
      <c r="H975" s="248"/>
      <c r="W975" s="247"/>
    </row>
    <row r="976" spans="3:23" ht="12" x14ac:dyDescent="0.15">
      <c r="C976" s="245"/>
      <c r="H976" s="248"/>
      <c r="W976" s="247"/>
    </row>
    <row r="977" spans="3:23" ht="12" x14ac:dyDescent="0.15">
      <c r="C977" s="245"/>
      <c r="H977" s="248"/>
      <c r="W977" s="247"/>
    </row>
    <row r="978" spans="3:23" ht="12" x14ac:dyDescent="0.15">
      <c r="C978" s="245"/>
      <c r="H978" s="248"/>
      <c r="W978" s="247"/>
    </row>
    <row r="979" spans="3:23" ht="12" x14ac:dyDescent="0.15">
      <c r="C979" s="245"/>
      <c r="H979" s="248"/>
      <c r="W979" s="247"/>
    </row>
    <row r="980" spans="3:23" ht="12" x14ac:dyDescent="0.15">
      <c r="C980" s="245"/>
      <c r="H980" s="248"/>
      <c r="W980" s="247"/>
    </row>
    <row r="981" spans="3:23" ht="12" x14ac:dyDescent="0.15">
      <c r="C981" s="245"/>
      <c r="H981" s="248"/>
      <c r="W981" s="247"/>
    </row>
    <row r="982" spans="3:23" ht="12" x14ac:dyDescent="0.15">
      <c r="C982" s="245"/>
      <c r="H982" s="248"/>
      <c r="W982" s="247"/>
    </row>
    <row r="983" spans="3:23" ht="12" x14ac:dyDescent="0.15">
      <c r="C983" s="245"/>
      <c r="H983" s="248"/>
      <c r="W983" s="247"/>
    </row>
    <row r="984" spans="3:23" ht="12" x14ac:dyDescent="0.15">
      <c r="C984" s="245"/>
      <c r="H984" s="248"/>
      <c r="W984" s="247"/>
    </row>
    <row r="985" spans="3:23" ht="12" x14ac:dyDescent="0.15">
      <c r="C985" s="245"/>
      <c r="H985" s="248"/>
      <c r="W985" s="247"/>
    </row>
    <row r="986" spans="3:23" ht="12" x14ac:dyDescent="0.15">
      <c r="C986" s="245"/>
      <c r="H986" s="248"/>
      <c r="W986" s="247"/>
    </row>
    <row r="987" spans="3:23" ht="12" x14ac:dyDescent="0.15">
      <c r="C987" s="245"/>
      <c r="H987" s="248"/>
      <c r="W987" s="247"/>
    </row>
    <row r="988" spans="3:23" ht="12" x14ac:dyDescent="0.15">
      <c r="C988" s="245"/>
      <c r="H988" s="248"/>
      <c r="W988" s="247"/>
    </row>
    <row r="989" spans="3:23" ht="12" x14ac:dyDescent="0.15">
      <c r="C989" s="245"/>
      <c r="H989" s="248"/>
      <c r="W989" s="247"/>
    </row>
    <row r="990" spans="3:23" ht="12" x14ac:dyDescent="0.15">
      <c r="C990" s="245"/>
      <c r="H990" s="248"/>
      <c r="W990" s="247"/>
    </row>
    <row r="991" spans="3:23" ht="12" x14ac:dyDescent="0.15">
      <c r="C991" s="245"/>
      <c r="H991" s="248"/>
      <c r="W991" s="247"/>
    </row>
    <row r="992" spans="3:23" ht="12" x14ac:dyDescent="0.15">
      <c r="C992" s="245"/>
      <c r="H992" s="248"/>
      <c r="W992" s="247"/>
    </row>
    <row r="993" spans="3:23" ht="12" x14ac:dyDescent="0.15">
      <c r="C993" s="245"/>
      <c r="H993" s="248"/>
      <c r="W993" s="247"/>
    </row>
    <row r="994" spans="3:23" ht="12" x14ac:dyDescent="0.15">
      <c r="C994" s="245"/>
      <c r="H994" s="248"/>
      <c r="W994" s="247"/>
    </row>
    <row r="995" spans="3:23" ht="12" x14ac:dyDescent="0.15">
      <c r="C995" s="245"/>
      <c r="H995" s="248"/>
      <c r="W995" s="247"/>
    </row>
    <row r="996" spans="3:23" ht="12" x14ac:dyDescent="0.15">
      <c r="C996" s="245"/>
      <c r="H996" s="248"/>
      <c r="W996" s="247"/>
    </row>
    <row r="997" spans="3:23" ht="12" x14ac:dyDescent="0.15">
      <c r="C997" s="245"/>
      <c r="H997" s="248"/>
      <c r="W997" s="247"/>
    </row>
    <row r="998" spans="3:23" ht="12" x14ac:dyDescent="0.15">
      <c r="C998" s="245"/>
      <c r="H998" s="248"/>
      <c r="W998" s="247"/>
    </row>
    <row r="999" spans="3:23" ht="12" x14ac:dyDescent="0.15">
      <c r="C999" s="245"/>
      <c r="H999" s="248"/>
      <c r="W999" s="247"/>
    </row>
    <row r="1000" spans="3:23" ht="12" x14ac:dyDescent="0.15">
      <c r="C1000" s="245"/>
      <c r="H1000" s="248"/>
      <c r="W1000" s="247"/>
    </row>
  </sheetData>
  <pageMargins left="0.7" right="0.7" top="0.78740157499999996" bottom="0.78740157499999996"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1"/>
  <sheetViews>
    <sheetView workbookViewId="0">
      <selection activeCell="E18" sqref="E18:G18"/>
    </sheetView>
  </sheetViews>
  <sheetFormatPr baseColWidth="10" defaultColWidth="14.3984375" defaultRowHeight="15.75" customHeight="1" x14ac:dyDescent="0.2"/>
  <cols>
    <col min="1" max="1" width="20.59765625" customWidth="1"/>
  </cols>
  <sheetData>
    <row r="1" spans="1:10" x14ac:dyDescent="0.2">
      <c r="B1" s="21">
        <v>44686</v>
      </c>
      <c r="C1" s="21">
        <v>44692</v>
      </c>
      <c r="D1" s="21">
        <v>44699</v>
      </c>
      <c r="E1" s="21">
        <v>44724</v>
      </c>
      <c r="F1" s="21">
        <v>44740</v>
      </c>
      <c r="G1" s="21">
        <v>44761</v>
      </c>
      <c r="H1" s="21">
        <v>44781</v>
      </c>
      <c r="I1" s="21">
        <v>44798</v>
      </c>
      <c r="J1" s="22"/>
    </row>
    <row r="2" spans="1:10" x14ac:dyDescent="0.2">
      <c r="A2" s="22" t="s">
        <v>142</v>
      </c>
      <c r="J2" s="1" t="s">
        <v>143</v>
      </c>
    </row>
    <row r="3" spans="1:10" x14ac:dyDescent="0.2">
      <c r="A3" s="23" t="s">
        <v>144</v>
      </c>
      <c r="G3" s="1">
        <v>1</v>
      </c>
      <c r="J3" s="1">
        <v>1</v>
      </c>
    </row>
    <row r="4" spans="1:10" x14ac:dyDescent="0.2">
      <c r="A4" s="23" t="s">
        <v>145</v>
      </c>
      <c r="F4" s="1">
        <v>3</v>
      </c>
      <c r="G4" s="1">
        <v>1</v>
      </c>
      <c r="H4" s="1">
        <v>4</v>
      </c>
      <c r="I4" s="1">
        <v>3</v>
      </c>
      <c r="J4" s="1">
        <v>4</v>
      </c>
    </row>
    <row r="5" spans="1:10" x14ac:dyDescent="0.2">
      <c r="A5" s="23" t="s">
        <v>146</v>
      </c>
      <c r="F5" s="1">
        <v>4</v>
      </c>
      <c r="G5" s="1">
        <v>2</v>
      </c>
      <c r="H5" s="1">
        <v>4</v>
      </c>
      <c r="I5" s="1">
        <v>6</v>
      </c>
      <c r="J5" s="1">
        <v>6</v>
      </c>
    </row>
    <row r="6" spans="1:10" x14ac:dyDescent="0.2">
      <c r="A6" s="23" t="s">
        <v>147</v>
      </c>
      <c r="G6" s="1">
        <v>3</v>
      </c>
      <c r="H6" s="1">
        <v>2</v>
      </c>
      <c r="J6" s="1">
        <v>3</v>
      </c>
    </row>
    <row r="7" spans="1:10" x14ac:dyDescent="0.2">
      <c r="A7" s="23" t="s">
        <v>148</v>
      </c>
      <c r="E7" s="1">
        <v>2</v>
      </c>
      <c r="F7" s="1">
        <v>2</v>
      </c>
      <c r="G7" s="1">
        <v>1</v>
      </c>
      <c r="H7" s="1">
        <v>1</v>
      </c>
      <c r="J7" s="1">
        <v>2</v>
      </c>
    </row>
    <row r="8" spans="1:10" x14ac:dyDescent="0.2">
      <c r="A8" s="23" t="s">
        <v>149</v>
      </c>
      <c r="G8" s="1">
        <v>10</v>
      </c>
      <c r="I8" s="1">
        <v>20</v>
      </c>
      <c r="J8" s="1">
        <v>20</v>
      </c>
    </row>
    <row r="9" spans="1:10" x14ac:dyDescent="0.2">
      <c r="A9" s="23" t="s">
        <v>150</v>
      </c>
      <c r="C9" s="1">
        <v>2</v>
      </c>
      <c r="D9" s="1">
        <v>10</v>
      </c>
      <c r="E9" s="1">
        <v>60</v>
      </c>
      <c r="J9" s="1">
        <v>60</v>
      </c>
    </row>
    <row r="10" spans="1:10" x14ac:dyDescent="0.2">
      <c r="A10" s="23" t="s">
        <v>151</v>
      </c>
      <c r="C10" s="1">
        <v>30</v>
      </c>
      <c r="D10" s="1">
        <v>50</v>
      </c>
      <c r="E10" s="1">
        <v>200</v>
      </c>
      <c r="F10" s="1">
        <v>200</v>
      </c>
      <c r="G10" s="1">
        <v>100</v>
      </c>
      <c r="H10" s="1">
        <v>20</v>
      </c>
      <c r="J10" s="1">
        <v>200</v>
      </c>
    </row>
    <row r="11" spans="1:10" x14ac:dyDescent="0.2">
      <c r="A11" s="23" t="s">
        <v>152</v>
      </c>
      <c r="B11" s="1">
        <v>3</v>
      </c>
      <c r="C11" s="1">
        <v>50</v>
      </c>
      <c r="D11" s="1">
        <v>8</v>
      </c>
      <c r="E11" s="1">
        <v>4</v>
      </c>
      <c r="F11" s="1">
        <v>3</v>
      </c>
      <c r="J11" s="1">
        <v>50</v>
      </c>
    </row>
    <row r="12" spans="1:10" x14ac:dyDescent="0.2">
      <c r="A12" s="23" t="s">
        <v>153</v>
      </c>
      <c r="D12" s="1">
        <v>30</v>
      </c>
      <c r="F12" s="1">
        <v>25</v>
      </c>
      <c r="G12" s="1">
        <v>50</v>
      </c>
      <c r="H12" s="1">
        <v>100</v>
      </c>
      <c r="I12" s="1">
        <v>20</v>
      </c>
      <c r="J12" s="1">
        <v>100</v>
      </c>
    </row>
    <row r="13" spans="1:10" x14ac:dyDescent="0.2">
      <c r="A13" s="23" t="s">
        <v>154</v>
      </c>
      <c r="E13" s="1">
        <v>1</v>
      </c>
      <c r="J13" s="1">
        <v>1</v>
      </c>
    </row>
    <row r="14" spans="1:10" x14ac:dyDescent="0.2">
      <c r="A14" s="23" t="s">
        <v>155</v>
      </c>
      <c r="C14" s="1">
        <v>6</v>
      </c>
      <c r="D14" s="1">
        <v>10</v>
      </c>
      <c r="E14" s="1">
        <v>40</v>
      </c>
      <c r="F14" s="1">
        <v>25</v>
      </c>
      <c r="G14" s="1">
        <v>20</v>
      </c>
      <c r="H14" s="1">
        <v>3</v>
      </c>
      <c r="I14" s="1">
        <v>3</v>
      </c>
      <c r="J14" s="1">
        <v>40</v>
      </c>
    </row>
    <row r="15" spans="1:10" x14ac:dyDescent="0.2">
      <c r="A15" s="23" t="s">
        <v>156</v>
      </c>
      <c r="G15" s="1">
        <v>1</v>
      </c>
      <c r="J15" s="1">
        <v>1</v>
      </c>
    </row>
    <row r="16" spans="1:10" x14ac:dyDescent="0.2">
      <c r="A16" s="23" t="s">
        <v>157</v>
      </c>
      <c r="G16" s="1">
        <v>3</v>
      </c>
      <c r="J16" s="1">
        <v>3</v>
      </c>
    </row>
    <row r="17" spans="1:10" x14ac:dyDescent="0.2">
      <c r="A17" s="23" t="s">
        <v>158</v>
      </c>
      <c r="G17" s="1">
        <v>1</v>
      </c>
      <c r="H17" s="1">
        <v>6</v>
      </c>
      <c r="I17" s="1">
        <v>10</v>
      </c>
      <c r="J17" s="1">
        <v>10</v>
      </c>
    </row>
    <row r="18" spans="1:10" x14ac:dyDescent="0.2">
      <c r="A18" s="23" t="s">
        <v>159</v>
      </c>
      <c r="E18" s="1">
        <v>6</v>
      </c>
      <c r="F18" s="1">
        <v>8</v>
      </c>
      <c r="G18" s="1">
        <v>9</v>
      </c>
      <c r="J18" s="1">
        <v>9</v>
      </c>
    </row>
    <row r="19" spans="1:10" x14ac:dyDescent="0.2">
      <c r="A19" s="23" t="s">
        <v>160</v>
      </c>
      <c r="E19" s="1">
        <v>4</v>
      </c>
      <c r="J19" s="1">
        <v>4</v>
      </c>
    </row>
    <row r="20" spans="1:10" x14ac:dyDescent="0.2">
      <c r="A20" s="23" t="s">
        <v>161</v>
      </c>
      <c r="C20" s="1">
        <v>5</v>
      </c>
      <c r="D20" s="1">
        <v>5</v>
      </c>
      <c r="E20" s="1">
        <v>5</v>
      </c>
      <c r="F20" s="1">
        <v>5</v>
      </c>
      <c r="G20" s="1">
        <v>4</v>
      </c>
      <c r="J20" s="1">
        <v>5</v>
      </c>
    </row>
    <row r="21" spans="1:10" x14ac:dyDescent="0.2">
      <c r="A21" s="23" t="s">
        <v>162</v>
      </c>
      <c r="C21" s="1">
        <v>2</v>
      </c>
      <c r="D21" s="1">
        <v>6</v>
      </c>
      <c r="E21" s="1">
        <v>4</v>
      </c>
      <c r="F21" s="1">
        <v>3</v>
      </c>
      <c r="J21" s="1">
        <v>6</v>
      </c>
    </row>
    <row r="22" spans="1:10" x14ac:dyDescent="0.2">
      <c r="A22" s="23" t="s">
        <v>163</v>
      </c>
      <c r="E22" s="1">
        <v>2</v>
      </c>
      <c r="F22" s="1">
        <v>5</v>
      </c>
      <c r="G22" s="1">
        <v>4</v>
      </c>
      <c r="H22" s="1">
        <v>2</v>
      </c>
      <c r="J22" s="1">
        <v>5</v>
      </c>
    </row>
    <row r="23" spans="1:10" x14ac:dyDescent="0.2">
      <c r="A23" s="23" t="s">
        <v>164</v>
      </c>
      <c r="B23" s="1">
        <v>3</v>
      </c>
      <c r="C23" s="1">
        <v>50</v>
      </c>
      <c r="D23" s="1">
        <v>50</v>
      </c>
      <c r="E23" s="1">
        <v>20</v>
      </c>
      <c r="F23" s="1">
        <v>50</v>
      </c>
      <c r="G23" s="1">
        <v>1</v>
      </c>
      <c r="J23" s="1">
        <v>50</v>
      </c>
    </row>
    <row r="24" spans="1:10" x14ac:dyDescent="0.2">
      <c r="A24" s="23" t="s">
        <v>165</v>
      </c>
      <c r="E24" s="1">
        <v>2</v>
      </c>
      <c r="J24" s="1">
        <v>2</v>
      </c>
    </row>
    <row r="25" spans="1:10" x14ac:dyDescent="0.2">
      <c r="A25" s="23" t="s">
        <v>166</v>
      </c>
      <c r="I25" s="1">
        <v>5</v>
      </c>
      <c r="J25" s="1">
        <v>5</v>
      </c>
    </row>
    <row r="26" spans="1:10" x14ac:dyDescent="0.2">
      <c r="A26" s="23" t="s">
        <v>167</v>
      </c>
      <c r="C26" s="1">
        <v>5</v>
      </c>
      <c r="G26" s="1">
        <v>10</v>
      </c>
      <c r="H26" s="1">
        <v>2</v>
      </c>
      <c r="I26" s="1">
        <v>4</v>
      </c>
      <c r="J26" s="1">
        <v>10</v>
      </c>
    </row>
    <row r="27" spans="1:10" x14ac:dyDescent="0.2">
      <c r="A27" s="23" t="s">
        <v>141</v>
      </c>
      <c r="B27" s="1">
        <v>3</v>
      </c>
      <c r="C27" s="1">
        <v>50</v>
      </c>
      <c r="D27" s="1">
        <v>50</v>
      </c>
      <c r="E27" s="1">
        <v>200</v>
      </c>
      <c r="F27" s="1">
        <v>200</v>
      </c>
      <c r="G27" s="1">
        <v>100</v>
      </c>
      <c r="H27" s="1">
        <v>100</v>
      </c>
      <c r="I27" s="1">
        <v>20</v>
      </c>
      <c r="J27" s="1">
        <v>200</v>
      </c>
    </row>
    <row r="28" spans="1:10" x14ac:dyDescent="0.2">
      <c r="A28" s="23"/>
    </row>
    <row r="29" spans="1:10" x14ac:dyDescent="0.2">
      <c r="A29" s="23"/>
    </row>
    <row r="30" spans="1:10" x14ac:dyDescent="0.2">
      <c r="A30" s="23" t="s">
        <v>168</v>
      </c>
    </row>
    <row r="31" spans="1:10" x14ac:dyDescent="0.2">
      <c r="A31" s="23"/>
    </row>
    <row r="32" spans="1:10" x14ac:dyDescent="0.2">
      <c r="A32" s="23" t="s">
        <v>144</v>
      </c>
      <c r="G32" s="1">
        <v>1</v>
      </c>
      <c r="J32" s="1">
        <v>1</v>
      </c>
    </row>
    <row r="33" spans="1:10" x14ac:dyDescent="0.2">
      <c r="A33" s="23" t="s">
        <v>145</v>
      </c>
      <c r="F33" s="1">
        <v>21</v>
      </c>
      <c r="G33" s="1">
        <v>6</v>
      </c>
      <c r="H33" s="1">
        <v>18</v>
      </c>
      <c r="I33" s="1">
        <v>19</v>
      </c>
      <c r="J33" s="1">
        <v>64</v>
      </c>
    </row>
    <row r="34" spans="1:10" x14ac:dyDescent="0.2">
      <c r="A34" s="23" t="s">
        <v>146</v>
      </c>
      <c r="F34" s="1">
        <v>10</v>
      </c>
      <c r="G34" s="1">
        <v>8</v>
      </c>
      <c r="H34" s="1">
        <v>11</v>
      </c>
      <c r="I34" s="1">
        <v>17</v>
      </c>
      <c r="J34" s="1">
        <v>46</v>
      </c>
    </row>
    <row r="35" spans="1:10" x14ac:dyDescent="0.2">
      <c r="A35" s="23" t="s">
        <v>147</v>
      </c>
      <c r="G35" s="1">
        <v>5</v>
      </c>
      <c r="H35" s="1">
        <v>6</v>
      </c>
      <c r="J35" s="1">
        <v>11</v>
      </c>
    </row>
    <row r="36" spans="1:10" x14ac:dyDescent="0.2">
      <c r="A36" s="23" t="s">
        <v>148</v>
      </c>
      <c r="E36" s="1">
        <v>8</v>
      </c>
      <c r="F36" s="1">
        <v>7</v>
      </c>
      <c r="G36" s="1">
        <v>6</v>
      </c>
      <c r="H36" s="1">
        <v>1</v>
      </c>
      <c r="J36" s="1">
        <v>22</v>
      </c>
    </row>
    <row r="37" spans="1:10" x14ac:dyDescent="0.2">
      <c r="A37" s="23" t="s">
        <v>149</v>
      </c>
      <c r="G37" s="1">
        <v>13</v>
      </c>
      <c r="I37" s="1">
        <v>21</v>
      </c>
      <c r="J37" s="1">
        <v>34</v>
      </c>
    </row>
    <row r="38" spans="1:10" x14ac:dyDescent="0.2">
      <c r="A38" s="23" t="s">
        <v>150</v>
      </c>
      <c r="C38" s="1">
        <v>3</v>
      </c>
      <c r="D38" s="1">
        <v>13</v>
      </c>
      <c r="E38" s="1">
        <v>60</v>
      </c>
      <c r="J38" s="1">
        <v>76</v>
      </c>
    </row>
    <row r="39" spans="1:10" x14ac:dyDescent="0.2">
      <c r="A39" s="23" t="s">
        <v>151</v>
      </c>
      <c r="C39" s="1">
        <v>68</v>
      </c>
      <c r="D39" s="1">
        <v>336</v>
      </c>
      <c r="E39" s="1">
        <v>700</v>
      </c>
      <c r="F39" s="1">
        <v>690</v>
      </c>
      <c r="G39" s="1">
        <v>300</v>
      </c>
      <c r="H39" s="1">
        <v>51</v>
      </c>
      <c r="J39" s="1">
        <v>2145</v>
      </c>
    </row>
    <row r="40" spans="1:10" x14ac:dyDescent="0.2">
      <c r="A40" s="23" t="s">
        <v>152</v>
      </c>
      <c r="B40" s="1">
        <v>6</v>
      </c>
      <c r="C40" s="1">
        <v>69</v>
      </c>
      <c r="D40" s="1">
        <v>45</v>
      </c>
      <c r="E40" s="1">
        <v>11</v>
      </c>
      <c r="F40" s="1">
        <v>12</v>
      </c>
      <c r="J40" s="1">
        <v>143</v>
      </c>
    </row>
    <row r="41" spans="1:10" x14ac:dyDescent="0.2">
      <c r="A41" s="23" t="s">
        <v>153</v>
      </c>
      <c r="D41" s="1">
        <v>50</v>
      </c>
      <c r="F41" s="1">
        <v>25</v>
      </c>
      <c r="G41" s="1">
        <v>115</v>
      </c>
      <c r="H41" s="1">
        <v>270</v>
      </c>
      <c r="I41" s="1">
        <v>48</v>
      </c>
      <c r="J41" s="1">
        <v>508</v>
      </c>
    </row>
    <row r="42" spans="1:10" x14ac:dyDescent="0.2">
      <c r="A42" s="23" t="s">
        <v>154</v>
      </c>
      <c r="E42" s="1">
        <v>2</v>
      </c>
      <c r="J42" s="1">
        <v>2</v>
      </c>
    </row>
    <row r="43" spans="1:10" x14ac:dyDescent="0.2">
      <c r="A43" s="23" t="s">
        <v>155</v>
      </c>
      <c r="C43" s="1">
        <v>12</v>
      </c>
      <c r="D43" s="1">
        <v>10</v>
      </c>
      <c r="E43" s="1">
        <v>90</v>
      </c>
      <c r="F43" s="1">
        <v>29</v>
      </c>
      <c r="G43" s="1">
        <v>38</v>
      </c>
      <c r="H43" s="1">
        <v>4</v>
      </c>
      <c r="I43" s="1">
        <v>3</v>
      </c>
      <c r="J43" s="1">
        <v>186</v>
      </c>
    </row>
    <row r="44" spans="1:10" x14ac:dyDescent="0.2">
      <c r="A44" s="23" t="s">
        <v>156</v>
      </c>
      <c r="G44" s="1">
        <v>1</v>
      </c>
      <c r="J44" s="1">
        <v>1</v>
      </c>
    </row>
    <row r="45" spans="1:10" x14ac:dyDescent="0.2">
      <c r="A45" s="23" t="s">
        <v>157</v>
      </c>
      <c r="G45" s="1">
        <v>3</v>
      </c>
      <c r="J45" s="1">
        <v>3</v>
      </c>
    </row>
    <row r="46" spans="1:10" x14ac:dyDescent="0.2">
      <c r="A46" s="23" t="s">
        <v>158</v>
      </c>
      <c r="G46" s="1">
        <v>2</v>
      </c>
      <c r="H46" s="1">
        <v>6</v>
      </c>
      <c r="I46" s="1">
        <v>14</v>
      </c>
      <c r="J46" s="1">
        <v>22</v>
      </c>
    </row>
    <row r="47" spans="1:10" x14ac:dyDescent="0.2">
      <c r="A47" s="23" t="s">
        <v>159</v>
      </c>
      <c r="E47" s="1">
        <v>7</v>
      </c>
      <c r="F47" s="1">
        <v>18</v>
      </c>
      <c r="G47" s="1">
        <v>9</v>
      </c>
      <c r="J47" s="1">
        <v>34</v>
      </c>
    </row>
    <row r="48" spans="1:10" x14ac:dyDescent="0.2">
      <c r="A48" s="23" t="s">
        <v>160</v>
      </c>
      <c r="E48" s="1">
        <v>4</v>
      </c>
      <c r="J48" s="1">
        <v>4</v>
      </c>
    </row>
    <row r="49" spans="1:10" x14ac:dyDescent="0.2">
      <c r="A49" s="23" t="s">
        <v>161</v>
      </c>
      <c r="C49" s="1">
        <v>20</v>
      </c>
      <c r="D49" s="1">
        <v>22</v>
      </c>
      <c r="E49" s="1">
        <v>19</v>
      </c>
      <c r="F49" s="1">
        <v>10</v>
      </c>
      <c r="G49" s="1">
        <v>10</v>
      </c>
      <c r="J49" s="1">
        <v>81</v>
      </c>
    </row>
    <row r="50" spans="1:10" x14ac:dyDescent="0.2">
      <c r="A50" s="23" t="s">
        <v>162</v>
      </c>
      <c r="C50" s="1">
        <v>6</v>
      </c>
      <c r="D50" s="1">
        <v>23</v>
      </c>
      <c r="E50" s="1">
        <v>6</v>
      </c>
      <c r="F50" s="1">
        <v>8</v>
      </c>
      <c r="J50" s="1">
        <v>43</v>
      </c>
    </row>
    <row r="51" spans="1:10" x14ac:dyDescent="0.2">
      <c r="A51" s="23" t="s">
        <v>163</v>
      </c>
      <c r="E51" s="1">
        <v>3</v>
      </c>
      <c r="F51" s="1">
        <v>15</v>
      </c>
      <c r="G51" s="1">
        <v>7</v>
      </c>
      <c r="H51" s="1">
        <v>3</v>
      </c>
      <c r="J51" s="1">
        <v>28</v>
      </c>
    </row>
    <row r="52" spans="1:10" x14ac:dyDescent="0.2">
      <c r="A52" s="23" t="s">
        <v>164</v>
      </c>
      <c r="B52" s="1">
        <v>10</v>
      </c>
      <c r="C52" s="1">
        <v>358</v>
      </c>
      <c r="D52" s="1">
        <v>306</v>
      </c>
      <c r="E52" s="1">
        <v>27</v>
      </c>
      <c r="F52" s="1">
        <v>160</v>
      </c>
      <c r="G52" s="1">
        <v>1</v>
      </c>
      <c r="J52" s="1">
        <v>862</v>
      </c>
    </row>
    <row r="53" spans="1:10" x14ac:dyDescent="0.2">
      <c r="A53" s="23" t="s">
        <v>165</v>
      </c>
      <c r="E53" s="1">
        <v>4</v>
      </c>
      <c r="J53" s="1">
        <v>4</v>
      </c>
    </row>
    <row r="54" spans="1:10" x14ac:dyDescent="0.2">
      <c r="A54" s="23" t="s">
        <v>166</v>
      </c>
      <c r="I54" s="1">
        <v>7</v>
      </c>
      <c r="J54" s="1">
        <v>7</v>
      </c>
    </row>
    <row r="55" spans="1:10" x14ac:dyDescent="0.2">
      <c r="A55" s="23" t="s">
        <v>167</v>
      </c>
      <c r="C55" s="1">
        <v>5</v>
      </c>
      <c r="G55" s="1">
        <v>10</v>
      </c>
      <c r="H55" s="1">
        <v>6</v>
      </c>
      <c r="I55" s="1">
        <v>9</v>
      </c>
      <c r="J55" s="1">
        <v>30</v>
      </c>
    </row>
    <row r="56" spans="1:10" x14ac:dyDescent="0.2">
      <c r="A56" s="23" t="s">
        <v>141</v>
      </c>
      <c r="B56" s="1">
        <v>16</v>
      </c>
      <c r="C56" s="1">
        <v>541</v>
      </c>
      <c r="D56" s="1">
        <v>805</v>
      </c>
      <c r="E56" s="1">
        <v>941</v>
      </c>
      <c r="F56" s="1">
        <v>1005</v>
      </c>
      <c r="G56" s="1">
        <v>535</v>
      </c>
      <c r="H56" s="1">
        <v>376</v>
      </c>
      <c r="I56" s="1">
        <v>138</v>
      </c>
      <c r="J56" s="1">
        <v>4357</v>
      </c>
    </row>
    <row r="57" spans="1:10" x14ac:dyDescent="0.2">
      <c r="A57" s="23" t="s">
        <v>19</v>
      </c>
      <c r="B57" s="21">
        <v>44686</v>
      </c>
      <c r="C57" s="21">
        <v>44692</v>
      </c>
      <c r="D57" s="21">
        <v>44699</v>
      </c>
      <c r="E57" s="21">
        <v>44724</v>
      </c>
      <c r="F57" s="21">
        <v>44740</v>
      </c>
      <c r="G57" s="21">
        <v>44761</v>
      </c>
      <c r="H57" s="21">
        <v>44781</v>
      </c>
      <c r="I57" s="21">
        <v>44798</v>
      </c>
    </row>
    <row r="58" spans="1:10" x14ac:dyDescent="0.2">
      <c r="A58" s="23"/>
    </row>
    <row r="59" spans="1:10" x14ac:dyDescent="0.2">
      <c r="A59" s="23"/>
    </row>
    <row r="60" spans="1:10" x14ac:dyDescent="0.2">
      <c r="A60" s="23" t="s">
        <v>138</v>
      </c>
      <c r="B60" s="1" t="s">
        <v>139</v>
      </c>
    </row>
    <row r="61" spans="1:10" x14ac:dyDescent="0.2">
      <c r="A61" s="23" t="s">
        <v>140</v>
      </c>
    </row>
    <row r="62" spans="1:10" x14ac:dyDescent="0.2">
      <c r="A62" s="23">
        <v>1</v>
      </c>
      <c r="B62" s="1">
        <v>1</v>
      </c>
      <c r="C62" s="1">
        <v>2</v>
      </c>
      <c r="D62" s="1">
        <v>4</v>
      </c>
      <c r="E62" s="1">
        <v>3</v>
      </c>
      <c r="F62" s="1">
        <v>2</v>
      </c>
      <c r="H62" s="1">
        <v>1</v>
      </c>
    </row>
    <row r="63" spans="1:10" x14ac:dyDescent="0.2">
      <c r="A63" s="23">
        <v>2</v>
      </c>
      <c r="B63" s="1">
        <v>2</v>
      </c>
      <c r="C63" s="1">
        <v>6</v>
      </c>
      <c r="D63" s="1">
        <v>5</v>
      </c>
      <c r="E63" s="1">
        <v>8</v>
      </c>
      <c r="F63" s="1">
        <v>8</v>
      </c>
      <c r="G63" s="1">
        <v>7</v>
      </c>
      <c r="H63" s="1">
        <v>5</v>
      </c>
      <c r="I63" s="1">
        <v>6</v>
      </c>
    </row>
    <row r="64" spans="1:10" x14ac:dyDescent="0.2">
      <c r="A64" s="23">
        <v>3</v>
      </c>
      <c r="C64" s="1">
        <v>3</v>
      </c>
      <c r="D64" s="1">
        <v>2</v>
      </c>
      <c r="E64" s="1">
        <v>1</v>
      </c>
      <c r="F64" s="1">
        <v>3</v>
      </c>
      <c r="G64" s="1">
        <v>2</v>
      </c>
      <c r="H64" s="1">
        <v>5</v>
      </c>
      <c r="I64" s="1">
        <v>2</v>
      </c>
    </row>
    <row r="65" spans="1:10" x14ac:dyDescent="0.2">
      <c r="A65" s="23">
        <v>4</v>
      </c>
      <c r="C65" s="1">
        <v>2</v>
      </c>
      <c r="D65" s="1">
        <v>4</v>
      </c>
      <c r="E65" s="1">
        <v>2</v>
      </c>
      <c r="F65" s="1">
        <v>1</v>
      </c>
      <c r="H65" s="1">
        <v>4</v>
      </c>
      <c r="I65" s="1">
        <v>2</v>
      </c>
    </row>
    <row r="66" spans="1:10" x14ac:dyDescent="0.2">
      <c r="A66" s="23">
        <v>5</v>
      </c>
      <c r="C66" s="1">
        <v>5</v>
      </c>
      <c r="D66" s="1">
        <v>6</v>
      </c>
      <c r="E66" s="1">
        <v>5</v>
      </c>
      <c r="F66" s="1">
        <v>6</v>
      </c>
      <c r="G66" s="1">
        <v>9</v>
      </c>
      <c r="H66" s="1">
        <v>6</v>
      </c>
      <c r="I66" s="1">
        <v>5</v>
      </c>
    </row>
    <row r="67" spans="1:10" x14ac:dyDescent="0.2">
      <c r="A67" s="23">
        <v>6</v>
      </c>
      <c r="B67" s="1">
        <v>2</v>
      </c>
      <c r="C67" s="1">
        <v>7</v>
      </c>
      <c r="D67" s="1">
        <v>5</v>
      </c>
      <c r="E67" s="1">
        <v>6</v>
      </c>
      <c r="F67" s="1">
        <v>8</v>
      </c>
      <c r="G67" s="1">
        <v>5</v>
      </c>
      <c r="H67" s="1">
        <v>4</v>
      </c>
      <c r="I67" s="1">
        <v>4</v>
      </c>
    </row>
    <row r="68" spans="1:10" x14ac:dyDescent="0.2">
      <c r="A68" s="23">
        <v>7</v>
      </c>
      <c r="C68" s="1">
        <v>5</v>
      </c>
      <c r="D68" s="1">
        <v>5</v>
      </c>
      <c r="E68" s="1">
        <v>7</v>
      </c>
      <c r="F68" s="1">
        <v>9</v>
      </c>
      <c r="G68" s="1">
        <v>8</v>
      </c>
      <c r="H68" s="1">
        <v>5</v>
      </c>
      <c r="I68" s="1">
        <v>4</v>
      </c>
    </row>
    <row r="69" spans="1:10" x14ac:dyDescent="0.2">
      <c r="A69" s="23">
        <v>8</v>
      </c>
      <c r="C69" s="1">
        <v>1</v>
      </c>
      <c r="D69" s="1">
        <v>5</v>
      </c>
      <c r="E69" s="1">
        <v>7</v>
      </c>
      <c r="F69" s="1">
        <v>7</v>
      </c>
      <c r="G69" s="1">
        <v>8</v>
      </c>
      <c r="H69" s="1">
        <v>6</v>
      </c>
      <c r="I69" s="1">
        <v>2</v>
      </c>
    </row>
    <row r="70" spans="1:10" x14ac:dyDescent="0.2">
      <c r="A70" s="23" t="s">
        <v>141</v>
      </c>
      <c r="B70" s="1">
        <v>2</v>
      </c>
      <c r="C70" s="1">
        <v>8</v>
      </c>
      <c r="D70" s="1">
        <v>8</v>
      </c>
      <c r="E70" s="1">
        <v>13</v>
      </c>
      <c r="F70" s="1">
        <v>12</v>
      </c>
      <c r="G70" s="1">
        <v>17</v>
      </c>
      <c r="H70" s="1">
        <v>10</v>
      </c>
      <c r="I70" s="1">
        <v>8</v>
      </c>
    </row>
    <row r="71" spans="1:10" x14ac:dyDescent="0.2">
      <c r="A71" s="23"/>
    </row>
    <row r="72" spans="1:10" x14ac:dyDescent="0.2">
      <c r="A72" s="23"/>
    </row>
    <row r="73" spans="1:10" x14ac:dyDescent="0.2">
      <c r="A73" s="23"/>
    </row>
    <row r="75" spans="1:10" x14ac:dyDescent="0.2">
      <c r="A75" s="23" t="s">
        <v>19</v>
      </c>
      <c r="B75" s="23" t="s">
        <v>141</v>
      </c>
      <c r="C75" s="21"/>
      <c r="E75" s="21"/>
      <c r="F75" s="21"/>
      <c r="G75" s="21"/>
      <c r="H75" s="21"/>
      <c r="I75" s="21"/>
      <c r="J75" s="21"/>
    </row>
    <row r="76" spans="1:10" x14ac:dyDescent="0.2">
      <c r="A76" s="21">
        <v>44686</v>
      </c>
      <c r="B76" s="1">
        <v>16</v>
      </c>
    </row>
    <row r="77" spans="1:10" x14ac:dyDescent="0.2">
      <c r="A77" s="21">
        <v>44692</v>
      </c>
      <c r="B77" s="1">
        <v>541</v>
      </c>
    </row>
    <row r="78" spans="1:10" x14ac:dyDescent="0.2">
      <c r="A78" s="21">
        <v>44699</v>
      </c>
      <c r="B78" s="1">
        <v>805</v>
      </c>
    </row>
    <row r="79" spans="1:10" x14ac:dyDescent="0.2">
      <c r="A79" s="21">
        <v>44724</v>
      </c>
      <c r="B79" s="1">
        <v>941</v>
      </c>
    </row>
    <row r="80" spans="1:10" x14ac:dyDescent="0.2">
      <c r="A80" s="21">
        <v>44740</v>
      </c>
      <c r="B80" s="1">
        <v>1005</v>
      </c>
    </row>
    <row r="81" spans="1:2" x14ac:dyDescent="0.2">
      <c r="A81" s="21">
        <v>44761</v>
      </c>
      <c r="B81" s="1">
        <v>535</v>
      </c>
    </row>
    <row r="82" spans="1:2" x14ac:dyDescent="0.2">
      <c r="A82" s="21">
        <v>44781</v>
      </c>
      <c r="B82" s="1">
        <v>376</v>
      </c>
    </row>
    <row r="83" spans="1:2" x14ac:dyDescent="0.2">
      <c r="A83" s="21">
        <v>44798</v>
      </c>
      <c r="B83" s="1">
        <v>138</v>
      </c>
    </row>
    <row r="84" spans="1:2" x14ac:dyDescent="0.2">
      <c r="A84" s="23"/>
    </row>
    <row r="85" spans="1:2" x14ac:dyDescent="0.2">
      <c r="A85" s="23"/>
    </row>
    <row r="86" spans="1:2" x14ac:dyDescent="0.2">
      <c r="A86" s="23"/>
    </row>
    <row r="87" spans="1:2" x14ac:dyDescent="0.2">
      <c r="A87" s="23"/>
    </row>
    <row r="88" spans="1:2" x14ac:dyDescent="0.2">
      <c r="A88" s="23"/>
    </row>
    <row r="89" spans="1:2" x14ac:dyDescent="0.2">
      <c r="A89" s="23"/>
    </row>
    <row r="90" spans="1:2" x14ac:dyDescent="0.2">
      <c r="A90" s="23"/>
    </row>
    <row r="91" spans="1:2" x14ac:dyDescent="0.2">
      <c r="A91" s="23"/>
    </row>
    <row r="92" spans="1:2" x14ac:dyDescent="0.2">
      <c r="A92" s="23"/>
    </row>
    <row r="93" spans="1:2" x14ac:dyDescent="0.2">
      <c r="A93" s="23" t="s">
        <v>19</v>
      </c>
      <c r="B93" s="23" t="s">
        <v>169</v>
      </c>
    </row>
    <row r="94" spans="1:2" x14ac:dyDescent="0.2">
      <c r="A94" s="21">
        <v>44686</v>
      </c>
      <c r="B94" s="23">
        <v>2</v>
      </c>
    </row>
    <row r="95" spans="1:2" x14ac:dyDescent="0.2">
      <c r="A95" s="21">
        <v>44692</v>
      </c>
      <c r="B95" s="23">
        <v>8</v>
      </c>
    </row>
    <row r="96" spans="1:2" x14ac:dyDescent="0.2">
      <c r="A96" s="21">
        <v>44699</v>
      </c>
      <c r="B96" s="23">
        <v>8</v>
      </c>
    </row>
    <row r="97" spans="1:2" x14ac:dyDescent="0.2">
      <c r="A97" s="21">
        <v>44724</v>
      </c>
      <c r="B97" s="23">
        <v>13</v>
      </c>
    </row>
    <row r="98" spans="1:2" x14ac:dyDescent="0.2">
      <c r="A98" s="21">
        <v>44740</v>
      </c>
      <c r="B98" s="23">
        <v>12</v>
      </c>
    </row>
    <row r="99" spans="1:2" x14ac:dyDescent="0.2">
      <c r="A99" s="21">
        <v>44761</v>
      </c>
      <c r="B99" s="23">
        <v>17</v>
      </c>
    </row>
    <row r="100" spans="1:2" x14ac:dyDescent="0.2">
      <c r="A100" s="21">
        <v>44781</v>
      </c>
      <c r="B100" s="23">
        <v>10</v>
      </c>
    </row>
    <row r="101" spans="1:2" x14ac:dyDescent="0.2">
      <c r="A101" s="21">
        <v>44798</v>
      </c>
      <c r="B101" s="23">
        <v>8</v>
      </c>
    </row>
    <row r="107" spans="1:2" x14ac:dyDescent="0.2">
      <c r="A107" s="23"/>
    </row>
    <row r="108" spans="1:2" x14ac:dyDescent="0.2">
      <c r="A108" s="23"/>
    </row>
    <row r="109" spans="1:2" x14ac:dyDescent="0.2">
      <c r="A109" s="23"/>
    </row>
    <row r="110" spans="1:2" x14ac:dyDescent="0.2">
      <c r="A110" s="23"/>
    </row>
    <row r="111" spans="1:2" x14ac:dyDescent="0.2">
      <c r="A111" s="23"/>
    </row>
    <row r="112" spans="1:2" x14ac:dyDescent="0.2">
      <c r="A112" s="23"/>
    </row>
    <row r="113" spans="1:1" x14ac:dyDescent="0.2">
      <c r="A113" s="23"/>
    </row>
    <row r="114" spans="1:1" x14ac:dyDescent="0.2">
      <c r="A114" s="23"/>
    </row>
    <row r="115" spans="1:1" x14ac:dyDescent="0.2">
      <c r="A115" s="23"/>
    </row>
    <row r="116" spans="1:1" x14ac:dyDescent="0.2">
      <c r="A116" s="23"/>
    </row>
    <row r="117" spans="1:1" x14ac:dyDescent="0.2">
      <c r="A117" s="23"/>
    </row>
    <row r="118" spans="1:1" x14ac:dyDescent="0.2">
      <c r="A118" s="23"/>
    </row>
    <row r="119" spans="1:1" x14ac:dyDescent="0.2">
      <c r="A119" s="23"/>
    </row>
    <row r="120" spans="1:1" x14ac:dyDescent="0.2">
      <c r="A120" s="23"/>
    </row>
    <row r="121" spans="1:1" x14ac:dyDescent="0.2">
      <c r="A121" s="23"/>
    </row>
    <row r="122" spans="1:1" x14ac:dyDescent="0.2">
      <c r="A122" s="23"/>
    </row>
    <row r="123" spans="1:1" x14ac:dyDescent="0.2">
      <c r="A123" s="23"/>
    </row>
    <row r="124" spans="1:1" x14ac:dyDescent="0.2">
      <c r="A124" s="23"/>
    </row>
    <row r="125" spans="1:1" x14ac:dyDescent="0.2">
      <c r="A125" s="23"/>
    </row>
    <row r="126" spans="1:1" x14ac:dyDescent="0.2">
      <c r="A126" s="23"/>
    </row>
    <row r="127" spans="1:1" x14ac:dyDescent="0.2">
      <c r="A127" s="23"/>
    </row>
    <row r="128" spans="1:1" x14ac:dyDescent="0.2">
      <c r="A128" s="23"/>
    </row>
    <row r="129" spans="1:1" x14ac:dyDescent="0.2">
      <c r="A129" s="23"/>
    </row>
    <row r="130" spans="1:1" x14ac:dyDescent="0.2">
      <c r="A130" s="23"/>
    </row>
    <row r="131" spans="1:1" x14ac:dyDescent="0.2">
      <c r="A131" s="23"/>
    </row>
    <row r="132" spans="1:1" x14ac:dyDescent="0.2">
      <c r="A132" s="23"/>
    </row>
    <row r="133" spans="1:1" x14ac:dyDescent="0.2">
      <c r="A133" s="23"/>
    </row>
    <row r="134" spans="1:1" x14ac:dyDescent="0.2">
      <c r="A134" s="23"/>
    </row>
    <row r="135" spans="1:1" x14ac:dyDescent="0.2">
      <c r="A135" s="23"/>
    </row>
    <row r="136" spans="1:1" x14ac:dyDescent="0.2">
      <c r="A136" s="23"/>
    </row>
    <row r="137" spans="1:1" x14ac:dyDescent="0.2">
      <c r="A137" s="23"/>
    </row>
    <row r="138" spans="1:1" x14ac:dyDescent="0.2">
      <c r="A138" s="23"/>
    </row>
    <row r="139" spans="1:1" x14ac:dyDescent="0.2">
      <c r="A139" s="23"/>
    </row>
    <row r="140" spans="1:1" x14ac:dyDescent="0.2">
      <c r="A140" s="23"/>
    </row>
    <row r="141" spans="1:1" x14ac:dyDescent="0.2">
      <c r="A141" s="23"/>
    </row>
    <row r="142" spans="1:1" x14ac:dyDescent="0.2">
      <c r="A142" s="23"/>
    </row>
    <row r="143" spans="1:1" x14ac:dyDescent="0.2">
      <c r="A143" s="23"/>
    </row>
    <row r="144" spans="1:1" x14ac:dyDescent="0.2">
      <c r="A144" s="23"/>
    </row>
    <row r="145" spans="1:1" x14ac:dyDescent="0.2">
      <c r="A145" s="23"/>
    </row>
    <row r="146" spans="1:1" x14ac:dyDescent="0.2">
      <c r="A146" s="23"/>
    </row>
    <row r="147" spans="1:1" x14ac:dyDescent="0.2">
      <c r="A147" s="23"/>
    </row>
    <row r="148" spans="1:1" x14ac:dyDescent="0.2">
      <c r="A148" s="23"/>
    </row>
    <row r="149" spans="1:1" x14ac:dyDescent="0.2">
      <c r="A149" s="23"/>
    </row>
    <row r="150" spans="1:1" x14ac:dyDescent="0.2">
      <c r="A150" s="23"/>
    </row>
    <row r="151" spans="1:1" x14ac:dyDescent="0.2">
      <c r="A151" s="23"/>
    </row>
    <row r="152" spans="1:1" x14ac:dyDescent="0.2">
      <c r="A152" s="23"/>
    </row>
    <row r="153" spans="1:1" x14ac:dyDescent="0.2">
      <c r="A153" s="23"/>
    </row>
    <row r="154" spans="1:1" x14ac:dyDescent="0.2">
      <c r="A154" s="23"/>
    </row>
    <row r="155" spans="1:1" x14ac:dyDescent="0.2">
      <c r="A155" s="23"/>
    </row>
    <row r="156" spans="1:1" x14ac:dyDescent="0.2">
      <c r="A156" s="23"/>
    </row>
    <row r="157" spans="1:1" x14ac:dyDescent="0.2">
      <c r="A157" s="23"/>
    </row>
    <row r="158" spans="1:1" x14ac:dyDescent="0.2">
      <c r="A158" s="23"/>
    </row>
    <row r="159" spans="1:1" x14ac:dyDescent="0.2">
      <c r="A159" s="23"/>
    </row>
    <row r="160" spans="1:1" x14ac:dyDescent="0.2">
      <c r="A160" s="23"/>
    </row>
    <row r="161" spans="1:1" x14ac:dyDescent="0.2">
      <c r="A161" s="23"/>
    </row>
    <row r="162" spans="1:1" x14ac:dyDescent="0.2">
      <c r="A162" s="23"/>
    </row>
    <row r="163" spans="1:1" x14ac:dyDescent="0.2">
      <c r="A163" s="23"/>
    </row>
    <row r="164" spans="1:1" x14ac:dyDescent="0.2">
      <c r="A164" s="23"/>
    </row>
    <row r="165" spans="1:1" x14ac:dyDescent="0.2">
      <c r="A165" s="23"/>
    </row>
    <row r="166" spans="1:1" x14ac:dyDescent="0.2">
      <c r="A166" s="23"/>
    </row>
    <row r="167" spans="1:1" x14ac:dyDescent="0.2">
      <c r="A167" s="23"/>
    </row>
    <row r="168" spans="1:1" x14ac:dyDescent="0.2">
      <c r="A168" s="23"/>
    </row>
    <row r="169" spans="1:1" x14ac:dyDescent="0.2">
      <c r="A169" s="23"/>
    </row>
    <row r="170" spans="1:1" x14ac:dyDescent="0.2">
      <c r="A170" s="23"/>
    </row>
    <row r="171" spans="1:1" x14ac:dyDescent="0.2">
      <c r="A171" s="23"/>
    </row>
    <row r="172" spans="1:1" x14ac:dyDescent="0.2">
      <c r="A172" s="23"/>
    </row>
    <row r="173" spans="1:1" x14ac:dyDescent="0.2">
      <c r="A173" s="23"/>
    </row>
    <row r="174" spans="1:1" x14ac:dyDescent="0.2">
      <c r="A174" s="23"/>
    </row>
    <row r="175" spans="1:1" x14ac:dyDescent="0.2">
      <c r="A175" s="23"/>
    </row>
    <row r="176" spans="1:1" x14ac:dyDescent="0.2">
      <c r="A176" s="23"/>
    </row>
    <row r="177" spans="1:1" x14ac:dyDescent="0.2">
      <c r="A177" s="23"/>
    </row>
    <row r="178" spans="1:1" x14ac:dyDescent="0.2">
      <c r="A178" s="23"/>
    </row>
    <row r="179" spans="1:1" x14ac:dyDescent="0.2">
      <c r="A179" s="23"/>
    </row>
    <row r="180" spans="1:1" x14ac:dyDescent="0.2">
      <c r="A180" s="23"/>
    </row>
    <row r="181" spans="1:1" x14ac:dyDescent="0.2">
      <c r="A181" s="23"/>
    </row>
    <row r="182" spans="1:1" x14ac:dyDescent="0.2">
      <c r="A182" s="23"/>
    </row>
    <row r="183" spans="1:1" x14ac:dyDescent="0.2">
      <c r="A183" s="23"/>
    </row>
    <row r="184" spans="1:1" x14ac:dyDescent="0.2">
      <c r="A184" s="23"/>
    </row>
    <row r="185" spans="1:1" x14ac:dyDescent="0.2">
      <c r="A185" s="23"/>
    </row>
    <row r="186" spans="1:1" x14ac:dyDescent="0.2">
      <c r="A186" s="23"/>
    </row>
    <row r="187" spans="1:1" x14ac:dyDescent="0.2">
      <c r="A187" s="23"/>
    </row>
    <row r="188" spans="1:1" x14ac:dyDescent="0.2">
      <c r="A188" s="23"/>
    </row>
    <row r="189" spans="1:1" x14ac:dyDescent="0.2">
      <c r="A189" s="23"/>
    </row>
    <row r="190" spans="1:1" x14ac:dyDescent="0.2">
      <c r="A190" s="23"/>
    </row>
    <row r="191" spans="1:1" x14ac:dyDescent="0.2">
      <c r="A191" s="23"/>
    </row>
    <row r="192" spans="1:1" x14ac:dyDescent="0.2">
      <c r="A192" s="23"/>
    </row>
    <row r="193" spans="1:1" x14ac:dyDescent="0.2">
      <c r="A193" s="23"/>
    </row>
    <row r="194" spans="1:1" x14ac:dyDescent="0.2">
      <c r="A194" s="23"/>
    </row>
    <row r="195" spans="1:1" x14ac:dyDescent="0.2">
      <c r="A195" s="23"/>
    </row>
    <row r="196" spans="1:1" x14ac:dyDescent="0.2">
      <c r="A196" s="23"/>
    </row>
    <row r="197" spans="1:1" x14ac:dyDescent="0.2">
      <c r="A197" s="23"/>
    </row>
    <row r="198" spans="1:1" x14ac:dyDescent="0.2">
      <c r="A198" s="23"/>
    </row>
    <row r="199" spans="1:1" x14ac:dyDescent="0.2">
      <c r="A199" s="23"/>
    </row>
    <row r="200" spans="1:1" x14ac:dyDescent="0.2">
      <c r="A200" s="23"/>
    </row>
    <row r="201" spans="1:1" x14ac:dyDescent="0.2">
      <c r="A201" s="23"/>
    </row>
    <row r="202" spans="1:1" x14ac:dyDescent="0.2">
      <c r="A202" s="23"/>
    </row>
    <row r="203" spans="1:1" x14ac:dyDescent="0.2">
      <c r="A203" s="23"/>
    </row>
    <row r="204" spans="1:1" x14ac:dyDescent="0.2">
      <c r="A204" s="23"/>
    </row>
    <row r="205" spans="1:1" x14ac:dyDescent="0.2">
      <c r="A205" s="23"/>
    </row>
    <row r="206" spans="1:1" x14ac:dyDescent="0.2">
      <c r="A206" s="23"/>
    </row>
    <row r="207" spans="1:1" x14ac:dyDescent="0.2">
      <c r="A207" s="23"/>
    </row>
    <row r="208" spans="1:1" x14ac:dyDescent="0.2">
      <c r="A208" s="23"/>
    </row>
    <row r="209" spans="1:1" x14ac:dyDescent="0.2">
      <c r="A209" s="23"/>
    </row>
    <row r="210" spans="1:1" x14ac:dyDescent="0.2">
      <c r="A210" s="23"/>
    </row>
    <row r="211" spans="1:1" x14ac:dyDescent="0.2">
      <c r="A211" s="23"/>
    </row>
    <row r="212" spans="1:1" x14ac:dyDescent="0.2">
      <c r="A212" s="23"/>
    </row>
    <row r="213" spans="1:1" x14ac:dyDescent="0.2">
      <c r="A213" s="23"/>
    </row>
    <row r="214" spans="1:1" x14ac:dyDescent="0.2">
      <c r="A214" s="23"/>
    </row>
    <row r="215" spans="1:1" x14ac:dyDescent="0.2">
      <c r="A215" s="23"/>
    </row>
    <row r="216" spans="1:1" x14ac:dyDescent="0.2">
      <c r="A216" s="23"/>
    </row>
    <row r="217" spans="1:1" x14ac:dyDescent="0.2">
      <c r="A217" s="23"/>
    </row>
    <row r="218" spans="1:1" x14ac:dyDescent="0.2">
      <c r="A218" s="23"/>
    </row>
    <row r="219" spans="1:1" x14ac:dyDescent="0.2">
      <c r="A219" s="23"/>
    </row>
    <row r="220" spans="1:1" x14ac:dyDescent="0.2">
      <c r="A220" s="23"/>
    </row>
    <row r="221" spans="1:1" x14ac:dyDescent="0.2">
      <c r="A221" s="23"/>
    </row>
    <row r="222" spans="1:1" x14ac:dyDescent="0.2">
      <c r="A222" s="23"/>
    </row>
    <row r="223" spans="1:1" x14ac:dyDescent="0.2">
      <c r="A223" s="23"/>
    </row>
    <row r="224" spans="1:1" x14ac:dyDescent="0.2">
      <c r="A224" s="23"/>
    </row>
    <row r="225" spans="1:1" x14ac:dyDescent="0.2">
      <c r="A225" s="23"/>
    </row>
    <row r="226" spans="1:1" x14ac:dyDescent="0.2">
      <c r="A226" s="23"/>
    </row>
    <row r="227" spans="1:1" x14ac:dyDescent="0.2">
      <c r="A227" s="23"/>
    </row>
    <row r="228" spans="1:1" x14ac:dyDescent="0.2">
      <c r="A228" s="23"/>
    </row>
    <row r="229" spans="1:1" x14ac:dyDescent="0.2">
      <c r="A229" s="23"/>
    </row>
    <row r="230" spans="1:1" x14ac:dyDescent="0.2">
      <c r="A230" s="23"/>
    </row>
    <row r="231" spans="1:1" x14ac:dyDescent="0.2">
      <c r="A231" s="23"/>
    </row>
    <row r="232" spans="1:1" x14ac:dyDescent="0.2">
      <c r="A232" s="23"/>
    </row>
    <row r="233" spans="1:1" x14ac:dyDescent="0.2">
      <c r="A233" s="23"/>
    </row>
    <row r="234" spans="1:1" x14ac:dyDescent="0.2">
      <c r="A234" s="23"/>
    </row>
    <row r="235" spans="1:1" x14ac:dyDescent="0.2">
      <c r="A235" s="23"/>
    </row>
    <row r="236" spans="1:1" x14ac:dyDescent="0.2">
      <c r="A236" s="23"/>
    </row>
    <row r="237" spans="1:1" x14ac:dyDescent="0.2">
      <c r="A237" s="23"/>
    </row>
    <row r="238" spans="1:1" x14ac:dyDescent="0.2">
      <c r="A238" s="23"/>
    </row>
    <row r="239" spans="1:1" x14ac:dyDescent="0.2">
      <c r="A239" s="23"/>
    </row>
    <row r="240" spans="1:1" x14ac:dyDescent="0.2">
      <c r="A240" s="23"/>
    </row>
    <row r="241" spans="1:1" x14ac:dyDescent="0.2">
      <c r="A241" s="23"/>
    </row>
    <row r="242" spans="1:1" x14ac:dyDescent="0.2">
      <c r="A242" s="23"/>
    </row>
    <row r="243" spans="1:1" x14ac:dyDescent="0.2">
      <c r="A243" s="23"/>
    </row>
    <row r="244" spans="1:1" x14ac:dyDescent="0.2">
      <c r="A244" s="23"/>
    </row>
    <row r="245" spans="1:1" x14ac:dyDescent="0.2">
      <c r="A245" s="23"/>
    </row>
    <row r="246" spans="1:1" x14ac:dyDescent="0.2">
      <c r="A246" s="23"/>
    </row>
    <row r="247" spans="1:1" x14ac:dyDescent="0.2">
      <c r="A247" s="23"/>
    </row>
    <row r="248" spans="1:1" x14ac:dyDescent="0.2">
      <c r="A248" s="23"/>
    </row>
    <row r="249" spans="1:1" x14ac:dyDescent="0.2">
      <c r="A249" s="23"/>
    </row>
    <row r="250" spans="1:1" x14ac:dyDescent="0.2">
      <c r="A250" s="23"/>
    </row>
    <row r="251" spans="1:1" x14ac:dyDescent="0.2">
      <c r="A251" s="23"/>
    </row>
    <row r="252" spans="1:1" x14ac:dyDescent="0.2">
      <c r="A252" s="23"/>
    </row>
    <row r="253" spans="1:1" x14ac:dyDescent="0.2">
      <c r="A253" s="23"/>
    </row>
    <row r="254" spans="1:1" x14ac:dyDescent="0.2">
      <c r="A254" s="23"/>
    </row>
    <row r="255" spans="1:1" x14ac:dyDescent="0.2">
      <c r="A255" s="23"/>
    </row>
    <row r="256" spans="1:1" x14ac:dyDescent="0.2">
      <c r="A256" s="23"/>
    </row>
    <row r="257" spans="1:1" x14ac:dyDescent="0.2">
      <c r="A257" s="23"/>
    </row>
    <row r="258" spans="1:1" x14ac:dyDescent="0.2">
      <c r="A258" s="23"/>
    </row>
    <row r="259" spans="1:1" x14ac:dyDescent="0.2">
      <c r="A259" s="23"/>
    </row>
    <row r="260" spans="1:1" x14ac:dyDescent="0.2">
      <c r="A260" s="23"/>
    </row>
    <row r="261" spans="1:1" x14ac:dyDescent="0.2">
      <c r="A261" s="23"/>
    </row>
    <row r="262" spans="1:1" x14ac:dyDescent="0.2">
      <c r="A262" s="23"/>
    </row>
    <row r="263" spans="1:1" x14ac:dyDescent="0.2">
      <c r="A263" s="23"/>
    </row>
    <row r="264" spans="1:1" x14ac:dyDescent="0.2">
      <c r="A264" s="23"/>
    </row>
    <row r="265" spans="1:1" x14ac:dyDescent="0.2">
      <c r="A265" s="23"/>
    </row>
    <row r="266" spans="1:1" x14ac:dyDescent="0.2">
      <c r="A266" s="23"/>
    </row>
    <row r="267" spans="1:1" x14ac:dyDescent="0.2">
      <c r="A267" s="23"/>
    </row>
    <row r="268" spans="1:1" x14ac:dyDescent="0.2">
      <c r="A268" s="23"/>
    </row>
    <row r="269" spans="1:1" x14ac:dyDescent="0.2">
      <c r="A269" s="23"/>
    </row>
    <row r="270" spans="1:1" x14ac:dyDescent="0.2">
      <c r="A270" s="23"/>
    </row>
    <row r="271" spans="1:1" x14ac:dyDescent="0.2">
      <c r="A271" s="23"/>
    </row>
    <row r="272" spans="1:1" x14ac:dyDescent="0.2">
      <c r="A272" s="23"/>
    </row>
    <row r="273" spans="1:1" x14ac:dyDescent="0.2">
      <c r="A273" s="23"/>
    </row>
    <row r="274" spans="1:1" x14ac:dyDescent="0.2">
      <c r="A274" s="23"/>
    </row>
    <row r="275" spans="1:1" x14ac:dyDescent="0.2">
      <c r="A275" s="23"/>
    </row>
    <row r="276" spans="1:1" x14ac:dyDescent="0.2">
      <c r="A276" s="23"/>
    </row>
    <row r="277" spans="1:1" x14ac:dyDescent="0.2">
      <c r="A277" s="23"/>
    </row>
    <row r="278" spans="1:1" x14ac:dyDescent="0.2">
      <c r="A278" s="23"/>
    </row>
    <row r="279" spans="1:1" x14ac:dyDescent="0.2">
      <c r="A279" s="23"/>
    </row>
    <row r="280" spans="1:1" x14ac:dyDescent="0.2">
      <c r="A280" s="23"/>
    </row>
    <row r="281" spans="1:1" x14ac:dyDescent="0.2">
      <c r="A281" s="23"/>
    </row>
    <row r="282" spans="1:1" x14ac:dyDescent="0.2">
      <c r="A282" s="23"/>
    </row>
    <row r="283" spans="1:1" x14ac:dyDescent="0.2">
      <c r="A283" s="23"/>
    </row>
    <row r="284" spans="1:1" x14ac:dyDescent="0.2">
      <c r="A284" s="23"/>
    </row>
    <row r="285" spans="1:1" x14ac:dyDescent="0.2">
      <c r="A285" s="23"/>
    </row>
    <row r="286" spans="1:1" x14ac:dyDescent="0.2">
      <c r="A286" s="23"/>
    </row>
    <row r="287" spans="1:1" x14ac:dyDescent="0.2">
      <c r="A287" s="23"/>
    </row>
    <row r="288" spans="1:1" x14ac:dyDescent="0.2">
      <c r="A288" s="23"/>
    </row>
    <row r="289" spans="1:1" x14ac:dyDescent="0.2">
      <c r="A289" s="23"/>
    </row>
    <row r="290" spans="1:1" x14ac:dyDescent="0.2">
      <c r="A290" s="23"/>
    </row>
    <row r="291" spans="1:1" x14ac:dyDescent="0.2">
      <c r="A291" s="23"/>
    </row>
    <row r="292" spans="1:1" x14ac:dyDescent="0.2">
      <c r="A292" s="23"/>
    </row>
    <row r="293" spans="1:1" x14ac:dyDescent="0.2">
      <c r="A293" s="23"/>
    </row>
    <row r="294" spans="1:1" x14ac:dyDescent="0.2">
      <c r="A294" s="23"/>
    </row>
    <row r="295" spans="1:1" x14ac:dyDescent="0.2">
      <c r="A295" s="23"/>
    </row>
    <row r="296" spans="1:1" x14ac:dyDescent="0.2">
      <c r="A296" s="23"/>
    </row>
    <row r="297" spans="1:1" x14ac:dyDescent="0.2">
      <c r="A297" s="23"/>
    </row>
    <row r="298" spans="1:1" x14ac:dyDescent="0.2">
      <c r="A298" s="23"/>
    </row>
    <row r="299" spans="1:1" x14ac:dyDescent="0.2">
      <c r="A299" s="23"/>
    </row>
    <row r="300" spans="1:1" x14ac:dyDescent="0.2">
      <c r="A300" s="23"/>
    </row>
    <row r="301" spans="1:1" x14ac:dyDescent="0.2">
      <c r="A301" s="23"/>
    </row>
    <row r="302" spans="1:1" x14ac:dyDescent="0.2">
      <c r="A302" s="23"/>
    </row>
    <row r="303" spans="1:1" x14ac:dyDescent="0.2">
      <c r="A303" s="23"/>
    </row>
    <row r="304" spans="1:1" x14ac:dyDescent="0.2">
      <c r="A304" s="23"/>
    </row>
    <row r="305" spans="1:1" x14ac:dyDescent="0.2">
      <c r="A305" s="23"/>
    </row>
    <row r="306" spans="1:1" x14ac:dyDescent="0.2">
      <c r="A306" s="23"/>
    </row>
    <row r="307" spans="1:1" x14ac:dyDescent="0.2">
      <c r="A307" s="23"/>
    </row>
    <row r="308" spans="1:1" x14ac:dyDescent="0.2">
      <c r="A308" s="23"/>
    </row>
    <row r="309" spans="1:1" x14ac:dyDescent="0.2">
      <c r="A309" s="23"/>
    </row>
    <row r="310" spans="1:1" x14ac:dyDescent="0.2">
      <c r="A310" s="23"/>
    </row>
    <row r="311" spans="1:1" x14ac:dyDescent="0.2">
      <c r="A311" s="23"/>
    </row>
    <row r="312" spans="1:1" x14ac:dyDescent="0.2">
      <c r="A312" s="23"/>
    </row>
    <row r="313" spans="1:1" x14ac:dyDescent="0.2">
      <c r="A313" s="23"/>
    </row>
    <row r="314" spans="1:1" x14ac:dyDescent="0.2">
      <c r="A314" s="23"/>
    </row>
    <row r="315" spans="1:1" x14ac:dyDescent="0.2">
      <c r="A315" s="23"/>
    </row>
    <row r="316" spans="1:1" x14ac:dyDescent="0.2">
      <c r="A316" s="23"/>
    </row>
    <row r="317" spans="1:1" x14ac:dyDescent="0.2">
      <c r="A317" s="23"/>
    </row>
    <row r="318" spans="1:1" x14ac:dyDescent="0.2">
      <c r="A318" s="23"/>
    </row>
    <row r="319" spans="1:1" x14ac:dyDescent="0.2">
      <c r="A319" s="23"/>
    </row>
    <row r="320" spans="1:1" x14ac:dyDescent="0.2">
      <c r="A320" s="23"/>
    </row>
    <row r="321" spans="1:1" x14ac:dyDescent="0.2">
      <c r="A321" s="23"/>
    </row>
    <row r="322" spans="1:1" x14ac:dyDescent="0.2">
      <c r="A322" s="23"/>
    </row>
    <row r="323" spans="1:1" x14ac:dyDescent="0.2">
      <c r="A323" s="23"/>
    </row>
    <row r="324" spans="1:1" x14ac:dyDescent="0.2">
      <c r="A324" s="23"/>
    </row>
    <row r="325" spans="1:1" x14ac:dyDescent="0.2">
      <c r="A325" s="23"/>
    </row>
    <row r="326" spans="1:1" x14ac:dyDescent="0.2">
      <c r="A326" s="23"/>
    </row>
    <row r="327" spans="1:1" x14ac:dyDescent="0.2">
      <c r="A327" s="23"/>
    </row>
    <row r="328" spans="1:1" x14ac:dyDescent="0.2">
      <c r="A328" s="23"/>
    </row>
    <row r="329" spans="1:1" x14ac:dyDescent="0.2">
      <c r="A329" s="23"/>
    </row>
    <row r="330" spans="1:1" x14ac:dyDescent="0.2">
      <c r="A330" s="23"/>
    </row>
    <row r="331" spans="1:1" x14ac:dyDescent="0.2">
      <c r="A331" s="23"/>
    </row>
    <row r="332" spans="1:1" x14ac:dyDescent="0.2">
      <c r="A332" s="23"/>
    </row>
    <row r="333" spans="1:1" x14ac:dyDescent="0.2">
      <c r="A333" s="23"/>
    </row>
    <row r="334" spans="1:1" x14ac:dyDescent="0.2">
      <c r="A334" s="23"/>
    </row>
    <row r="335" spans="1:1" x14ac:dyDescent="0.2">
      <c r="A335" s="23"/>
    </row>
    <row r="336" spans="1:1" x14ac:dyDescent="0.2">
      <c r="A336" s="23"/>
    </row>
    <row r="337" spans="1:1" x14ac:dyDescent="0.2">
      <c r="A337" s="23"/>
    </row>
    <row r="338" spans="1:1" x14ac:dyDescent="0.2">
      <c r="A338" s="23"/>
    </row>
    <row r="339" spans="1:1" x14ac:dyDescent="0.2">
      <c r="A339" s="23"/>
    </row>
    <row r="340" spans="1:1" x14ac:dyDescent="0.2">
      <c r="A340" s="23"/>
    </row>
    <row r="341" spans="1:1" x14ac:dyDescent="0.2">
      <c r="A341" s="23"/>
    </row>
    <row r="342" spans="1:1" x14ac:dyDescent="0.2">
      <c r="A342" s="23"/>
    </row>
    <row r="343" spans="1:1" x14ac:dyDescent="0.2">
      <c r="A343" s="23"/>
    </row>
    <row r="344" spans="1:1" x14ac:dyDescent="0.2">
      <c r="A344" s="23"/>
    </row>
    <row r="345" spans="1:1" x14ac:dyDescent="0.2">
      <c r="A345" s="23"/>
    </row>
    <row r="346" spans="1:1" x14ac:dyDescent="0.2">
      <c r="A346" s="23"/>
    </row>
    <row r="347" spans="1:1" x14ac:dyDescent="0.2">
      <c r="A347" s="23"/>
    </row>
    <row r="348" spans="1:1" x14ac:dyDescent="0.2">
      <c r="A348" s="23"/>
    </row>
    <row r="349" spans="1:1" x14ac:dyDescent="0.2">
      <c r="A349" s="23"/>
    </row>
    <row r="350" spans="1:1" x14ac:dyDescent="0.2">
      <c r="A350" s="23"/>
    </row>
    <row r="351" spans="1:1" x14ac:dyDescent="0.2">
      <c r="A351" s="23"/>
    </row>
    <row r="352" spans="1:1" x14ac:dyDescent="0.2">
      <c r="A352" s="23"/>
    </row>
    <row r="353" spans="1:1" x14ac:dyDescent="0.2">
      <c r="A353" s="23"/>
    </row>
    <row r="354" spans="1:1" x14ac:dyDescent="0.2">
      <c r="A354" s="23"/>
    </row>
    <row r="355" spans="1:1" x14ac:dyDescent="0.2">
      <c r="A355" s="23"/>
    </row>
    <row r="356" spans="1:1" x14ac:dyDescent="0.2">
      <c r="A356" s="23"/>
    </row>
    <row r="357" spans="1:1" x14ac:dyDescent="0.2">
      <c r="A357" s="23"/>
    </row>
    <row r="358" spans="1:1" x14ac:dyDescent="0.2">
      <c r="A358" s="23"/>
    </row>
    <row r="359" spans="1:1" x14ac:dyDescent="0.2">
      <c r="A359" s="23"/>
    </row>
    <row r="360" spans="1:1" x14ac:dyDescent="0.2">
      <c r="A360" s="23"/>
    </row>
    <row r="361" spans="1:1" x14ac:dyDescent="0.2">
      <c r="A361" s="23"/>
    </row>
    <row r="362" spans="1:1" x14ac:dyDescent="0.2">
      <c r="A362" s="23"/>
    </row>
    <row r="363" spans="1:1" x14ac:dyDescent="0.2">
      <c r="A363" s="23"/>
    </row>
    <row r="364" spans="1:1" x14ac:dyDescent="0.2">
      <c r="A364" s="23"/>
    </row>
    <row r="365" spans="1:1" x14ac:dyDescent="0.2">
      <c r="A365" s="23"/>
    </row>
    <row r="366" spans="1:1" x14ac:dyDescent="0.2">
      <c r="A366" s="23"/>
    </row>
    <row r="367" spans="1:1" x14ac:dyDescent="0.2">
      <c r="A367" s="23"/>
    </row>
    <row r="368" spans="1:1" x14ac:dyDescent="0.2">
      <c r="A368" s="23"/>
    </row>
    <row r="369" spans="1:1" x14ac:dyDescent="0.2">
      <c r="A369" s="23"/>
    </row>
    <row r="370" spans="1:1" x14ac:dyDescent="0.2">
      <c r="A370" s="23"/>
    </row>
    <row r="371" spans="1:1" x14ac:dyDescent="0.2">
      <c r="A371" s="23"/>
    </row>
    <row r="372" spans="1:1" x14ac:dyDescent="0.2">
      <c r="A372" s="23"/>
    </row>
    <row r="373" spans="1:1" x14ac:dyDescent="0.2">
      <c r="A373" s="23"/>
    </row>
    <row r="374" spans="1:1" x14ac:dyDescent="0.2">
      <c r="A374" s="23"/>
    </row>
    <row r="375" spans="1:1" x14ac:dyDescent="0.2">
      <c r="A375" s="23"/>
    </row>
    <row r="376" spans="1:1" x14ac:dyDescent="0.2">
      <c r="A376" s="23"/>
    </row>
    <row r="377" spans="1:1" x14ac:dyDescent="0.2">
      <c r="A377" s="23"/>
    </row>
    <row r="378" spans="1:1" x14ac:dyDescent="0.2">
      <c r="A378" s="23"/>
    </row>
    <row r="379" spans="1:1" x14ac:dyDescent="0.2">
      <c r="A379" s="23"/>
    </row>
    <row r="380" spans="1:1" x14ac:dyDescent="0.2">
      <c r="A380" s="23"/>
    </row>
    <row r="381" spans="1:1" x14ac:dyDescent="0.2">
      <c r="A381" s="23"/>
    </row>
    <row r="382" spans="1:1" x14ac:dyDescent="0.2">
      <c r="A382" s="23"/>
    </row>
    <row r="383" spans="1:1" x14ac:dyDescent="0.2">
      <c r="A383" s="23"/>
    </row>
    <row r="384" spans="1:1" x14ac:dyDescent="0.2">
      <c r="A384" s="23"/>
    </row>
    <row r="385" spans="1:1" x14ac:dyDescent="0.2">
      <c r="A385" s="23"/>
    </row>
    <row r="386" spans="1:1" x14ac:dyDescent="0.2">
      <c r="A386" s="23"/>
    </row>
    <row r="387" spans="1:1" x14ac:dyDescent="0.2">
      <c r="A387" s="23"/>
    </row>
    <row r="388" spans="1:1" x14ac:dyDescent="0.2">
      <c r="A388" s="23"/>
    </row>
    <row r="389" spans="1:1" x14ac:dyDescent="0.2">
      <c r="A389" s="23"/>
    </row>
    <row r="390" spans="1:1" x14ac:dyDescent="0.2">
      <c r="A390" s="23"/>
    </row>
    <row r="391" spans="1:1" x14ac:dyDescent="0.2">
      <c r="A391" s="23"/>
    </row>
    <row r="392" spans="1:1" x14ac:dyDescent="0.2">
      <c r="A392" s="23"/>
    </row>
    <row r="393" spans="1:1" x14ac:dyDescent="0.2">
      <c r="A393" s="23"/>
    </row>
    <row r="394" spans="1:1" x14ac:dyDescent="0.2">
      <c r="A394" s="23"/>
    </row>
    <row r="395" spans="1:1" x14ac:dyDescent="0.2">
      <c r="A395" s="23"/>
    </row>
    <row r="396" spans="1:1" x14ac:dyDescent="0.2">
      <c r="A396" s="23"/>
    </row>
    <row r="397" spans="1:1" x14ac:dyDescent="0.2">
      <c r="A397" s="23"/>
    </row>
    <row r="398" spans="1:1" x14ac:dyDescent="0.2">
      <c r="A398" s="23"/>
    </row>
    <row r="399" spans="1:1" x14ac:dyDescent="0.2">
      <c r="A399" s="23"/>
    </row>
    <row r="400" spans="1:1" x14ac:dyDescent="0.2">
      <c r="A400" s="23"/>
    </row>
    <row r="401" spans="1:1" x14ac:dyDescent="0.2">
      <c r="A401" s="23"/>
    </row>
    <row r="402" spans="1:1" x14ac:dyDescent="0.2">
      <c r="A402" s="23"/>
    </row>
    <row r="403" spans="1:1" x14ac:dyDescent="0.2">
      <c r="A403" s="23"/>
    </row>
    <row r="404" spans="1:1" x14ac:dyDescent="0.2">
      <c r="A404" s="23"/>
    </row>
    <row r="405" spans="1:1" x14ac:dyDescent="0.2">
      <c r="A405" s="23"/>
    </row>
    <row r="406" spans="1:1" x14ac:dyDescent="0.2">
      <c r="A406" s="23"/>
    </row>
    <row r="407" spans="1:1" x14ac:dyDescent="0.2">
      <c r="A407" s="23"/>
    </row>
    <row r="408" spans="1:1" x14ac:dyDescent="0.2">
      <c r="A408" s="23"/>
    </row>
    <row r="409" spans="1:1" x14ac:dyDescent="0.2">
      <c r="A409" s="23"/>
    </row>
    <row r="410" spans="1:1" x14ac:dyDescent="0.2">
      <c r="A410" s="23"/>
    </row>
    <row r="411" spans="1:1" x14ac:dyDescent="0.2">
      <c r="A411" s="23"/>
    </row>
    <row r="412" spans="1:1" x14ac:dyDescent="0.2">
      <c r="A412" s="23"/>
    </row>
    <row r="413" spans="1:1" x14ac:dyDescent="0.2">
      <c r="A413" s="23"/>
    </row>
    <row r="414" spans="1:1" x14ac:dyDescent="0.2">
      <c r="A414" s="23"/>
    </row>
    <row r="415" spans="1:1" x14ac:dyDescent="0.2">
      <c r="A415" s="23"/>
    </row>
    <row r="416" spans="1:1" x14ac:dyDescent="0.2">
      <c r="A416" s="23"/>
    </row>
    <row r="417" spans="1:1" x14ac:dyDescent="0.2">
      <c r="A417" s="23"/>
    </row>
    <row r="418" spans="1:1" x14ac:dyDescent="0.2">
      <c r="A418" s="23"/>
    </row>
    <row r="419" spans="1:1" x14ac:dyDescent="0.2">
      <c r="A419" s="23"/>
    </row>
    <row r="420" spans="1:1" x14ac:dyDescent="0.2">
      <c r="A420" s="23"/>
    </row>
    <row r="421" spans="1:1" x14ac:dyDescent="0.2">
      <c r="A421" s="23"/>
    </row>
    <row r="422" spans="1:1" x14ac:dyDescent="0.2">
      <c r="A422" s="23"/>
    </row>
    <row r="423" spans="1:1" x14ac:dyDescent="0.2">
      <c r="A423" s="23"/>
    </row>
    <row r="424" spans="1:1" x14ac:dyDescent="0.2">
      <c r="A424" s="23"/>
    </row>
    <row r="425" spans="1:1" x14ac:dyDescent="0.2">
      <c r="A425" s="23"/>
    </row>
    <row r="426" spans="1:1" x14ac:dyDescent="0.2">
      <c r="A426" s="23"/>
    </row>
    <row r="427" spans="1:1" x14ac:dyDescent="0.2">
      <c r="A427" s="23"/>
    </row>
    <row r="428" spans="1:1" x14ac:dyDescent="0.2">
      <c r="A428" s="23"/>
    </row>
    <row r="429" spans="1:1" x14ac:dyDescent="0.2">
      <c r="A429" s="23"/>
    </row>
    <row r="430" spans="1:1" x14ac:dyDescent="0.2">
      <c r="A430" s="23"/>
    </row>
    <row r="431" spans="1:1" x14ac:dyDescent="0.2">
      <c r="A431" s="23"/>
    </row>
    <row r="432" spans="1:1" x14ac:dyDescent="0.2">
      <c r="A432" s="23"/>
    </row>
    <row r="433" spans="1:1" x14ac:dyDescent="0.2">
      <c r="A433" s="23"/>
    </row>
    <row r="434" spans="1:1" x14ac:dyDescent="0.2">
      <c r="A434" s="23"/>
    </row>
    <row r="435" spans="1:1" x14ac:dyDescent="0.2">
      <c r="A435" s="23"/>
    </row>
    <row r="436" spans="1:1" x14ac:dyDescent="0.2">
      <c r="A436" s="23"/>
    </row>
    <row r="437" spans="1:1" x14ac:dyDescent="0.2">
      <c r="A437" s="23"/>
    </row>
    <row r="438" spans="1:1" x14ac:dyDescent="0.2">
      <c r="A438" s="23"/>
    </row>
    <row r="439" spans="1:1" x14ac:dyDescent="0.2">
      <c r="A439" s="23"/>
    </row>
    <row r="440" spans="1:1" x14ac:dyDescent="0.2">
      <c r="A440" s="23"/>
    </row>
    <row r="441" spans="1:1" x14ac:dyDescent="0.2">
      <c r="A441" s="23"/>
    </row>
    <row r="442" spans="1:1" x14ac:dyDescent="0.2">
      <c r="A442" s="23"/>
    </row>
    <row r="443" spans="1:1" x14ac:dyDescent="0.2">
      <c r="A443" s="23"/>
    </row>
    <row r="444" spans="1:1" x14ac:dyDescent="0.2">
      <c r="A444" s="23"/>
    </row>
    <row r="445" spans="1:1" x14ac:dyDescent="0.2">
      <c r="A445" s="23"/>
    </row>
    <row r="446" spans="1:1" x14ac:dyDescent="0.2">
      <c r="A446" s="23"/>
    </row>
    <row r="447" spans="1:1" x14ac:dyDescent="0.2">
      <c r="A447" s="23"/>
    </row>
    <row r="448" spans="1:1" x14ac:dyDescent="0.2">
      <c r="A448" s="23"/>
    </row>
    <row r="449" spans="1:1" x14ac:dyDescent="0.2">
      <c r="A449" s="23"/>
    </row>
    <row r="450" spans="1:1" x14ac:dyDescent="0.2">
      <c r="A450" s="23"/>
    </row>
    <row r="451" spans="1:1" x14ac:dyDescent="0.2">
      <c r="A451" s="23"/>
    </row>
    <row r="452" spans="1:1" x14ac:dyDescent="0.2">
      <c r="A452" s="23"/>
    </row>
    <row r="453" spans="1:1" x14ac:dyDescent="0.2">
      <c r="A453" s="23"/>
    </row>
    <row r="454" spans="1:1" x14ac:dyDescent="0.2">
      <c r="A454" s="23"/>
    </row>
    <row r="455" spans="1:1" x14ac:dyDescent="0.2">
      <c r="A455" s="23"/>
    </row>
    <row r="456" spans="1:1" x14ac:dyDescent="0.2">
      <c r="A456" s="23"/>
    </row>
    <row r="457" spans="1:1" x14ac:dyDescent="0.2">
      <c r="A457" s="23"/>
    </row>
    <row r="458" spans="1:1" x14ac:dyDescent="0.2">
      <c r="A458" s="23"/>
    </row>
    <row r="459" spans="1:1" x14ac:dyDescent="0.2">
      <c r="A459" s="23"/>
    </row>
    <row r="460" spans="1:1" x14ac:dyDescent="0.2">
      <c r="A460" s="23"/>
    </row>
    <row r="461" spans="1:1" x14ac:dyDescent="0.2">
      <c r="A461" s="23"/>
    </row>
    <row r="462" spans="1:1" x14ac:dyDescent="0.2">
      <c r="A462" s="23"/>
    </row>
    <row r="463" spans="1:1" x14ac:dyDescent="0.2">
      <c r="A463" s="23"/>
    </row>
    <row r="464" spans="1:1" x14ac:dyDescent="0.2">
      <c r="A464" s="23"/>
    </row>
    <row r="465" spans="1:1" x14ac:dyDescent="0.2">
      <c r="A465" s="23"/>
    </row>
    <row r="466" spans="1:1" x14ac:dyDescent="0.2">
      <c r="A466" s="23"/>
    </row>
    <row r="467" spans="1:1" x14ac:dyDescent="0.2">
      <c r="A467" s="23"/>
    </row>
    <row r="468" spans="1:1" x14ac:dyDescent="0.2">
      <c r="A468" s="23"/>
    </row>
    <row r="469" spans="1:1" x14ac:dyDescent="0.2">
      <c r="A469" s="23"/>
    </row>
    <row r="470" spans="1:1" x14ac:dyDescent="0.2">
      <c r="A470" s="23"/>
    </row>
    <row r="471" spans="1:1" x14ac:dyDescent="0.2">
      <c r="A471" s="23"/>
    </row>
    <row r="472" spans="1:1" x14ac:dyDescent="0.2">
      <c r="A472" s="23"/>
    </row>
    <row r="473" spans="1:1" x14ac:dyDescent="0.2">
      <c r="A473" s="23"/>
    </row>
    <row r="474" spans="1:1" x14ac:dyDescent="0.2">
      <c r="A474" s="23"/>
    </row>
    <row r="475" spans="1:1" x14ac:dyDescent="0.2">
      <c r="A475" s="23"/>
    </row>
    <row r="476" spans="1:1" x14ac:dyDescent="0.2">
      <c r="A476" s="23"/>
    </row>
    <row r="477" spans="1:1" x14ac:dyDescent="0.2">
      <c r="A477" s="23"/>
    </row>
    <row r="478" spans="1:1" x14ac:dyDescent="0.2">
      <c r="A478" s="23"/>
    </row>
    <row r="479" spans="1:1" x14ac:dyDescent="0.2">
      <c r="A479" s="23"/>
    </row>
    <row r="480" spans="1:1" x14ac:dyDescent="0.2">
      <c r="A480" s="23"/>
    </row>
    <row r="481" spans="1:1" x14ac:dyDescent="0.2">
      <c r="A481" s="23"/>
    </row>
    <row r="482" spans="1:1" x14ac:dyDescent="0.2">
      <c r="A482" s="23"/>
    </row>
    <row r="483" spans="1:1" x14ac:dyDescent="0.2">
      <c r="A483" s="23"/>
    </row>
    <row r="484" spans="1:1" x14ac:dyDescent="0.2">
      <c r="A484" s="23"/>
    </row>
    <row r="485" spans="1:1" x14ac:dyDescent="0.2">
      <c r="A485" s="23"/>
    </row>
    <row r="486" spans="1:1" x14ac:dyDescent="0.2">
      <c r="A486" s="23"/>
    </row>
    <row r="487" spans="1:1" x14ac:dyDescent="0.2">
      <c r="A487" s="23"/>
    </row>
    <row r="488" spans="1:1" x14ac:dyDescent="0.2">
      <c r="A488" s="23"/>
    </row>
    <row r="489" spans="1:1" x14ac:dyDescent="0.2">
      <c r="A489" s="23"/>
    </row>
    <row r="490" spans="1:1" x14ac:dyDescent="0.2">
      <c r="A490" s="23"/>
    </row>
    <row r="491" spans="1:1" x14ac:dyDescent="0.2">
      <c r="A491" s="23"/>
    </row>
    <row r="492" spans="1:1" x14ac:dyDescent="0.2">
      <c r="A492" s="23"/>
    </row>
    <row r="493" spans="1:1" x14ac:dyDescent="0.2">
      <c r="A493" s="23"/>
    </row>
    <row r="494" spans="1:1" x14ac:dyDescent="0.2">
      <c r="A494" s="23"/>
    </row>
    <row r="495" spans="1:1" x14ac:dyDescent="0.2">
      <c r="A495" s="23"/>
    </row>
    <row r="496" spans="1:1" x14ac:dyDescent="0.2">
      <c r="A496" s="23"/>
    </row>
    <row r="497" spans="1:1" x14ac:dyDescent="0.2">
      <c r="A497" s="23"/>
    </row>
    <row r="498" spans="1:1" x14ac:dyDescent="0.2">
      <c r="A498" s="23"/>
    </row>
    <row r="499" spans="1:1" x14ac:dyDescent="0.2">
      <c r="A499" s="23"/>
    </row>
    <row r="500" spans="1:1" x14ac:dyDescent="0.2">
      <c r="A500" s="23"/>
    </row>
    <row r="501" spans="1:1" x14ac:dyDescent="0.2">
      <c r="A501" s="23"/>
    </row>
    <row r="502" spans="1:1" x14ac:dyDescent="0.2">
      <c r="A502" s="23"/>
    </row>
    <row r="503" spans="1:1" x14ac:dyDescent="0.2">
      <c r="A503" s="23"/>
    </row>
    <row r="504" spans="1:1" x14ac:dyDescent="0.2">
      <c r="A504" s="23"/>
    </row>
    <row r="505" spans="1:1" x14ac:dyDescent="0.2">
      <c r="A505" s="23"/>
    </row>
    <row r="506" spans="1:1" x14ac:dyDescent="0.2">
      <c r="A506" s="23"/>
    </row>
    <row r="507" spans="1:1" x14ac:dyDescent="0.2">
      <c r="A507" s="23"/>
    </row>
    <row r="508" spans="1:1" x14ac:dyDescent="0.2">
      <c r="A508" s="23"/>
    </row>
    <row r="509" spans="1:1" x14ac:dyDescent="0.2">
      <c r="A509" s="23"/>
    </row>
    <row r="510" spans="1:1" x14ac:dyDescent="0.2">
      <c r="A510" s="23"/>
    </row>
    <row r="511" spans="1:1" x14ac:dyDescent="0.2">
      <c r="A511" s="23"/>
    </row>
    <row r="512" spans="1:1" x14ac:dyDescent="0.2">
      <c r="A512" s="23"/>
    </row>
    <row r="513" spans="1:1" x14ac:dyDescent="0.2">
      <c r="A513" s="23"/>
    </row>
    <row r="514" spans="1:1" x14ac:dyDescent="0.2">
      <c r="A514" s="23"/>
    </row>
    <row r="515" spans="1:1" x14ac:dyDescent="0.2">
      <c r="A515" s="23"/>
    </row>
    <row r="516" spans="1:1" x14ac:dyDescent="0.2">
      <c r="A516" s="23"/>
    </row>
    <row r="517" spans="1:1" x14ac:dyDescent="0.2">
      <c r="A517" s="23"/>
    </row>
    <row r="518" spans="1:1" x14ac:dyDescent="0.2">
      <c r="A518" s="23"/>
    </row>
    <row r="519" spans="1:1" x14ac:dyDescent="0.2">
      <c r="A519" s="23"/>
    </row>
    <row r="520" spans="1:1" x14ac:dyDescent="0.2">
      <c r="A520" s="23"/>
    </row>
    <row r="521" spans="1:1" x14ac:dyDescent="0.2">
      <c r="A521" s="23"/>
    </row>
    <row r="522" spans="1:1" x14ac:dyDescent="0.2">
      <c r="A522" s="23"/>
    </row>
    <row r="523" spans="1:1" x14ac:dyDescent="0.2">
      <c r="A523" s="23"/>
    </row>
    <row r="524" spans="1:1" x14ac:dyDescent="0.2">
      <c r="A524" s="23"/>
    </row>
    <row r="525" spans="1:1" x14ac:dyDescent="0.2">
      <c r="A525" s="23"/>
    </row>
    <row r="526" spans="1:1" x14ac:dyDescent="0.2">
      <c r="A526" s="23"/>
    </row>
    <row r="527" spans="1:1" x14ac:dyDescent="0.2">
      <c r="A527" s="23"/>
    </row>
    <row r="528" spans="1:1" x14ac:dyDescent="0.2">
      <c r="A528" s="23"/>
    </row>
    <row r="529" spans="1:1" x14ac:dyDescent="0.2">
      <c r="A529" s="23"/>
    </row>
    <row r="530" spans="1:1" x14ac:dyDescent="0.2">
      <c r="A530" s="23"/>
    </row>
    <row r="531" spans="1:1" x14ac:dyDescent="0.2">
      <c r="A531" s="23"/>
    </row>
    <row r="532" spans="1:1" x14ac:dyDescent="0.2">
      <c r="A532" s="23"/>
    </row>
    <row r="533" spans="1:1" x14ac:dyDescent="0.2">
      <c r="A533" s="23"/>
    </row>
    <row r="534" spans="1:1" x14ac:dyDescent="0.2">
      <c r="A534" s="23"/>
    </row>
    <row r="535" spans="1:1" x14ac:dyDescent="0.2">
      <c r="A535" s="23"/>
    </row>
    <row r="536" spans="1:1" x14ac:dyDescent="0.2">
      <c r="A536" s="23"/>
    </row>
    <row r="537" spans="1:1" x14ac:dyDescent="0.2">
      <c r="A537" s="23"/>
    </row>
    <row r="538" spans="1:1" x14ac:dyDescent="0.2">
      <c r="A538" s="23"/>
    </row>
    <row r="539" spans="1:1" x14ac:dyDescent="0.2">
      <c r="A539" s="23"/>
    </row>
    <row r="540" spans="1:1" x14ac:dyDescent="0.2">
      <c r="A540" s="23"/>
    </row>
    <row r="541" spans="1:1" x14ac:dyDescent="0.2">
      <c r="A541" s="23"/>
    </row>
    <row r="542" spans="1:1" x14ac:dyDescent="0.2">
      <c r="A542" s="23"/>
    </row>
    <row r="543" spans="1:1" x14ac:dyDescent="0.2">
      <c r="A543" s="23"/>
    </row>
    <row r="544" spans="1:1" x14ac:dyDescent="0.2">
      <c r="A544" s="23"/>
    </row>
    <row r="545" spans="1:1" x14ac:dyDescent="0.2">
      <c r="A545" s="23"/>
    </row>
    <row r="546" spans="1:1" x14ac:dyDescent="0.2">
      <c r="A546" s="23"/>
    </row>
    <row r="547" spans="1:1" x14ac:dyDescent="0.2">
      <c r="A547" s="23"/>
    </row>
    <row r="548" spans="1:1" x14ac:dyDescent="0.2">
      <c r="A548" s="23"/>
    </row>
    <row r="549" spans="1:1" x14ac:dyDescent="0.2">
      <c r="A549" s="23"/>
    </row>
    <row r="550" spans="1:1" x14ac:dyDescent="0.2">
      <c r="A550" s="23"/>
    </row>
    <row r="551" spans="1:1" x14ac:dyDescent="0.2">
      <c r="A551" s="23"/>
    </row>
    <row r="552" spans="1:1" x14ac:dyDescent="0.2">
      <c r="A552" s="23"/>
    </row>
    <row r="553" spans="1:1" x14ac:dyDescent="0.2">
      <c r="A553" s="23"/>
    </row>
    <row r="554" spans="1:1" x14ac:dyDescent="0.2">
      <c r="A554" s="23"/>
    </row>
    <row r="555" spans="1:1" x14ac:dyDescent="0.2">
      <c r="A555" s="23"/>
    </row>
    <row r="556" spans="1:1" x14ac:dyDescent="0.2">
      <c r="A556" s="23"/>
    </row>
    <row r="557" spans="1:1" x14ac:dyDescent="0.2">
      <c r="A557" s="23"/>
    </row>
    <row r="558" spans="1:1" x14ac:dyDescent="0.2">
      <c r="A558" s="23"/>
    </row>
    <row r="559" spans="1:1" x14ac:dyDescent="0.2">
      <c r="A559" s="23"/>
    </row>
    <row r="560" spans="1:1" x14ac:dyDescent="0.2">
      <c r="A560" s="23"/>
    </row>
    <row r="561" spans="1:1" x14ac:dyDescent="0.2">
      <c r="A561" s="23"/>
    </row>
    <row r="562" spans="1:1" x14ac:dyDescent="0.2">
      <c r="A562" s="23"/>
    </row>
    <row r="563" spans="1:1" x14ac:dyDescent="0.2">
      <c r="A563" s="23"/>
    </row>
    <row r="564" spans="1:1" x14ac:dyDescent="0.2">
      <c r="A564" s="23"/>
    </row>
    <row r="565" spans="1:1" x14ac:dyDescent="0.2">
      <c r="A565" s="23"/>
    </row>
    <row r="566" spans="1:1" x14ac:dyDescent="0.2">
      <c r="A566" s="23"/>
    </row>
    <row r="567" spans="1:1" x14ac:dyDescent="0.2">
      <c r="A567" s="23"/>
    </row>
    <row r="568" spans="1:1" x14ac:dyDescent="0.2">
      <c r="A568" s="23"/>
    </row>
    <row r="569" spans="1:1" x14ac:dyDescent="0.2">
      <c r="A569" s="23"/>
    </row>
    <row r="570" spans="1:1" x14ac:dyDescent="0.2">
      <c r="A570" s="23"/>
    </row>
    <row r="571" spans="1:1" x14ac:dyDescent="0.2">
      <c r="A571" s="23"/>
    </row>
    <row r="572" spans="1:1" x14ac:dyDescent="0.2">
      <c r="A572" s="23"/>
    </row>
    <row r="573" spans="1:1" x14ac:dyDescent="0.2">
      <c r="A573" s="23"/>
    </row>
    <row r="574" spans="1:1" x14ac:dyDescent="0.2">
      <c r="A574" s="23"/>
    </row>
    <row r="575" spans="1:1" x14ac:dyDescent="0.2">
      <c r="A575" s="23"/>
    </row>
    <row r="576" spans="1:1" x14ac:dyDescent="0.2">
      <c r="A576" s="23"/>
    </row>
    <row r="577" spans="1:1" x14ac:dyDescent="0.2">
      <c r="A577" s="23"/>
    </row>
    <row r="578" spans="1:1" x14ac:dyDescent="0.2">
      <c r="A578" s="23"/>
    </row>
    <row r="579" spans="1:1" x14ac:dyDescent="0.2">
      <c r="A579" s="23"/>
    </row>
    <row r="580" spans="1:1" x14ac:dyDescent="0.2">
      <c r="A580" s="23"/>
    </row>
    <row r="581" spans="1:1" x14ac:dyDescent="0.2">
      <c r="A581" s="23"/>
    </row>
    <row r="582" spans="1:1" x14ac:dyDescent="0.2">
      <c r="A582" s="23"/>
    </row>
    <row r="583" spans="1:1" x14ac:dyDescent="0.2">
      <c r="A583" s="23"/>
    </row>
    <row r="584" spans="1:1" x14ac:dyDescent="0.2">
      <c r="A584" s="23"/>
    </row>
    <row r="585" spans="1:1" x14ac:dyDescent="0.2">
      <c r="A585" s="23"/>
    </row>
    <row r="586" spans="1:1" x14ac:dyDescent="0.2">
      <c r="A586" s="23"/>
    </row>
    <row r="587" spans="1:1" x14ac:dyDescent="0.2">
      <c r="A587" s="23"/>
    </row>
    <row r="588" spans="1:1" x14ac:dyDescent="0.2">
      <c r="A588" s="23"/>
    </row>
    <row r="589" spans="1:1" x14ac:dyDescent="0.2">
      <c r="A589" s="23"/>
    </row>
    <row r="590" spans="1:1" x14ac:dyDescent="0.2">
      <c r="A590" s="23"/>
    </row>
    <row r="591" spans="1:1" x14ac:dyDescent="0.2">
      <c r="A591" s="23"/>
    </row>
    <row r="592" spans="1:1" x14ac:dyDescent="0.2">
      <c r="A592" s="23"/>
    </row>
    <row r="593" spans="1:1" x14ac:dyDescent="0.2">
      <c r="A593" s="23"/>
    </row>
    <row r="594" spans="1:1" x14ac:dyDescent="0.2">
      <c r="A594" s="23"/>
    </row>
    <row r="595" spans="1:1" x14ac:dyDescent="0.2">
      <c r="A595" s="23"/>
    </row>
    <row r="596" spans="1:1" x14ac:dyDescent="0.2">
      <c r="A596" s="23"/>
    </row>
    <row r="597" spans="1:1" x14ac:dyDescent="0.2">
      <c r="A597" s="23"/>
    </row>
    <row r="598" spans="1:1" x14ac:dyDescent="0.2">
      <c r="A598" s="23"/>
    </row>
    <row r="599" spans="1:1" x14ac:dyDescent="0.2">
      <c r="A599" s="23"/>
    </row>
    <row r="600" spans="1:1" x14ac:dyDescent="0.2">
      <c r="A600" s="23"/>
    </row>
    <row r="601" spans="1:1" x14ac:dyDescent="0.2">
      <c r="A601" s="23"/>
    </row>
    <row r="602" spans="1:1" x14ac:dyDescent="0.2">
      <c r="A602" s="23"/>
    </row>
    <row r="603" spans="1:1" x14ac:dyDescent="0.2">
      <c r="A603" s="23"/>
    </row>
    <row r="604" spans="1:1" x14ac:dyDescent="0.2">
      <c r="A604" s="23"/>
    </row>
    <row r="605" spans="1:1" x14ac:dyDescent="0.2">
      <c r="A605" s="23"/>
    </row>
    <row r="606" spans="1:1" x14ac:dyDescent="0.2">
      <c r="A606" s="23"/>
    </row>
    <row r="607" spans="1:1" x14ac:dyDescent="0.2">
      <c r="A607" s="23"/>
    </row>
    <row r="608" spans="1:1" x14ac:dyDescent="0.2">
      <c r="A608" s="23"/>
    </row>
    <row r="609" spans="1:1" x14ac:dyDescent="0.2">
      <c r="A609" s="23"/>
    </row>
    <row r="610" spans="1:1" x14ac:dyDescent="0.2">
      <c r="A610" s="23"/>
    </row>
    <row r="611" spans="1:1" x14ac:dyDescent="0.2">
      <c r="A611" s="23"/>
    </row>
    <row r="612" spans="1:1" x14ac:dyDescent="0.2">
      <c r="A612" s="23"/>
    </row>
    <row r="613" spans="1:1" x14ac:dyDescent="0.2">
      <c r="A613" s="23"/>
    </row>
    <row r="614" spans="1:1" x14ac:dyDescent="0.2">
      <c r="A614" s="23"/>
    </row>
    <row r="615" spans="1:1" x14ac:dyDescent="0.2">
      <c r="A615" s="23"/>
    </row>
    <row r="616" spans="1:1" x14ac:dyDescent="0.2">
      <c r="A616" s="23"/>
    </row>
    <row r="617" spans="1:1" x14ac:dyDescent="0.2">
      <c r="A617" s="23"/>
    </row>
    <row r="618" spans="1:1" x14ac:dyDescent="0.2">
      <c r="A618" s="23"/>
    </row>
    <row r="619" spans="1:1" x14ac:dyDescent="0.2">
      <c r="A619" s="23"/>
    </row>
    <row r="620" spans="1:1" x14ac:dyDescent="0.2">
      <c r="A620" s="23"/>
    </row>
    <row r="621" spans="1:1" x14ac:dyDescent="0.2">
      <c r="A621" s="23"/>
    </row>
    <row r="622" spans="1:1" x14ac:dyDescent="0.2">
      <c r="A622" s="23"/>
    </row>
    <row r="623" spans="1:1" x14ac:dyDescent="0.2">
      <c r="A623" s="23"/>
    </row>
    <row r="624" spans="1:1" x14ac:dyDescent="0.2">
      <c r="A624" s="23"/>
    </row>
    <row r="625" spans="1:1" x14ac:dyDescent="0.2">
      <c r="A625" s="23"/>
    </row>
    <row r="626" spans="1:1" x14ac:dyDescent="0.2">
      <c r="A626" s="23"/>
    </row>
    <row r="627" spans="1:1" x14ac:dyDescent="0.2">
      <c r="A627" s="23"/>
    </row>
    <row r="628" spans="1:1" x14ac:dyDescent="0.2">
      <c r="A628" s="23"/>
    </row>
    <row r="629" spans="1:1" x14ac:dyDescent="0.2">
      <c r="A629" s="23"/>
    </row>
    <row r="630" spans="1:1" x14ac:dyDescent="0.2">
      <c r="A630" s="23"/>
    </row>
    <row r="631" spans="1:1" x14ac:dyDescent="0.2">
      <c r="A631" s="23"/>
    </row>
    <row r="632" spans="1:1" x14ac:dyDescent="0.2">
      <c r="A632" s="23"/>
    </row>
    <row r="633" spans="1:1" x14ac:dyDescent="0.2">
      <c r="A633" s="23"/>
    </row>
    <row r="634" spans="1:1" x14ac:dyDescent="0.2">
      <c r="A634" s="23"/>
    </row>
    <row r="635" spans="1:1" x14ac:dyDescent="0.2">
      <c r="A635" s="23"/>
    </row>
    <row r="636" spans="1:1" x14ac:dyDescent="0.2">
      <c r="A636" s="23"/>
    </row>
    <row r="637" spans="1:1" x14ac:dyDescent="0.2">
      <c r="A637" s="23"/>
    </row>
    <row r="638" spans="1:1" x14ac:dyDescent="0.2">
      <c r="A638" s="23"/>
    </row>
    <row r="639" spans="1:1" x14ac:dyDescent="0.2">
      <c r="A639" s="23"/>
    </row>
    <row r="640" spans="1:1" x14ac:dyDescent="0.2">
      <c r="A640" s="23"/>
    </row>
    <row r="641" spans="1:1" x14ac:dyDescent="0.2">
      <c r="A641" s="23"/>
    </row>
    <row r="642" spans="1:1" x14ac:dyDescent="0.2">
      <c r="A642" s="23"/>
    </row>
    <row r="643" spans="1:1" x14ac:dyDescent="0.2">
      <c r="A643" s="23"/>
    </row>
    <row r="644" spans="1:1" x14ac:dyDescent="0.2">
      <c r="A644" s="23"/>
    </row>
    <row r="645" spans="1:1" x14ac:dyDescent="0.2">
      <c r="A645" s="23"/>
    </row>
    <row r="646" spans="1:1" x14ac:dyDescent="0.2">
      <c r="A646" s="23"/>
    </row>
    <row r="647" spans="1:1" x14ac:dyDescent="0.2">
      <c r="A647" s="23"/>
    </row>
    <row r="648" spans="1:1" x14ac:dyDescent="0.2">
      <c r="A648" s="23"/>
    </row>
    <row r="649" spans="1:1" x14ac:dyDescent="0.2">
      <c r="A649" s="23"/>
    </row>
    <row r="650" spans="1:1" x14ac:dyDescent="0.2">
      <c r="A650" s="23"/>
    </row>
    <row r="651" spans="1:1" x14ac:dyDescent="0.2">
      <c r="A651" s="23"/>
    </row>
    <row r="652" spans="1:1" x14ac:dyDescent="0.2">
      <c r="A652" s="23"/>
    </row>
    <row r="653" spans="1:1" x14ac:dyDescent="0.2">
      <c r="A653" s="23"/>
    </row>
    <row r="654" spans="1:1" x14ac:dyDescent="0.2">
      <c r="A654" s="23"/>
    </row>
    <row r="655" spans="1:1" x14ac:dyDescent="0.2">
      <c r="A655" s="23"/>
    </row>
    <row r="656" spans="1:1" x14ac:dyDescent="0.2">
      <c r="A656" s="23"/>
    </row>
    <row r="657" spans="1:1" x14ac:dyDescent="0.2">
      <c r="A657" s="23"/>
    </row>
    <row r="658" spans="1:1" x14ac:dyDescent="0.2">
      <c r="A658" s="23"/>
    </row>
    <row r="659" spans="1:1" x14ac:dyDescent="0.2">
      <c r="A659" s="23"/>
    </row>
    <row r="660" spans="1:1" x14ac:dyDescent="0.2">
      <c r="A660" s="23"/>
    </row>
    <row r="661" spans="1:1" x14ac:dyDescent="0.2">
      <c r="A661" s="23"/>
    </row>
    <row r="662" spans="1:1" x14ac:dyDescent="0.2">
      <c r="A662" s="23"/>
    </row>
    <row r="663" spans="1:1" x14ac:dyDescent="0.2">
      <c r="A663" s="23"/>
    </row>
    <row r="664" spans="1:1" x14ac:dyDescent="0.2">
      <c r="A664" s="23"/>
    </row>
    <row r="665" spans="1:1" x14ac:dyDescent="0.2">
      <c r="A665" s="23"/>
    </row>
    <row r="666" spans="1:1" x14ac:dyDescent="0.2">
      <c r="A666" s="23"/>
    </row>
    <row r="667" spans="1:1" x14ac:dyDescent="0.2">
      <c r="A667" s="23"/>
    </row>
    <row r="668" spans="1:1" x14ac:dyDescent="0.2">
      <c r="A668" s="23"/>
    </row>
    <row r="669" spans="1:1" x14ac:dyDescent="0.2">
      <c r="A669" s="23"/>
    </row>
    <row r="670" spans="1:1" x14ac:dyDescent="0.2">
      <c r="A670" s="23"/>
    </row>
    <row r="671" spans="1:1" x14ac:dyDescent="0.2">
      <c r="A671" s="23"/>
    </row>
    <row r="672" spans="1:1" x14ac:dyDescent="0.2">
      <c r="A672" s="23"/>
    </row>
    <row r="673" spans="1:1" x14ac:dyDescent="0.2">
      <c r="A673" s="23"/>
    </row>
    <row r="674" spans="1:1" x14ac:dyDescent="0.2">
      <c r="A674" s="23"/>
    </row>
    <row r="675" spans="1:1" x14ac:dyDescent="0.2">
      <c r="A675" s="23"/>
    </row>
    <row r="676" spans="1:1" x14ac:dyDescent="0.2">
      <c r="A676" s="23"/>
    </row>
    <row r="677" spans="1:1" x14ac:dyDescent="0.2">
      <c r="A677" s="23"/>
    </row>
    <row r="678" spans="1:1" x14ac:dyDescent="0.2">
      <c r="A678" s="23"/>
    </row>
    <row r="679" spans="1:1" x14ac:dyDescent="0.2">
      <c r="A679" s="23"/>
    </row>
    <row r="680" spans="1:1" x14ac:dyDescent="0.2">
      <c r="A680" s="23"/>
    </row>
    <row r="681" spans="1:1" x14ac:dyDescent="0.2">
      <c r="A681" s="23"/>
    </row>
    <row r="682" spans="1:1" x14ac:dyDescent="0.2">
      <c r="A682" s="23"/>
    </row>
    <row r="683" spans="1:1" x14ac:dyDescent="0.2">
      <c r="A683" s="23"/>
    </row>
    <row r="684" spans="1:1" x14ac:dyDescent="0.2">
      <c r="A684" s="23"/>
    </row>
    <row r="685" spans="1:1" x14ac:dyDescent="0.2">
      <c r="A685" s="23"/>
    </row>
    <row r="686" spans="1:1" x14ac:dyDescent="0.2">
      <c r="A686" s="23"/>
    </row>
    <row r="687" spans="1:1" x14ac:dyDescent="0.2">
      <c r="A687" s="23"/>
    </row>
    <row r="688" spans="1:1" x14ac:dyDescent="0.2">
      <c r="A688" s="23"/>
    </row>
    <row r="689" spans="1:1" x14ac:dyDescent="0.2">
      <c r="A689" s="23"/>
    </row>
    <row r="690" spans="1:1" x14ac:dyDescent="0.2">
      <c r="A690" s="23"/>
    </row>
    <row r="691" spans="1:1" x14ac:dyDescent="0.2">
      <c r="A691" s="23"/>
    </row>
    <row r="692" spans="1:1" x14ac:dyDescent="0.2">
      <c r="A692" s="23"/>
    </row>
    <row r="693" spans="1:1" x14ac:dyDescent="0.2">
      <c r="A693" s="23"/>
    </row>
    <row r="694" spans="1:1" x14ac:dyDescent="0.2">
      <c r="A694" s="23"/>
    </row>
    <row r="695" spans="1:1" x14ac:dyDescent="0.2">
      <c r="A695" s="23"/>
    </row>
    <row r="696" spans="1:1" x14ac:dyDescent="0.2">
      <c r="A696" s="23"/>
    </row>
    <row r="697" spans="1:1" x14ac:dyDescent="0.2">
      <c r="A697" s="23"/>
    </row>
    <row r="698" spans="1:1" x14ac:dyDescent="0.2">
      <c r="A698" s="23"/>
    </row>
    <row r="699" spans="1:1" x14ac:dyDescent="0.2">
      <c r="A699" s="23"/>
    </row>
    <row r="700" spans="1:1" x14ac:dyDescent="0.2">
      <c r="A700" s="23"/>
    </row>
    <row r="701" spans="1:1" x14ac:dyDescent="0.2">
      <c r="A701" s="23"/>
    </row>
    <row r="702" spans="1:1" x14ac:dyDescent="0.2">
      <c r="A702" s="23"/>
    </row>
    <row r="703" spans="1:1" x14ac:dyDescent="0.2">
      <c r="A703" s="23"/>
    </row>
    <row r="704" spans="1:1" x14ac:dyDescent="0.2">
      <c r="A704" s="23"/>
    </row>
    <row r="705" spans="1:1" x14ac:dyDescent="0.2">
      <c r="A705" s="23"/>
    </row>
    <row r="706" spans="1:1" x14ac:dyDescent="0.2">
      <c r="A706" s="23"/>
    </row>
    <row r="707" spans="1:1" x14ac:dyDescent="0.2">
      <c r="A707" s="23"/>
    </row>
    <row r="708" spans="1:1" x14ac:dyDescent="0.2">
      <c r="A708" s="23"/>
    </row>
    <row r="709" spans="1:1" x14ac:dyDescent="0.2">
      <c r="A709" s="23"/>
    </row>
    <row r="710" spans="1:1" x14ac:dyDescent="0.2">
      <c r="A710" s="23"/>
    </row>
    <row r="711" spans="1:1" x14ac:dyDescent="0.2">
      <c r="A711" s="23"/>
    </row>
    <row r="712" spans="1:1" x14ac:dyDescent="0.2">
      <c r="A712" s="23"/>
    </row>
    <row r="713" spans="1:1" x14ac:dyDescent="0.2">
      <c r="A713" s="23"/>
    </row>
    <row r="714" spans="1:1" x14ac:dyDescent="0.2">
      <c r="A714" s="23"/>
    </row>
    <row r="715" spans="1:1" x14ac:dyDescent="0.2">
      <c r="A715" s="23"/>
    </row>
    <row r="716" spans="1:1" x14ac:dyDescent="0.2">
      <c r="A716" s="23"/>
    </row>
    <row r="717" spans="1:1" x14ac:dyDescent="0.2">
      <c r="A717" s="23"/>
    </row>
    <row r="718" spans="1:1" x14ac:dyDescent="0.2">
      <c r="A718" s="23"/>
    </row>
    <row r="719" spans="1:1" x14ac:dyDescent="0.2">
      <c r="A719" s="23"/>
    </row>
    <row r="720" spans="1:1" x14ac:dyDescent="0.2">
      <c r="A720" s="23"/>
    </row>
    <row r="721" spans="1:1" x14ac:dyDescent="0.2">
      <c r="A721" s="23"/>
    </row>
    <row r="722" spans="1:1" x14ac:dyDescent="0.2">
      <c r="A722" s="23"/>
    </row>
    <row r="723" spans="1:1" x14ac:dyDescent="0.2">
      <c r="A723" s="23"/>
    </row>
    <row r="724" spans="1:1" x14ac:dyDescent="0.2">
      <c r="A724" s="23"/>
    </row>
    <row r="725" spans="1:1" x14ac:dyDescent="0.2">
      <c r="A725" s="23"/>
    </row>
    <row r="726" spans="1:1" x14ac:dyDescent="0.2">
      <c r="A726" s="23"/>
    </row>
    <row r="727" spans="1:1" x14ac:dyDescent="0.2">
      <c r="A727" s="23"/>
    </row>
    <row r="728" spans="1:1" x14ac:dyDescent="0.2">
      <c r="A728" s="23"/>
    </row>
    <row r="729" spans="1:1" x14ac:dyDescent="0.2">
      <c r="A729" s="23"/>
    </row>
    <row r="730" spans="1:1" x14ac:dyDescent="0.2">
      <c r="A730" s="23"/>
    </row>
    <row r="731" spans="1:1" x14ac:dyDescent="0.2">
      <c r="A731" s="23"/>
    </row>
    <row r="732" spans="1:1" x14ac:dyDescent="0.2">
      <c r="A732" s="23"/>
    </row>
    <row r="733" spans="1:1" x14ac:dyDescent="0.2">
      <c r="A733" s="23"/>
    </row>
    <row r="734" spans="1:1" x14ac:dyDescent="0.2">
      <c r="A734" s="23"/>
    </row>
    <row r="735" spans="1:1" x14ac:dyDescent="0.2">
      <c r="A735" s="23"/>
    </row>
    <row r="736" spans="1:1" x14ac:dyDescent="0.2">
      <c r="A736" s="23"/>
    </row>
    <row r="737" spans="1:1" x14ac:dyDescent="0.2">
      <c r="A737" s="23"/>
    </row>
    <row r="738" spans="1:1" x14ac:dyDescent="0.2">
      <c r="A738" s="23"/>
    </row>
    <row r="739" spans="1:1" x14ac:dyDescent="0.2">
      <c r="A739" s="23"/>
    </row>
    <row r="740" spans="1:1" x14ac:dyDescent="0.2">
      <c r="A740" s="23"/>
    </row>
    <row r="741" spans="1:1" x14ac:dyDescent="0.2">
      <c r="A741" s="23"/>
    </row>
    <row r="742" spans="1:1" x14ac:dyDescent="0.2">
      <c r="A742" s="23"/>
    </row>
    <row r="743" spans="1:1" x14ac:dyDescent="0.2">
      <c r="A743" s="23"/>
    </row>
    <row r="744" spans="1:1" x14ac:dyDescent="0.2">
      <c r="A744" s="23"/>
    </row>
    <row r="745" spans="1:1" x14ac:dyDescent="0.2">
      <c r="A745" s="23"/>
    </row>
    <row r="746" spans="1:1" x14ac:dyDescent="0.2">
      <c r="A746" s="23"/>
    </row>
    <row r="747" spans="1:1" x14ac:dyDescent="0.2">
      <c r="A747" s="23"/>
    </row>
    <row r="748" spans="1:1" x14ac:dyDescent="0.2">
      <c r="A748" s="23"/>
    </row>
    <row r="749" spans="1:1" x14ac:dyDescent="0.2">
      <c r="A749" s="23"/>
    </row>
    <row r="750" spans="1:1" x14ac:dyDescent="0.2">
      <c r="A750" s="23"/>
    </row>
    <row r="751" spans="1:1" x14ac:dyDescent="0.2">
      <c r="A751" s="23"/>
    </row>
    <row r="752" spans="1:1" x14ac:dyDescent="0.2">
      <c r="A752" s="23"/>
    </row>
    <row r="753" spans="1:1" x14ac:dyDescent="0.2">
      <c r="A753" s="23"/>
    </row>
    <row r="754" spans="1:1" x14ac:dyDescent="0.2">
      <c r="A754" s="23"/>
    </row>
    <row r="755" spans="1:1" x14ac:dyDescent="0.2">
      <c r="A755" s="23"/>
    </row>
    <row r="756" spans="1:1" x14ac:dyDescent="0.2">
      <c r="A756" s="23"/>
    </row>
    <row r="757" spans="1:1" x14ac:dyDescent="0.2">
      <c r="A757" s="23"/>
    </row>
    <row r="758" spans="1:1" x14ac:dyDescent="0.2">
      <c r="A758" s="23"/>
    </row>
    <row r="759" spans="1:1" x14ac:dyDescent="0.2">
      <c r="A759" s="23"/>
    </row>
    <row r="760" spans="1:1" x14ac:dyDescent="0.2">
      <c r="A760" s="23"/>
    </row>
    <row r="761" spans="1:1" x14ac:dyDescent="0.2">
      <c r="A761" s="23"/>
    </row>
    <row r="762" spans="1:1" x14ac:dyDescent="0.2">
      <c r="A762" s="23"/>
    </row>
    <row r="763" spans="1:1" x14ac:dyDescent="0.2">
      <c r="A763" s="23"/>
    </row>
    <row r="764" spans="1:1" x14ac:dyDescent="0.2">
      <c r="A764" s="23"/>
    </row>
    <row r="765" spans="1:1" x14ac:dyDescent="0.2">
      <c r="A765" s="23"/>
    </row>
    <row r="766" spans="1:1" x14ac:dyDescent="0.2">
      <c r="A766" s="23"/>
    </row>
    <row r="767" spans="1:1" x14ac:dyDescent="0.2">
      <c r="A767" s="23"/>
    </row>
    <row r="768" spans="1:1" x14ac:dyDescent="0.2">
      <c r="A768" s="23"/>
    </row>
    <row r="769" spans="1:1" x14ac:dyDescent="0.2">
      <c r="A769" s="23"/>
    </row>
    <row r="770" spans="1:1" x14ac:dyDescent="0.2">
      <c r="A770" s="23"/>
    </row>
    <row r="771" spans="1:1" x14ac:dyDescent="0.2">
      <c r="A771" s="23"/>
    </row>
    <row r="772" spans="1:1" x14ac:dyDescent="0.2">
      <c r="A772" s="23"/>
    </row>
    <row r="773" spans="1:1" x14ac:dyDescent="0.2">
      <c r="A773" s="23"/>
    </row>
    <row r="774" spans="1:1" x14ac:dyDescent="0.2">
      <c r="A774" s="23"/>
    </row>
    <row r="775" spans="1:1" x14ac:dyDescent="0.2">
      <c r="A775" s="23"/>
    </row>
    <row r="776" spans="1:1" x14ac:dyDescent="0.2">
      <c r="A776" s="23"/>
    </row>
    <row r="777" spans="1:1" x14ac:dyDescent="0.2">
      <c r="A777" s="23"/>
    </row>
    <row r="778" spans="1:1" x14ac:dyDescent="0.2">
      <c r="A778" s="23"/>
    </row>
    <row r="779" spans="1:1" x14ac:dyDescent="0.2">
      <c r="A779" s="23"/>
    </row>
    <row r="780" spans="1:1" x14ac:dyDescent="0.2">
      <c r="A780" s="23"/>
    </row>
    <row r="781" spans="1:1" x14ac:dyDescent="0.2">
      <c r="A781" s="23"/>
    </row>
    <row r="782" spans="1:1" x14ac:dyDescent="0.2">
      <c r="A782" s="23"/>
    </row>
    <row r="783" spans="1:1" x14ac:dyDescent="0.2">
      <c r="A783" s="23"/>
    </row>
    <row r="784" spans="1:1" x14ac:dyDescent="0.2">
      <c r="A784" s="23"/>
    </row>
    <row r="785" spans="1:1" x14ac:dyDescent="0.2">
      <c r="A785" s="23"/>
    </row>
    <row r="786" spans="1:1" x14ac:dyDescent="0.2">
      <c r="A786" s="23"/>
    </row>
    <row r="787" spans="1:1" x14ac:dyDescent="0.2">
      <c r="A787" s="23"/>
    </row>
    <row r="788" spans="1:1" x14ac:dyDescent="0.2">
      <c r="A788" s="23"/>
    </row>
    <row r="789" spans="1:1" x14ac:dyDescent="0.2">
      <c r="A789" s="23"/>
    </row>
    <row r="790" spans="1:1" x14ac:dyDescent="0.2">
      <c r="A790" s="23"/>
    </row>
    <row r="791" spans="1:1" x14ac:dyDescent="0.2">
      <c r="A791" s="23"/>
    </row>
    <row r="792" spans="1:1" x14ac:dyDescent="0.2">
      <c r="A792" s="23"/>
    </row>
    <row r="793" spans="1:1" x14ac:dyDescent="0.2">
      <c r="A793" s="23"/>
    </row>
    <row r="794" spans="1:1" x14ac:dyDescent="0.2">
      <c r="A794" s="23"/>
    </row>
    <row r="795" spans="1:1" x14ac:dyDescent="0.2">
      <c r="A795" s="23"/>
    </row>
    <row r="796" spans="1:1" x14ac:dyDescent="0.2">
      <c r="A796" s="23"/>
    </row>
    <row r="797" spans="1:1" x14ac:dyDescent="0.2">
      <c r="A797" s="23"/>
    </row>
    <row r="798" spans="1:1" x14ac:dyDescent="0.2">
      <c r="A798" s="23"/>
    </row>
    <row r="799" spans="1:1" x14ac:dyDescent="0.2">
      <c r="A799" s="23"/>
    </row>
    <row r="800" spans="1:1" x14ac:dyDescent="0.2">
      <c r="A800" s="23"/>
    </row>
    <row r="801" spans="1:1" x14ac:dyDescent="0.2">
      <c r="A801" s="23"/>
    </row>
    <row r="802" spans="1:1" x14ac:dyDescent="0.2">
      <c r="A802" s="23"/>
    </row>
    <row r="803" spans="1:1" x14ac:dyDescent="0.2">
      <c r="A803" s="23"/>
    </row>
    <row r="804" spans="1:1" x14ac:dyDescent="0.2">
      <c r="A804" s="23"/>
    </row>
    <row r="805" spans="1:1" x14ac:dyDescent="0.2">
      <c r="A805" s="23"/>
    </row>
    <row r="806" spans="1:1" x14ac:dyDescent="0.2">
      <c r="A806" s="23"/>
    </row>
    <row r="807" spans="1:1" x14ac:dyDescent="0.2">
      <c r="A807" s="23"/>
    </row>
    <row r="808" spans="1:1" x14ac:dyDescent="0.2">
      <c r="A808" s="23"/>
    </row>
    <row r="809" spans="1:1" x14ac:dyDescent="0.2">
      <c r="A809" s="23"/>
    </row>
    <row r="810" spans="1:1" x14ac:dyDescent="0.2">
      <c r="A810" s="23"/>
    </row>
    <row r="811" spans="1:1" x14ac:dyDescent="0.2">
      <c r="A811" s="23"/>
    </row>
    <row r="812" spans="1:1" x14ac:dyDescent="0.2">
      <c r="A812" s="23"/>
    </row>
    <row r="813" spans="1:1" x14ac:dyDescent="0.2">
      <c r="A813" s="23"/>
    </row>
    <row r="814" spans="1:1" x14ac:dyDescent="0.2">
      <c r="A814" s="23"/>
    </row>
    <row r="815" spans="1:1" x14ac:dyDescent="0.2">
      <c r="A815" s="23"/>
    </row>
    <row r="816" spans="1:1" x14ac:dyDescent="0.2">
      <c r="A816" s="23"/>
    </row>
    <row r="817" spans="1:1" x14ac:dyDescent="0.2">
      <c r="A817" s="23"/>
    </row>
    <row r="818" spans="1:1" x14ac:dyDescent="0.2">
      <c r="A818" s="23"/>
    </row>
    <row r="819" spans="1:1" x14ac:dyDescent="0.2">
      <c r="A819" s="23"/>
    </row>
    <row r="820" spans="1:1" x14ac:dyDescent="0.2">
      <c r="A820" s="23"/>
    </row>
    <row r="821" spans="1:1" x14ac:dyDescent="0.2">
      <c r="A821" s="23"/>
    </row>
    <row r="822" spans="1:1" x14ac:dyDescent="0.2">
      <c r="A822" s="23"/>
    </row>
    <row r="823" spans="1:1" x14ac:dyDescent="0.2">
      <c r="A823" s="23"/>
    </row>
    <row r="824" spans="1:1" x14ac:dyDescent="0.2">
      <c r="A824" s="23"/>
    </row>
    <row r="825" spans="1:1" x14ac:dyDescent="0.2">
      <c r="A825" s="23"/>
    </row>
    <row r="826" spans="1:1" x14ac:dyDescent="0.2">
      <c r="A826" s="23"/>
    </row>
    <row r="827" spans="1:1" x14ac:dyDescent="0.2">
      <c r="A827" s="23"/>
    </row>
    <row r="828" spans="1:1" x14ac:dyDescent="0.2">
      <c r="A828" s="23"/>
    </row>
    <row r="829" spans="1:1" x14ac:dyDescent="0.2">
      <c r="A829" s="23"/>
    </row>
    <row r="830" spans="1:1" x14ac:dyDescent="0.2">
      <c r="A830" s="23"/>
    </row>
    <row r="831" spans="1:1" x14ac:dyDescent="0.2">
      <c r="A831" s="23"/>
    </row>
    <row r="832" spans="1:1" x14ac:dyDescent="0.2">
      <c r="A832" s="23"/>
    </row>
    <row r="833" spans="1:1" x14ac:dyDescent="0.2">
      <c r="A833" s="23"/>
    </row>
    <row r="834" spans="1:1" x14ac:dyDescent="0.2">
      <c r="A834" s="23"/>
    </row>
    <row r="835" spans="1:1" x14ac:dyDescent="0.2">
      <c r="A835" s="23"/>
    </row>
    <row r="836" spans="1:1" x14ac:dyDescent="0.2">
      <c r="A836" s="23"/>
    </row>
    <row r="837" spans="1:1" x14ac:dyDescent="0.2">
      <c r="A837" s="23"/>
    </row>
    <row r="838" spans="1:1" x14ac:dyDescent="0.2">
      <c r="A838" s="23"/>
    </row>
    <row r="839" spans="1:1" x14ac:dyDescent="0.2">
      <c r="A839" s="23"/>
    </row>
    <row r="840" spans="1:1" x14ac:dyDescent="0.2">
      <c r="A840" s="23"/>
    </row>
    <row r="841" spans="1:1" x14ac:dyDescent="0.2">
      <c r="A841" s="23"/>
    </row>
    <row r="842" spans="1:1" x14ac:dyDescent="0.2">
      <c r="A842" s="23"/>
    </row>
    <row r="843" spans="1:1" x14ac:dyDescent="0.2">
      <c r="A843" s="23"/>
    </row>
    <row r="844" spans="1:1" x14ac:dyDescent="0.2">
      <c r="A844" s="23"/>
    </row>
    <row r="845" spans="1:1" x14ac:dyDescent="0.2">
      <c r="A845" s="23"/>
    </row>
    <row r="846" spans="1:1" x14ac:dyDescent="0.2">
      <c r="A846" s="23"/>
    </row>
    <row r="847" spans="1:1" x14ac:dyDescent="0.2">
      <c r="A847" s="23"/>
    </row>
    <row r="848" spans="1:1" x14ac:dyDescent="0.2">
      <c r="A848" s="23"/>
    </row>
    <row r="849" spans="1:1" x14ac:dyDescent="0.2">
      <c r="A849" s="23"/>
    </row>
    <row r="850" spans="1:1" x14ac:dyDescent="0.2">
      <c r="A850" s="23"/>
    </row>
    <row r="851" spans="1:1" x14ac:dyDescent="0.2">
      <c r="A851" s="23"/>
    </row>
    <row r="852" spans="1:1" x14ac:dyDescent="0.2">
      <c r="A852" s="23"/>
    </row>
    <row r="853" spans="1:1" x14ac:dyDescent="0.2">
      <c r="A853" s="23"/>
    </row>
    <row r="854" spans="1:1" x14ac:dyDescent="0.2">
      <c r="A854" s="23"/>
    </row>
    <row r="855" spans="1:1" x14ac:dyDescent="0.2">
      <c r="A855" s="23"/>
    </row>
    <row r="856" spans="1:1" x14ac:dyDescent="0.2">
      <c r="A856" s="23"/>
    </row>
    <row r="857" spans="1:1" x14ac:dyDescent="0.2">
      <c r="A857" s="23"/>
    </row>
    <row r="858" spans="1:1" x14ac:dyDescent="0.2">
      <c r="A858" s="23"/>
    </row>
    <row r="859" spans="1:1" x14ac:dyDescent="0.2">
      <c r="A859" s="23"/>
    </row>
    <row r="860" spans="1:1" x14ac:dyDescent="0.2">
      <c r="A860" s="23"/>
    </row>
    <row r="861" spans="1:1" x14ac:dyDescent="0.2">
      <c r="A861" s="23"/>
    </row>
    <row r="862" spans="1:1" x14ac:dyDescent="0.2">
      <c r="A862" s="23"/>
    </row>
    <row r="863" spans="1:1" x14ac:dyDescent="0.2">
      <c r="A863" s="23"/>
    </row>
    <row r="864" spans="1:1" x14ac:dyDescent="0.2">
      <c r="A864" s="23"/>
    </row>
    <row r="865" spans="1:1" x14ac:dyDescent="0.2">
      <c r="A865" s="23"/>
    </row>
    <row r="866" spans="1:1" x14ac:dyDescent="0.2">
      <c r="A866" s="23"/>
    </row>
    <row r="867" spans="1:1" x14ac:dyDescent="0.2">
      <c r="A867" s="23"/>
    </row>
    <row r="868" spans="1:1" x14ac:dyDescent="0.2">
      <c r="A868" s="23"/>
    </row>
    <row r="869" spans="1:1" x14ac:dyDescent="0.2">
      <c r="A869" s="23"/>
    </row>
    <row r="870" spans="1:1" x14ac:dyDescent="0.2">
      <c r="A870" s="23"/>
    </row>
    <row r="871" spans="1:1" x14ac:dyDescent="0.2">
      <c r="A871" s="23"/>
    </row>
    <row r="872" spans="1:1" x14ac:dyDescent="0.2">
      <c r="A872" s="23"/>
    </row>
    <row r="873" spans="1:1" x14ac:dyDescent="0.2">
      <c r="A873" s="23"/>
    </row>
    <row r="874" spans="1:1" x14ac:dyDescent="0.2">
      <c r="A874" s="23"/>
    </row>
    <row r="875" spans="1:1" x14ac:dyDescent="0.2">
      <c r="A875" s="23"/>
    </row>
    <row r="876" spans="1:1" x14ac:dyDescent="0.2">
      <c r="A876" s="23"/>
    </row>
    <row r="877" spans="1:1" x14ac:dyDescent="0.2">
      <c r="A877" s="23"/>
    </row>
    <row r="878" spans="1:1" x14ac:dyDescent="0.2">
      <c r="A878" s="23"/>
    </row>
    <row r="879" spans="1:1" x14ac:dyDescent="0.2">
      <c r="A879" s="23"/>
    </row>
    <row r="880" spans="1:1" x14ac:dyDescent="0.2">
      <c r="A880" s="23"/>
    </row>
    <row r="881" spans="1:1" x14ac:dyDescent="0.2">
      <c r="A881" s="23"/>
    </row>
    <row r="882" spans="1:1" x14ac:dyDescent="0.2">
      <c r="A882" s="23"/>
    </row>
    <row r="883" spans="1:1" x14ac:dyDescent="0.2">
      <c r="A883" s="23"/>
    </row>
    <row r="884" spans="1:1" x14ac:dyDescent="0.2">
      <c r="A884" s="23"/>
    </row>
    <row r="885" spans="1:1" x14ac:dyDescent="0.2">
      <c r="A885" s="23"/>
    </row>
    <row r="886" spans="1:1" x14ac:dyDescent="0.2">
      <c r="A886" s="23"/>
    </row>
    <row r="887" spans="1:1" x14ac:dyDescent="0.2">
      <c r="A887" s="23"/>
    </row>
    <row r="888" spans="1:1" x14ac:dyDescent="0.2">
      <c r="A888" s="23"/>
    </row>
    <row r="889" spans="1:1" x14ac:dyDescent="0.2">
      <c r="A889" s="23"/>
    </row>
    <row r="890" spans="1:1" x14ac:dyDescent="0.2">
      <c r="A890" s="23"/>
    </row>
    <row r="891" spans="1:1" x14ac:dyDescent="0.2">
      <c r="A891" s="23"/>
    </row>
    <row r="892" spans="1:1" x14ac:dyDescent="0.2">
      <c r="A892" s="23"/>
    </row>
    <row r="893" spans="1:1" x14ac:dyDescent="0.2">
      <c r="A893" s="23"/>
    </row>
    <row r="894" spans="1:1" x14ac:dyDescent="0.2">
      <c r="A894" s="23"/>
    </row>
    <row r="895" spans="1:1" x14ac:dyDescent="0.2">
      <c r="A895" s="23"/>
    </row>
    <row r="896" spans="1:1" x14ac:dyDescent="0.2">
      <c r="A896" s="23"/>
    </row>
    <row r="897" spans="1:1" x14ac:dyDescent="0.2">
      <c r="A897" s="23"/>
    </row>
    <row r="898" spans="1:1" x14ac:dyDescent="0.2">
      <c r="A898" s="23"/>
    </row>
    <row r="899" spans="1:1" x14ac:dyDescent="0.2">
      <c r="A899" s="23"/>
    </row>
    <row r="900" spans="1:1" x14ac:dyDescent="0.2">
      <c r="A900" s="23"/>
    </row>
    <row r="901" spans="1:1" x14ac:dyDescent="0.2">
      <c r="A901" s="23"/>
    </row>
    <row r="902" spans="1:1" x14ac:dyDescent="0.2">
      <c r="A902" s="23"/>
    </row>
    <row r="903" spans="1:1" x14ac:dyDescent="0.2">
      <c r="A903" s="23"/>
    </row>
    <row r="904" spans="1:1" x14ac:dyDescent="0.2">
      <c r="A904" s="23"/>
    </row>
    <row r="905" spans="1:1" x14ac:dyDescent="0.2">
      <c r="A905" s="23"/>
    </row>
    <row r="906" spans="1:1" x14ac:dyDescent="0.2">
      <c r="A906" s="23"/>
    </row>
    <row r="907" spans="1:1" x14ac:dyDescent="0.2">
      <c r="A907" s="23"/>
    </row>
    <row r="908" spans="1:1" x14ac:dyDescent="0.2">
      <c r="A908" s="23"/>
    </row>
    <row r="909" spans="1:1" x14ac:dyDescent="0.2">
      <c r="A909" s="23"/>
    </row>
    <row r="910" spans="1:1" x14ac:dyDescent="0.2">
      <c r="A910" s="23"/>
    </row>
    <row r="911" spans="1:1" x14ac:dyDescent="0.2">
      <c r="A911" s="23"/>
    </row>
    <row r="912" spans="1:1" x14ac:dyDescent="0.2">
      <c r="A912" s="23"/>
    </row>
    <row r="913" spans="1:1" x14ac:dyDescent="0.2">
      <c r="A913" s="23"/>
    </row>
    <row r="914" spans="1:1" x14ac:dyDescent="0.2">
      <c r="A914" s="23"/>
    </row>
    <row r="915" spans="1:1" x14ac:dyDescent="0.2">
      <c r="A915" s="23"/>
    </row>
    <row r="916" spans="1:1" x14ac:dyDescent="0.2">
      <c r="A916" s="23"/>
    </row>
    <row r="917" spans="1:1" x14ac:dyDescent="0.2">
      <c r="A917" s="23"/>
    </row>
    <row r="918" spans="1:1" x14ac:dyDescent="0.2">
      <c r="A918" s="23"/>
    </row>
    <row r="919" spans="1:1" x14ac:dyDescent="0.2">
      <c r="A919" s="23"/>
    </row>
    <row r="920" spans="1:1" x14ac:dyDescent="0.2">
      <c r="A920" s="23"/>
    </row>
    <row r="921" spans="1:1" x14ac:dyDescent="0.2">
      <c r="A921" s="23"/>
    </row>
    <row r="922" spans="1:1" x14ac:dyDescent="0.2">
      <c r="A922" s="23"/>
    </row>
    <row r="923" spans="1:1" x14ac:dyDescent="0.2">
      <c r="A923" s="23"/>
    </row>
    <row r="924" spans="1:1" x14ac:dyDescent="0.2">
      <c r="A924" s="23"/>
    </row>
    <row r="925" spans="1:1" x14ac:dyDescent="0.2">
      <c r="A925" s="23"/>
    </row>
    <row r="926" spans="1:1" x14ac:dyDescent="0.2">
      <c r="A926" s="23"/>
    </row>
    <row r="927" spans="1:1" x14ac:dyDescent="0.2">
      <c r="A927" s="23"/>
    </row>
    <row r="928" spans="1:1" x14ac:dyDescent="0.2">
      <c r="A928" s="23"/>
    </row>
    <row r="929" spans="1:1" x14ac:dyDescent="0.2">
      <c r="A929" s="23"/>
    </row>
    <row r="930" spans="1:1" x14ac:dyDescent="0.2">
      <c r="A930" s="23"/>
    </row>
    <row r="931" spans="1:1" x14ac:dyDescent="0.2">
      <c r="A931" s="23"/>
    </row>
    <row r="932" spans="1:1" x14ac:dyDescent="0.2">
      <c r="A932" s="23"/>
    </row>
    <row r="933" spans="1:1" x14ac:dyDescent="0.2">
      <c r="A933" s="23"/>
    </row>
    <row r="934" spans="1:1" x14ac:dyDescent="0.2">
      <c r="A934" s="23"/>
    </row>
    <row r="935" spans="1:1" x14ac:dyDescent="0.2">
      <c r="A935" s="23"/>
    </row>
    <row r="936" spans="1:1" x14ac:dyDescent="0.2">
      <c r="A936" s="23"/>
    </row>
    <row r="937" spans="1:1" x14ac:dyDescent="0.2">
      <c r="A937" s="23"/>
    </row>
    <row r="938" spans="1:1" x14ac:dyDescent="0.2">
      <c r="A938" s="23"/>
    </row>
    <row r="939" spans="1:1" x14ac:dyDescent="0.2">
      <c r="A939" s="23"/>
    </row>
    <row r="940" spans="1:1" x14ac:dyDescent="0.2">
      <c r="A940" s="23"/>
    </row>
    <row r="941" spans="1:1" x14ac:dyDescent="0.2">
      <c r="A941" s="23"/>
    </row>
    <row r="942" spans="1:1" x14ac:dyDescent="0.2">
      <c r="A942" s="23"/>
    </row>
    <row r="943" spans="1:1" x14ac:dyDescent="0.2">
      <c r="A943" s="23"/>
    </row>
    <row r="944" spans="1:1" x14ac:dyDescent="0.2">
      <c r="A944" s="23"/>
    </row>
    <row r="945" spans="1:1" x14ac:dyDescent="0.2">
      <c r="A945" s="23"/>
    </row>
    <row r="946" spans="1:1" x14ac:dyDescent="0.2">
      <c r="A946" s="23"/>
    </row>
    <row r="947" spans="1:1" x14ac:dyDescent="0.2">
      <c r="A947" s="23"/>
    </row>
    <row r="948" spans="1:1" x14ac:dyDescent="0.2">
      <c r="A948" s="23"/>
    </row>
    <row r="949" spans="1:1" x14ac:dyDescent="0.2">
      <c r="A949" s="23"/>
    </row>
    <row r="950" spans="1:1" x14ac:dyDescent="0.2">
      <c r="A950" s="23"/>
    </row>
    <row r="951" spans="1:1" x14ac:dyDescent="0.2">
      <c r="A951" s="23"/>
    </row>
    <row r="952" spans="1:1" x14ac:dyDescent="0.2">
      <c r="A952" s="23"/>
    </row>
    <row r="953" spans="1:1" x14ac:dyDescent="0.2">
      <c r="A953" s="23"/>
    </row>
    <row r="954" spans="1:1" x14ac:dyDescent="0.2">
      <c r="A954" s="23"/>
    </row>
    <row r="955" spans="1:1" x14ac:dyDescent="0.2">
      <c r="A955" s="23"/>
    </row>
    <row r="956" spans="1:1" x14ac:dyDescent="0.2">
      <c r="A956" s="23"/>
    </row>
    <row r="957" spans="1:1" x14ac:dyDescent="0.2">
      <c r="A957" s="23"/>
    </row>
    <row r="958" spans="1:1" x14ac:dyDescent="0.2">
      <c r="A958" s="23"/>
    </row>
    <row r="959" spans="1:1" x14ac:dyDescent="0.2">
      <c r="A959" s="23"/>
    </row>
    <row r="960" spans="1:1" x14ac:dyDescent="0.2">
      <c r="A960" s="23"/>
    </row>
    <row r="961" spans="1:1" x14ac:dyDescent="0.2">
      <c r="A961" s="23"/>
    </row>
    <row r="962" spans="1:1" x14ac:dyDescent="0.2">
      <c r="A962" s="23"/>
    </row>
    <row r="963" spans="1:1" x14ac:dyDescent="0.2">
      <c r="A963" s="23"/>
    </row>
    <row r="964" spans="1:1" x14ac:dyDescent="0.2">
      <c r="A964" s="23"/>
    </row>
    <row r="965" spans="1:1" x14ac:dyDescent="0.2">
      <c r="A965" s="23"/>
    </row>
    <row r="966" spans="1:1" x14ac:dyDescent="0.2">
      <c r="A966" s="23"/>
    </row>
    <row r="967" spans="1:1" x14ac:dyDescent="0.2">
      <c r="A967" s="23"/>
    </row>
    <row r="968" spans="1:1" x14ac:dyDescent="0.2">
      <c r="A968" s="23"/>
    </row>
    <row r="969" spans="1:1" x14ac:dyDescent="0.2">
      <c r="A969" s="23"/>
    </row>
    <row r="970" spans="1:1" x14ac:dyDescent="0.2">
      <c r="A970" s="23"/>
    </row>
    <row r="971" spans="1:1" x14ac:dyDescent="0.2">
      <c r="A971" s="23"/>
    </row>
    <row r="972" spans="1:1" x14ac:dyDescent="0.2">
      <c r="A972" s="23"/>
    </row>
    <row r="973" spans="1:1" x14ac:dyDescent="0.2">
      <c r="A973" s="23"/>
    </row>
    <row r="974" spans="1:1" x14ac:dyDescent="0.2">
      <c r="A974" s="23"/>
    </row>
    <row r="975" spans="1:1" x14ac:dyDescent="0.2">
      <c r="A975" s="23"/>
    </row>
    <row r="976" spans="1:1" x14ac:dyDescent="0.2">
      <c r="A976" s="23"/>
    </row>
    <row r="977" spans="1:1" x14ac:dyDescent="0.2">
      <c r="A977" s="23"/>
    </row>
    <row r="978" spans="1:1" x14ac:dyDescent="0.2">
      <c r="A978" s="23"/>
    </row>
    <row r="979" spans="1:1" x14ac:dyDescent="0.2">
      <c r="A979" s="23"/>
    </row>
    <row r="980" spans="1:1" x14ac:dyDescent="0.2">
      <c r="A980" s="23"/>
    </row>
    <row r="981" spans="1:1" x14ac:dyDescent="0.2">
      <c r="A981" s="23"/>
    </row>
    <row r="982" spans="1:1" x14ac:dyDescent="0.2">
      <c r="A982" s="23"/>
    </row>
    <row r="983" spans="1:1" x14ac:dyDescent="0.2">
      <c r="A983" s="23"/>
    </row>
    <row r="984" spans="1:1" x14ac:dyDescent="0.2">
      <c r="A984" s="23"/>
    </row>
    <row r="985" spans="1:1" x14ac:dyDescent="0.2">
      <c r="A985" s="23"/>
    </row>
    <row r="986" spans="1:1" x14ac:dyDescent="0.2">
      <c r="A986" s="23"/>
    </row>
    <row r="987" spans="1:1" x14ac:dyDescent="0.2">
      <c r="A987" s="23"/>
    </row>
    <row r="988" spans="1:1" x14ac:dyDescent="0.2">
      <c r="A988" s="23"/>
    </row>
    <row r="989" spans="1:1" x14ac:dyDescent="0.2">
      <c r="A989" s="23"/>
    </row>
    <row r="990" spans="1:1" x14ac:dyDescent="0.2">
      <c r="A990" s="23"/>
    </row>
    <row r="991" spans="1:1" x14ac:dyDescent="0.2">
      <c r="A991" s="23"/>
    </row>
    <row r="992" spans="1:1" x14ac:dyDescent="0.2">
      <c r="A992" s="23"/>
    </row>
    <row r="993" spans="1:1" x14ac:dyDescent="0.2">
      <c r="A993" s="23"/>
    </row>
    <row r="994" spans="1:1" x14ac:dyDescent="0.2">
      <c r="A994" s="23"/>
    </row>
    <row r="995" spans="1:1" x14ac:dyDescent="0.2">
      <c r="A995" s="23"/>
    </row>
    <row r="996" spans="1:1" x14ac:dyDescent="0.2">
      <c r="A996" s="23"/>
    </row>
    <row r="997" spans="1:1" x14ac:dyDescent="0.2">
      <c r="A997" s="23"/>
    </row>
    <row r="998" spans="1:1" x14ac:dyDescent="0.2">
      <c r="A998" s="23"/>
    </row>
    <row r="999" spans="1:1" x14ac:dyDescent="0.2">
      <c r="A999" s="23"/>
    </row>
    <row r="1000" spans="1:1" x14ac:dyDescent="0.2">
      <c r="A1000" s="23"/>
    </row>
    <row r="1001" spans="1:1" x14ac:dyDescent="0.2">
      <c r="A1001" s="23"/>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N999"/>
  <sheetViews>
    <sheetView zoomScale="119" zoomScaleNormal="185" workbookViewId="0">
      <selection activeCell="A34" sqref="A34"/>
    </sheetView>
  </sheetViews>
  <sheetFormatPr baseColWidth="10" defaultColWidth="14.3984375" defaultRowHeight="15.75" customHeight="1" x14ac:dyDescent="0.2"/>
  <cols>
    <col min="1" max="1" width="21.19921875" customWidth="1"/>
    <col min="2" max="9" width="5.19921875" customWidth="1"/>
    <col min="10" max="11" width="7.19921875" customWidth="1"/>
    <col min="12" max="12" width="7.59765625" customWidth="1"/>
  </cols>
  <sheetData>
    <row r="1" spans="1:12" x14ac:dyDescent="0.2">
      <c r="A1" s="24" t="s">
        <v>170</v>
      </c>
      <c r="B1" s="24">
        <v>1</v>
      </c>
      <c r="C1" s="24">
        <v>2</v>
      </c>
      <c r="D1" s="24">
        <v>3</v>
      </c>
      <c r="E1" s="24">
        <v>4</v>
      </c>
      <c r="F1" s="24">
        <v>5</v>
      </c>
      <c r="G1" s="24">
        <v>6</v>
      </c>
      <c r="H1" s="24">
        <v>7</v>
      </c>
      <c r="I1" s="24">
        <v>8</v>
      </c>
      <c r="J1" s="25" t="s">
        <v>171</v>
      </c>
      <c r="K1" s="26" t="s">
        <v>172</v>
      </c>
      <c r="L1" s="25" t="s">
        <v>143</v>
      </c>
    </row>
    <row r="2" spans="1:12" x14ac:dyDescent="0.2">
      <c r="A2" s="27" t="s">
        <v>151</v>
      </c>
      <c r="B2" s="28">
        <v>82</v>
      </c>
      <c r="C2" s="28">
        <v>565</v>
      </c>
      <c r="D2" s="28">
        <v>198</v>
      </c>
      <c r="E2" s="28">
        <v>121</v>
      </c>
      <c r="F2" s="28">
        <v>326</v>
      </c>
      <c r="G2" s="28">
        <v>210</v>
      </c>
      <c r="H2" s="28">
        <v>471</v>
      </c>
      <c r="I2" s="28">
        <v>172</v>
      </c>
      <c r="J2" s="28">
        <f t="shared" ref="J2:J25" si="0">COUNTA(B2:I2)</f>
        <v>8</v>
      </c>
      <c r="K2" s="29">
        <f t="shared" ref="K2:K25" si="1">J2/8</f>
        <v>1</v>
      </c>
      <c r="L2" s="28">
        <v>2145</v>
      </c>
    </row>
    <row r="3" spans="1:12" x14ac:dyDescent="0.2">
      <c r="A3" s="30" t="s">
        <v>161</v>
      </c>
      <c r="B3" s="6">
        <v>2</v>
      </c>
      <c r="C3" s="6">
        <v>1</v>
      </c>
      <c r="D3" s="6">
        <v>2</v>
      </c>
      <c r="E3" s="6">
        <v>1</v>
      </c>
      <c r="F3" s="6">
        <v>14</v>
      </c>
      <c r="G3" s="6">
        <v>10</v>
      </c>
      <c r="H3" s="6">
        <v>15</v>
      </c>
      <c r="I3" s="6">
        <v>36</v>
      </c>
      <c r="J3" s="6">
        <f t="shared" si="0"/>
        <v>8</v>
      </c>
      <c r="K3" s="31">
        <f t="shared" si="1"/>
        <v>1</v>
      </c>
      <c r="L3" s="6">
        <v>81</v>
      </c>
    </row>
    <row r="4" spans="1:12" x14ac:dyDescent="0.2">
      <c r="A4" s="30" t="s">
        <v>164</v>
      </c>
      <c r="B4" s="6">
        <v>65</v>
      </c>
      <c r="C4" s="6">
        <v>133</v>
      </c>
      <c r="D4" s="6">
        <v>88</v>
      </c>
      <c r="E4" s="6">
        <v>124</v>
      </c>
      <c r="F4" s="6">
        <v>112</v>
      </c>
      <c r="G4" s="6">
        <v>120</v>
      </c>
      <c r="H4" s="6">
        <v>209</v>
      </c>
      <c r="I4" s="6">
        <v>11</v>
      </c>
      <c r="J4" s="6">
        <f t="shared" si="0"/>
        <v>8</v>
      </c>
      <c r="K4" s="31">
        <f t="shared" si="1"/>
        <v>1</v>
      </c>
      <c r="L4" s="6">
        <v>862</v>
      </c>
    </row>
    <row r="5" spans="1:12" x14ac:dyDescent="0.2">
      <c r="A5" s="30" t="s">
        <v>145</v>
      </c>
      <c r="B5" s="6"/>
      <c r="C5" s="6">
        <v>10</v>
      </c>
      <c r="D5" s="6">
        <v>9</v>
      </c>
      <c r="E5" s="6">
        <v>9</v>
      </c>
      <c r="F5" s="6">
        <v>4</v>
      </c>
      <c r="G5" s="6">
        <v>9</v>
      </c>
      <c r="H5" s="6">
        <v>15</v>
      </c>
      <c r="I5" s="6">
        <v>8</v>
      </c>
      <c r="J5" s="6">
        <f t="shared" si="0"/>
        <v>7</v>
      </c>
      <c r="K5" s="31">
        <f t="shared" si="1"/>
        <v>0.875</v>
      </c>
      <c r="L5" s="6">
        <v>64</v>
      </c>
    </row>
    <row r="6" spans="1:12" x14ac:dyDescent="0.2">
      <c r="A6" s="30" t="s">
        <v>152</v>
      </c>
      <c r="B6" s="6"/>
      <c r="C6" s="6">
        <v>26</v>
      </c>
      <c r="D6" s="6">
        <v>2</v>
      </c>
      <c r="E6" s="6">
        <v>2</v>
      </c>
      <c r="F6" s="6">
        <v>62</v>
      </c>
      <c r="G6" s="6">
        <v>25</v>
      </c>
      <c r="H6" s="6">
        <v>19</v>
      </c>
      <c r="I6" s="6">
        <v>7</v>
      </c>
      <c r="J6" s="6">
        <f t="shared" si="0"/>
        <v>7</v>
      </c>
      <c r="K6" s="31">
        <f t="shared" si="1"/>
        <v>0.875</v>
      </c>
      <c r="L6" s="6">
        <v>143</v>
      </c>
    </row>
    <row r="7" spans="1:12" x14ac:dyDescent="0.2">
      <c r="A7" s="30" t="s">
        <v>153</v>
      </c>
      <c r="B7" s="6"/>
      <c r="C7" s="6">
        <v>110</v>
      </c>
      <c r="D7" s="6">
        <v>10</v>
      </c>
      <c r="E7" s="6">
        <v>50</v>
      </c>
      <c r="F7" s="6">
        <v>13</v>
      </c>
      <c r="G7" s="6">
        <v>80</v>
      </c>
      <c r="H7" s="6">
        <v>205</v>
      </c>
      <c r="I7" s="6">
        <v>40</v>
      </c>
      <c r="J7" s="6">
        <f t="shared" si="0"/>
        <v>7</v>
      </c>
      <c r="K7" s="31">
        <f t="shared" si="1"/>
        <v>0.875</v>
      </c>
      <c r="L7" s="6">
        <v>508</v>
      </c>
    </row>
    <row r="8" spans="1:12" x14ac:dyDescent="0.2">
      <c r="A8" s="30" t="s">
        <v>146</v>
      </c>
      <c r="B8" s="6"/>
      <c r="C8" s="6">
        <v>16</v>
      </c>
      <c r="D8" s="6">
        <v>4</v>
      </c>
      <c r="E8" s="6"/>
      <c r="F8" s="6">
        <v>15</v>
      </c>
      <c r="G8" s="6">
        <v>5</v>
      </c>
      <c r="H8" s="6">
        <v>5</v>
      </c>
      <c r="I8" s="6">
        <v>1</v>
      </c>
      <c r="J8" s="6">
        <f t="shared" si="0"/>
        <v>6</v>
      </c>
      <c r="K8" s="31">
        <f t="shared" si="1"/>
        <v>0.75</v>
      </c>
      <c r="L8" s="6">
        <v>46</v>
      </c>
    </row>
    <row r="9" spans="1:12" x14ac:dyDescent="0.2">
      <c r="A9" s="30" t="s">
        <v>148</v>
      </c>
      <c r="B9" s="6"/>
      <c r="C9" s="6">
        <v>4</v>
      </c>
      <c r="D9" s="6"/>
      <c r="E9" s="6"/>
      <c r="F9" s="6">
        <v>3</v>
      </c>
      <c r="G9" s="6">
        <v>5</v>
      </c>
      <c r="H9" s="6">
        <v>5</v>
      </c>
      <c r="I9" s="6">
        <v>5</v>
      </c>
      <c r="J9" s="6">
        <f t="shared" si="0"/>
        <v>5</v>
      </c>
      <c r="K9" s="31">
        <f t="shared" si="1"/>
        <v>0.625</v>
      </c>
      <c r="L9" s="6">
        <v>22</v>
      </c>
    </row>
    <row r="10" spans="1:12" x14ac:dyDescent="0.2">
      <c r="A10" s="30" t="s">
        <v>162</v>
      </c>
      <c r="B10" s="6">
        <v>2</v>
      </c>
      <c r="C10" s="6">
        <v>7</v>
      </c>
      <c r="D10" s="6"/>
      <c r="E10" s="6"/>
      <c r="F10" s="6">
        <v>16</v>
      </c>
      <c r="G10" s="6">
        <v>14</v>
      </c>
      <c r="H10" s="6"/>
      <c r="I10" s="6">
        <v>4</v>
      </c>
      <c r="J10" s="6">
        <f t="shared" si="0"/>
        <v>5</v>
      </c>
      <c r="K10" s="31">
        <f t="shared" si="1"/>
        <v>0.625</v>
      </c>
      <c r="L10" s="6">
        <v>43</v>
      </c>
    </row>
    <row r="11" spans="1:12" x14ac:dyDescent="0.2">
      <c r="A11" s="30" t="s">
        <v>147</v>
      </c>
      <c r="B11" s="6"/>
      <c r="C11" s="6">
        <v>2</v>
      </c>
      <c r="D11" s="6">
        <v>1</v>
      </c>
      <c r="E11" s="6"/>
      <c r="F11" s="6">
        <v>7</v>
      </c>
      <c r="G11" s="6"/>
      <c r="H11" s="6"/>
      <c r="I11" s="6">
        <v>1</v>
      </c>
      <c r="J11" s="6">
        <f t="shared" si="0"/>
        <v>4</v>
      </c>
      <c r="K11" s="31">
        <f t="shared" si="1"/>
        <v>0.5</v>
      </c>
      <c r="L11" s="6">
        <v>11</v>
      </c>
    </row>
    <row r="12" spans="1:12" x14ac:dyDescent="0.2">
      <c r="A12" s="30" t="s">
        <v>150</v>
      </c>
      <c r="B12" s="6"/>
      <c r="C12" s="6">
        <v>3</v>
      </c>
      <c r="D12" s="6"/>
      <c r="E12" s="6">
        <v>70</v>
      </c>
      <c r="F12" s="6">
        <v>2</v>
      </c>
      <c r="G12" s="6">
        <v>1</v>
      </c>
      <c r="H12" s="6"/>
      <c r="I12" s="6"/>
      <c r="J12" s="6">
        <f t="shared" si="0"/>
        <v>4</v>
      </c>
      <c r="K12" s="31">
        <f t="shared" si="1"/>
        <v>0.5</v>
      </c>
      <c r="L12" s="6">
        <v>76</v>
      </c>
    </row>
    <row r="13" spans="1:12" x14ac:dyDescent="0.2">
      <c r="A13" s="30" t="s">
        <v>155</v>
      </c>
      <c r="B13" s="6"/>
      <c r="C13" s="6">
        <v>45</v>
      </c>
      <c r="D13" s="6"/>
      <c r="E13" s="6"/>
      <c r="F13" s="6"/>
      <c r="G13" s="6">
        <v>19</v>
      </c>
      <c r="H13" s="6">
        <v>98</v>
      </c>
      <c r="I13" s="6">
        <v>24</v>
      </c>
      <c r="J13" s="6">
        <f t="shared" si="0"/>
        <v>4</v>
      </c>
      <c r="K13" s="31">
        <f t="shared" si="1"/>
        <v>0.5</v>
      </c>
      <c r="L13" s="6">
        <v>186</v>
      </c>
    </row>
    <row r="14" spans="1:12" x14ac:dyDescent="0.2">
      <c r="A14" s="30" t="s">
        <v>167</v>
      </c>
      <c r="B14" s="6">
        <v>1</v>
      </c>
      <c r="C14" s="6">
        <v>5</v>
      </c>
      <c r="D14" s="6"/>
      <c r="E14" s="6">
        <v>3</v>
      </c>
      <c r="F14" s="6">
        <v>16</v>
      </c>
      <c r="G14" s="6"/>
      <c r="H14" s="6"/>
      <c r="I14" s="6"/>
      <c r="J14" s="6">
        <f t="shared" si="0"/>
        <v>4</v>
      </c>
      <c r="K14" s="31">
        <f t="shared" si="1"/>
        <v>0.5</v>
      </c>
      <c r="L14" s="6">
        <v>25</v>
      </c>
    </row>
    <row r="15" spans="1:12" x14ac:dyDescent="0.2">
      <c r="A15" s="30" t="s">
        <v>163</v>
      </c>
      <c r="B15" s="6"/>
      <c r="C15" s="6"/>
      <c r="D15" s="6"/>
      <c r="E15" s="6"/>
      <c r="F15" s="6"/>
      <c r="G15" s="6">
        <v>2</v>
      </c>
      <c r="H15" s="6">
        <v>12</v>
      </c>
      <c r="I15" s="6">
        <v>14</v>
      </c>
      <c r="J15" s="6">
        <f t="shared" si="0"/>
        <v>3</v>
      </c>
      <c r="K15" s="31">
        <f t="shared" si="1"/>
        <v>0.375</v>
      </c>
      <c r="L15" s="6">
        <v>28</v>
      </c>
    </row>
    <row r="16" spans="1:12" x14ac:dyDescent="0.2">
      <c r="A16" s="30" t="s">
        <v>165</v>
      </c>
      <c r="B16" s="6"/>
      <c r="C16" s="6">
        <v>2</v>
      </c>
      <c r="D16" s="6"/>
      <c r="E16" s="6"/>
      <c r="F16" s="6">
        <v>1</v>
      </c>
      <c r="G16" s="6"/>
      <c r="H16" s="6"/>
      <c r="I16" s="6">
        <v>1</v>
      </c>
      <c r="J16" s="6">
        <f t="shared" si="0"/>
        <v>3</v>
      </c>
      <c r="K16" s="31">
        <f t="shared" si="1"/>
        <v>0.375</v>
      </c>
      <c r="L16" s="6">
        <v>4</v>
      </c>
    </row>
    <row r="17" spans="1:12" x14ac:dyDescent="0.2">
      <c r="A17" s="30" t="s">
        <v>149</v>
      </c>
      <c r="B17" s="6"/>
      <c r="C17" s="6">
        <v>24</v>
      </c>
      <c r="D17" s="6"/>
      <c r="E17" s="6"/>
      <c r="F17" s="6">
        <v>10</v>
      </c>
      <c r="G17" s="6"/>
      <c r="H17" s="6"/>
      <c r="I17" s="6"/>
      <c r="J17" s="6">
        <f t="shared" si="0"/>
        <v>2</v>
      </c>
      <c r="K17" s="31">
        <f t="shared" si="1"/>
        <v>0.25</v>
      </c>
      <c r="L17" s="6">
        <v>34</v>
      </c>
    </row>
    <row r="18" spans="1:12" x14ac:dyDescent="0.2">
      <c r="A18" s="30" t="s">
        <v>158</v>
      </c>
      <c r="B18" s="6"/>
      <c r="C18" s="6">
        <v>5</v>
      </c>
      <c r="D18" s="6"/>
      <c r="E18" s="6"/>
      <c r="F18" s="6">
        <v>17</v>
      </c>
      <c r="G18" s="6"/>
      <c r="H18" s="6"/>
      <c r="I18" s="6"/>
      <c r="J18" s="6">
        <f t="shared" si="0"/>
        <v>2</v>
      </c>
      <c r="K18" s="31">
        <f t="shared" si="1"/>
        <v>0.25</v>
      </c>
      <c r="L18" s="6">
        <v>22</v>
      </c>
    </row>
    <row r="19" spans="1:12" x14ac:dyDescent="0.2">
      <c r="A19" s="30" t="s">
        <v>159</v>
      </c>
      <c r="B19" s="6"/>
      <c r="C19" s="6">
        <v>27</v>
      </c>
      <c r="D19" s="6"/>
      <c r="E19" s="6"/>
      <c r="F19" s="6">
        <v>7</v>
      </c>
      <c r="G19" s="6"/>
      <c r="H19" s="6"/>
      <c r="I19" s="6"/>
      <c r="J19" s="6">
        <f t="shared" si="0"/>
        <v>2</v>
      </c>
      <c r="K19" s="31">
        <f t="shared" si="1"/>
        <v>0.25</v>
      </c>
      <c r="L19" s="6">
        <v>34</v>
      </c>
    </row>
    <row r="20" spans="1:12" x14ac:dyDescent="0.2">
      <c r="A20" s="30" t="s">
        <v>144</v>
      </c>
      <c r="B20" s="6"/>
      <c r="C20" s="6"/>
      <c r="D20" s="6"/>
      <c r="E20" s="6"/>
      <c r="F20" s="6">
        <v>1</v>
      </c>
      <c r="G20" s="6"/>
      <c r="H20" s="6"/>
      <c r="I20" s="6"/>
      <c r="J20" s="6">
        <f t="shared" si="0"/>
        <v>1</v>
      </c>
      <c r="K20" s="31">
        <f t="shared" si="1"/>
        <v>0.125</v>
      </c>
      <c r="L20" s="6">
        <v>1</v>
      </c>
    </row>
    <row r="21" spans="1:12" x14ac:dyDescent="0.2">
      <c r="A21" s="30" t="s">
        <v>154</v>
      </c>
      <c r="B21" s="6"/>
      <c r="C21" s="6"/>
      <c r="D21" s="6"/>
      <c r="E21" s="6"/>
      <c r="F21" s="6"/>
      <c r="G21" s="6"/>
      <c r="H21" s="6"/>
      <c r="I21" s="6">
        <v>2</v>
      </c>
      <c r="J21" s="6">
        <f t="shared" si="0"/>
        <v>1</v>
      </c>
      <c r="K21" s="31">
        <f t="shared" si="1"/>
        <v>0.125</v>
      </c>
      <c r="L21" s="6">
        <v>2</v>
      </c>
    </row>
    <row r="22" spans="1:12" x14ac:dyDescent="0.2">
      <c r="A22" s="30" t="s">
        <v>156</v>
      </c>
      <c r="B22" s="6"/>
      <c r="C22" s="6"/>
      <c r="D22" s="6"/>
      <c r="E22" s="6"/>
      <c r="F22" s="6"/>
      <c r="G22" s="6"/>
      <c r="H22" s="6"/>
      <c r="I22" s="6">
        <v>1</v>
      </c>
      <c r="J22" s="6">
        <f t="shared" si="0"/>
        <v>1</v>
      </c>
      <c r="K22" s="31">
        <f t="shared" si="1"/>
        <v>0.125</v>
      </c>
      <c r="L22" s="6">
        <v>1</v>
      </c>
    </row>
    <row r="23" spans="1:12" x14ac:dyDescent="0.2">
      <c r="A23" s="30" t="s">
        <v>157</v>
      </c>
      <c r="B23" s="6"/>
      <c r="C23" s="6"/>
      <c r="D23" s="6"/>
      <c r="E23" s="6"/>
      <c r="F23" s="6"/>
      <c r="G23" s="6"/>
      <c r="H23" s="6"/>
      <c r="I23" s="6">
        <v>3</v>
      </c>
      <c r="J23" s="6">
        <f t="shared" si="0"/>
        <v>1</v>
      </c>
      <c r="K23" s="31">
        <f t="shared" si="1"/>
        <v>0.125</v>
      </c>
      <c r="L23" s="6">
        <v>3</v>
      </c>
    </row>
    <row r="24" spans="1:12" x14ac:dyDescent="0.2">
      <c r="A24" s="30" t="s">
        <v>160</v>
      </c>
      <c r="B24" s="6"/>
      <c r="C24" s="6">
        <v>4</v>
      </c>
      <c r="D24" s="6"/>
      <c r="E24" s="6"/>
      <c r="F24" s="6"/>
      <c r="G24" s="6"/>
      <c r="H24" s="6"/>
      <c r="I24" s="6"/>
      <c r="J24" s="6">
        <f t="shared" si="0"/>
        <v>1</v>
      </c>
      <c r="K24" s="31">
        <f t="shared" si="1"/>
        <v>0.125</v>
      </c>
      <c r="L24" s="6">
        <v>4</v>
      </c>
    </row>
    <row r="25" spans="1:12" x14ac:dyDescent="0.2">
      <c r="A25" s="32" t="s">
        <v>166</v>
      </c>
      <c r="B25" s="33"/>
      <c r="C25" s="33"/>
      <c r="D25" s="33"/>
      <c r="E25" s="33"/>
      <c r="F25" s="33"/>
      <c r="G25" s="33">
        <v>7</v>
      </c>
      <c r="H25" s="33"/>
      <c r="I25" s="33"/>
      <c r="J25" s="33">
        <f t="shared" si="0"/>
        <v>1</v>
      </c>
      <c r="K25" s="34">
        <f t="shared" si="1"/>
        <v>0.125</v>
      </c>
      <c r="L25" s="33">
        <v>7</v>
      </c>
    </row>
    <row r="26" spans="1:12" x14ac:dyDescent="0.2">
      <c r="A26" s="28" t="s">
        <v>173</v>
      </c>
      <c r="B26" s="28">
        <f t="shared" ref="B26:I26" si="2">COUNTA(B2:B25)</f>
        <v>5</v>
      </c>
      <c r="C26" s="28">
        <f t="shared" si="2"/>
        <v>18</v>
      </c>
      <c r="D26" s="28">
        <f t="shared" si="2"/>
        <v>8</v>
      </c>
      <c r="E26" s="28">
        <f t="shared" si="2"/>
        <v>8</v>
      </c>
      <c r="F26" s="28">
        <f t="shared" si="2"/>
        <v>17</v>
      </c>
      <c r="G26" s="28">
        <f t="shared" si="2"/>
        <v>13</v>
      </c>
      <c r="H26" s="28">
        <f t="shared" si="2"/>
        <v>10</v>
      </c>
      <c r="I26" s="28">
        <f t="shared" si="2"/>
        <v>16</v>
      </c>
      <c r="J26" s="28"/>
      <c r="K26" s="29"/>
      <c r="L26" s="35">
        <v>4357</v>
      </c>
    </row>
    <row r="27" spans="1:12" x14ac:dyDescent="0.2">
      <c r="K27" s="36"/>
    </row>
    <row r="28" spans="1:12" x14ac:dyDescent="0.2">
      <c r="K28" s="36"/>
    </row>
    <row r="29" spans="1:12" x14ac:dyDescent="0.2">
      <c r="A29" s="22" t="s">
        <v>141</v>
      </c>
      <c r="B29" s="22">
        <v>152</v>
      </c>
      <c r="C29" s="22">
        <v>989</v>
      </c>
      <c r="D29" s="22">
        <v>314</v>
      </c>
      <c r="E29" s="22">
        <v>380</v>
      </c>
      <c r="F29" s="22">
        <v>631</v>
      </c>
      <c r="G29" s="22">
        <v>507</v>
      </c>
      <c r="H29" s="22">
        <v>1054</v>
      </c>
      <c r="I29" s="22">
        <v>330</v>
      </c>
      <c r="K29" s="36"/>
      <c r="L29" s="22">
        <v>4357</v>
      </c>
    </row>
    <row r="30" spans="1:12" x14ac:dyDescent="0.2">
      <c r="K30" s="36"/>
    </row>
    <row r="31" spans="1:12" x14ac:dyDescent="0.2">
      <c r="K31" s="36"/>
    </row>
    <row r="32" spans="1:12" x14ac:dyDescent="0.2">
      <c r="A32" s="1" t="s">
        <v>68</v>
      </c>
      <c r="B32" s="1">
        <v>1</v>
      </c>
      <c r="C32" s="1">
        <v>2</v>
      </c>
      <c r="D32" s="1">
        <v>3</v>
      </c>
      <c r="E32" s="1">
        <v>4</v>
      </c>
      <c r="F32" s="1">
        <v>5</v>
      </c>
      <c r="G32" s="1">
        <v>6</v>
      </c>
      <c r="H32" s="1">
        <v>7</v>
      </c>
      <c r="I32" s="1">
        <v>8</v>
      </c>
      <c r="K32" s="36"/>
    </row>
    <row r="33" spans="1:14" x14ac:dyDescent="0.2">
      <c r="A33" s="1" t="s">
        <v>173</v>
      </c>
      <c r="B33" s="1">
        <v>5</v>
      </c>
      <c r="C33" s="1">
        <v>18</v>
      </c>
      <c r="D33" s="1">
        <v>8</v>
      </c>
      <c r="E33" s="1">
        <v>8</v>
      </c>
      <c r="F33" s="1">
        <v>17</v>
      </c>
      <c r="G33" s="1">
        <v>13</v>
      </c>
      <c r="H33" s="1">
        <v>10</v>
      </c>
      <c r="I33" s="1">
        <v>16</v>
      </c>
      <c r="K33" s="36"/>
    </row>
    <row r="34" spans="1:14" x14ac:dyDescent="0.2">
      <c r="K34" s="36"/>
    </row>
    <row r="35" spans="1:14" x14ac:dyDescent="0.2">
      <c r="K35" s="36"/>
    </row>
    <row r="36" spans="1:14" x14ac:dyDescent="0.2">
      <c r="K36" s="36"/>
    </row>
    <row r="37" spans="1:14" x14ac:dyDescent="0.2">
      <c r="K37" s="36"/>
    </row>
    <row r="38" spans="1:14" x14ac:dyDescent="0.2">
      <c r="K38" s="36"/>
    </row>
    <row r="39" spans="1:14" x14ac:dyDescent="0.2">
      <c r="K39" s="36"/>
    </row>
    <row r="40" spans="1:14" x14ac:dyDescent="0.2">
      <c r="K40" s="36"/>
    </row>
    <row r="41" spans="1:14" x14ac:dyDescent="0.2">
      <c r="K41" s="36"/>
    </row>
    <row r="42" spans="1:14" x14ac:dyDescent="0.2">
      <c r="K42" s="36"/>
    </row>
    <row r="43" spans="1:14" x14ac:dyDescent="0.2">
      <c r="K43" s="36"/>
    </row>
    <row r="44" spans="1:14" x14ac:dyDescent="0.2">
      <c r="K44" s="36"/>
    </row>
    <row r="45" spans="1:14" x14ac:dyDescent="0.2">
      <c r="K45" s="36"/>
      <c r="N45" s="1" t="s">
        <v>174</v>
      </c>
    </row>
    <row r="46" spans="1:14" x14ac:dyDescent="0.2">
      <c r="K46" s="36"/>
    </row>
    <row r="47" spans="1:14" x14ac:dyDescent="0.2">
      <c r="K47" s="36"/>
    </row>
    <row r="48" spans="1:14" x14ac:dyDescent="0.2">
      <c r="K48" s="36"/>
    </row>
    <row r="49" spans="11:11" x14ac:dyDescent="0.2">
      <c r="K49" s="36"/>
    </row>
    <row r="50" spans="11:11" x14ac:dyDescent="0.2">
      <c r="K50" s="36"/>
    </row>
    <row r="51" spans="11:11" x14ac:dyDescent="0.2">
      <c r="K51" s="36"/>
    </row>
    <row r="52" spans="11:11" x14ac:dyDescent="0.2">
      <c r="K52" s="36"/>
    </row>
    <row r="53" spans="11:11" x14ac:dyDescent="0.2">
      <c r="K53" s="36"/>
    </row>
    <row r="54" spans="11:11" x14ac:dyDescent="0.2">
      <c r="K54" s="36"/>
    </row>
    <row r="55" spans="11:11" x14ac:dyDescent="0.2">
      <c r="K55" s="36"/>
    </row>
    <row r="56" spans="11:11" x14ac:dyDescent="0.2">
      <c r="K56" s="36"/>
    </row>
    <row r="57" spans="11:11" x14ac:dyDescent="0.2">
      <c r="K57" s="36"/>
    </row>
    <row r="58" spans="11:11" x14ac:dyDescent="0.2">
      <c r="K58" s="36"/>
    </row>
    <row r="59" spans="11:11" x14ac:dyDescent="0.2">
      <c r="K59" s="36"/>
    </row>
    <row r="60" spans="11:11" x14ac:dyDescent="0.2">
      <c r="K60" s="36"/>
    </row>
    <row r="61" spans="11:11" x14ac:dyDescent="0.2">
      <c r="K61" s="36"/>
    </row>
    <row r="62" spans="11:11" x14ac:dyDescent="0.2">
      <c r="K62" s="36"/>
    </row>
    <row r="63" spans="11:11" x14ac:dyDescent="0.2">
      <c r="K63" s="36"/>
    </row>
    <row r="64" spans="11:11" x14ac:dyDescent="0.2">
      <c r="K64" s="36"/>
    </row>
    <row r="65" spans="11:11" x14ac:dyDescent="0.2">
      <c r="K65" s="36"/>
    </row>
    <row r="66" spans="11:11" x14ac:dyDescent="0.2">
      <c r="K66" s="36"/>
    </row>
    <row r="67" spans="11:11" x14ac:dyDescent="0.2">
      <c r="K67" s="36"/>
    </row>
    <row r="68" spans="11:11" x14ac:dyDescent="0.2">
      <c r="K68" s="36"/>
    </row>
    <row r="69" spans="11:11" x14ac:dyDescent="0.2">
      <c r="K69" s="36"/>
    </row>
    <row r="70" spans="11:11" x14ac:dyDescent="0.2">
      <c r="K70" s="36"/>
    </row>
    <row r="71" spans="11:11" x14ac:dyDescent="0.2">
      <c r="K71" s="36"/>
    </row>
    <row r="72" spans="11:11" x14ac:dyDescent="0.2">
      <c r="K72" s="36"/>
    </row>
    <row r="73" spans="11:11" x14ac:dyDescent="0.2">
      <c r="K73" s="36"/>
    </row>
    <row r="74" spans="11:11" x14ac:dyDescent="0.2">
      <c r="K74" s="36"/>
    </row>
    <row r="75" spans="11:11" x14ac:dyDescent="0.2">
      <c r="K75" s="36"/>
    </row>
    <row r="76" spans="11:11" x14ac:dyDescent="0.2">
      <c r="K76" s="36"/>
    </row>
    <row r="77" spans="11:11" x14ac:dyDescent="0.2">
      <c r="K77" s="36"/>
    </row>
    <row r="78" spans="11:11" x14ac:dyDescent="0.2">
      <c r="K78" s="36"/>
    </row>
    <row r="79" spans="11:11" x14ac:dyDescent="0.2">
      <c r="K79" s="36"/>
    </row>
    <row r="80" spans="11:11" x14ac:dyDescent="0.2">
      <c r="K80" s="36"/>
    </row>
    <row r="81" spans="11:11" x14ac:dyDescent="0.2">
      <c r="K81" s="36"/>
    </row>
    <row r="82" spans="11:11" x14ac:dyDescent="0.2">
      <c r="K82" s="36"/>
    </row>
    <row r="83" spans="11:11" x14ac:dyDescent="0.2">
      <c r="K83" s="36"/>
    </row>
    <row r="84" spans="11:11" x14ac:dyDescent="0.2">
      <c r="K84" s="36"/>
    </row>
    <row r="85" spans="11:11" x14ac:dyDescent="0.2">
      <c r="K85" s="36"/>
    </row>
    <row r="86" spans="11:11" x14ac:dyDescent="0.2">
      <c r="K86" s="36"/>
    </row>
    <row r="87" spans="11:11" x14ac:dyDescent="0.2">
      <c r="K87" s="36"/>
    </row>
    <row r="88" spans="11:11" x14ac:dyDescent="0.2">
      <c r="K88" s="36"/>
    </row>
    <row r="89" spans="11:11" x14ac:dyDescent="0.2">
      <c r="K89" s="36"/>
    </row>
    <row r="90" spans="11:11" x14ac:dyDescent="0.2">
      <c r="K90" s="36"/>
    </row>
    <row r="91" spans="11:11" x14ac:dyDescent="0.2">
      <c r="K91" s="36"/>
    </row>
    <row r="92" spans="11:11" x14ac:dyDescent="0.2">
      <c r="K92" s="36"/>
    </row>
    <row r="93" spans="11:11" x14ac:dyDescent="0.2">
      <c r="K93" s="36"/>
    </row>
    <row r="94" spans="11:11" x14ac:dyDescent="0.2">
      <c r="K94" s="36"/>
    </row>
    <row r="95" spans="11:11" x14ac:dyDescent="0.2">
      <c r="K95" s="36"/>
    </row>
    <row r="96" spans="11:11" x14ac:dyDescent="0.2">
      <c r="K96" s="36"/>
    </row>
    <row r="97" spans="11:11" x14ac:dyDescent="0.2">
      <c r="K97" s="36"/>
    </row>
    <row r="98" spans="11:11" x14ac:dyDescent="0.2">
      <c r="K98" s="36"/>
    </row>
    <row r="99" spans="11:11" x14ac:dyDescent="0.2">
      <c r="K99" s="36"/>
    </row>
    <row r="100" spans="11:11" x14ac:dyDescent="0.2">
      <c r="K100" s="36"/>
    </row>
    <row r="101" spans="11:11" x14ac:dyDescent="0.2">
      <c r="K101" s="36"/>
    </row>
    <row r="102" spans="11:11" x14ac:dyDescent="0.2">
      <c r="K102" s="36"/>
    </row>
    <row r="103" spans="11:11" x14ac:dyDescent="0.2">
      <c r="K103" s="36"/>
    </row>
    <row r="104" spans="11:11" x14ac:dyDescent="0.2">
      <c r="K104" s="36"/>
    </row>
    <row r="105" spans="11:11" x14ac:dyDescent="0.2">
      <c r="K105" s="36"/>
    </row>
    <row r="106" spans="11:11" x14ac:dyDescent="0.2">
      <c r="K106" s="36"/>
    </row>
    <row r="107" spans="11:11" x14ac:dyDescent="0.2">
      <c r="K107" s="36"/>
    </row>
    <row r="108" spans="11:11" x14ac:dyDescent="0.2">
      <c r="K108" s="36"/>
    </row>
    <row r="109" spans="11:11" x14ac:dyDescent="0.2">
      <c r="K109" s="36"/>
    </row>
    <row r="110" spans="11:11" x14ac:dyDescent="0.2">
      <c r="K110" s="36"/>
    </row>
    <row r="111" spans="11:11" x14ac:dyDescent="0.2">
      <c r="K111" s="36"/>
    </row>
    <row r="112" spans="11:11" x14ac:dyDescent="0.2">
      <c r="K112" s="36"/>
    </row>
    <row r="113" spans="11:11" x14ac:dyDescent="0.2">
      <c r="K113" s="36"/>
    </row>
    <row r="114" spans="11:11" x14ac:dyDescent="0.2">
      <c r="K114" s="36"/>
    </row>
    <row r="115" spans="11:11" x14ac:dyDescent="0.2">
      <c r="K115" s="36"/>
    </row>
    <row r="116" spans="11:11" x14ac:dyDescent="0.2">
      <c r="K116" s="36"/>
    </row>
    <row r="117" spans="11:11" x14ac:dyDescent="0.2">
      <c r="K117" s="36"/>
    </row>
    <row r="118" spans="11:11" x14ac:dyDescent="0.2">
      <c r="K118" s="36"/>
    </row>
    <row r="119" spans="11:11" x14ac:dyDescent="0.2">
      <c r="K119" s="36"/>
    </row>
    <row r="120" spans="11:11" x14ac:dyDescent="0.2">
      <c r="K120" s="36"/>
    </row>
    <row r="121" spans="11:11" x14ac:dyDescent="0.2">
      <c r="K121" s="36"/>
    </row>
    <row r="122" spans="11:11" x14ac:dyDescent="0.2">
      <c r="K122" s="36"/>
    </row>
    <row r="123" spans="11:11" x14ac:dyDescent="0.2">
      <c r="K123" s="36"/>
    </row>
    <row r="124" spans="11:11" x14ac:dyDescent="0.2">
      <c r="K124" s="36"/>
    </row>
    <row r="125" spans="11:11" x14ac:dyDescent="0.2">
      <c r="K125" s="36"/>
    </row>
    <row r="126" spans="11:11" x14ac:dyDescent="0.2">
      <c r="K126" s="36"/>
    </row>
    <row r="127" spans="11:11" x14ac:dyDescent="0.2">
      <c r="K127" s="36"/>
    </row>
    <row r="128" spans="11:11" x14ac:dyDescent="0.2">
      <c r="K128" s="36"/>
    </row>
    <row r="129" spans="11:11" x14ac:dyDescent="0.2">
      <c r="K129" s="36"/>
    </row>
    <row r="130" spans="11:11" x14ac:dyDescent="0.2">
      <c r="K130" s="36"/>
    </row>
    <row r="131" spans="11:11" x14ac:dyDescent="0.2">
      <c r="K131" s="36"/>
    </row>
    <row r="132" spans="11:11" x14ac:dyDescent="0.2">
      <c r="K132" s="36"/>
    </row>
    <row r="133" spans="11:11" x14ac:dyDescent="0.2">
      <c r="K133" s="36"/>
    </row>
    <row r="134" spans="11:11" x14ac:dyDescent="0.2">
      <c r="K134" s="36"/>
    </row>
    <row r="135" spans="11:11" x14ac:dyDescent="0.2">
      <c r="K135" s="36"/>
    </row>
    <row r="136" spans="11:11" x14ac:dyDescent="0.2">
      <c r="K136" s="36"/>
    </row>
    <row r="137" spans="11:11" x14ac:dyDescent="0.2">
      <c r="K137" s="36"/>
    </row>
    <row r="138" spans="11:11" x14ac:dyDescent="0.2">
      <c r="K138" s="36"/>
    </row>
    <row r="139" spans="11:11" x14ac:dyDescent="0.2">
      <c r="K139" s="36"/>
    </row>
    <row r="140" spans="11:11" x14ac:dyDescent="0.2">
      <c r="K140" s="36"/>
    </row>
    <row r="141" spans="11:11" x14ac:dyDescent="0.2">
      <c r="K141" s="36"/>
    </row>
    <row r="142" spans="11:11" x14ac:dyDescent="0.2">
      <c r="K142" s="36"/>
    </row>
    <row r="143" spans="11:11" x14ac:dyDescent="0.2">
      <c r="K143" s="36"/>
    </row>
    <row r="144" spans="11:11" x14ac:dyDescent="0.2">
      <c r="K144" s="36"/>
    </row>
    <row r="145" spans="11:11" x14ac:dyDescent="0.2">
      <c r="K145" s="36"/>
    </row>
    <row r="146" spans="11:11" x14ac:dyDescent="0.2">
      <c r="K146" s="36"/>
    </row>
    <row r="147" spans="11:11" x14ac:dyDescent="0.2">
      <c r="K147" s="36"/>
    </row>
    <row r="148" spans="11:11" x14ac:dyDescent="0.2">
      <c r="K148" s="36"/>
    </row>
    <row r="149" spans="11:11" x14ac:dyDescent="0.2">
      <c r="K149" s="36"/>
    </row>
    <row r="150" spans="11:11" x14ac:dyDescent="0.2">
      <c r="K150" s="36"/>
    </row>
    <row r="151" spans="11:11" x14ac:dyDescent="0.2">
      <c r="K151" s="36"/>
    </row>
    <row r="152" spans="11:11" x14ac:dyDescent="0.2">
      <c r="K152" s="36"/>
    </row>
    <row r="153" spans="11:11" x14ac:dyDescent="0.2">
      <c r="K153" s="36"/>
    </row>
    <row r="154" spans="11:11" x14ac:dyDescent="0.2">
      <c r="K154" s="36"/>
    </row>
    <row r="155" spans="11:11" x14ac:dyDescent="0.2">
      <c r="K155" s="36"/>
    </row>
    <row r="156" spans="11:11" x14ac:dyDescent="0.2">
      <c r="K156" s="36"/>
    </row>
    <row r="157" spans="11:11" x14ac:dyDescent="0.2">
      <c r="K157" s="36"/>
    </row>
    <row r="158" spans="11:11" x14ac:dyDescent="0.2">
      <c r="K158" s="36"/>
    </row>
    <row r="159" spans="11:11" x14ac:dyDescent="0.2">
      <c r="K159" s="36"/>
    </row>
    <row r="160" spans="11:11" x14ac:dyDescent="0.2">
      <c r="K160" s="36"/>
    </row>
    <row r="161" spans="11:11" x14ac:dyDescent="0.2">
      <c r="K161" s="36"/>
    </row>
    <row r="162" spans="11:11" x14ac:dyDescent="0.2">
      <c r="K162" s="36"/>
    </row>
    <row r="163" spans="11:11" x14ac:dyDescent="0.2">
      <c r="K163" s="36"/>
    </row>
    <row r="164" spans="11:11" x14ac:dyDescent="0.2">
      <c r="K164" s="36"/>
    </row>
    <row r="165" spans="11:11" x14ac:dyDescent="0.2">
      <c r="K165" s="36"/>
    </row>
    <row r="166" spans="11:11" x14ac:dyDescent="0.2">
      <c r="K166" s="36"/>
    </row>
    <row r="167" spans="11:11" x14ac:dyDescent="0.2">
      <c r="K167" s="36"/>
    </row>
    <row r="168" spans="11:11" x14ac:dyDescent="0.2">
      <c r="K168" s="36"/>
    </row>
    <row r="169" spans="11:11" x14ac:dyDescent="0.2">
      <c r="K169" s="36"/>
    </row>
    <row r="170" spans="11:11" x14ac:dyDescent="0.2">
      <c r="K170" s="36"/>
    </row>
    <row r="171" spans="11:11" x14ac:dyDescent="0.2">
      <c r="K171" s="36"/>
    </row>
    <row r="172" spans="11:11" x14ac:dyDescent="0.2">
      <c r="K172" s="36"/>
    </row>
    <row r="173" spans="11:11" x14ac:dyDescent="0.2">
      <c r="K173" s="36"/>
    </row>
    <row r="174" spans="11:11" x14ac:dyDescent="0.2">
      <c r="K174" s="36"/>
    </row>
    <row r="175" spans="11:11" x14ac:dyDescent="0.2">
      <c r="K175" s="36"/>
    </row>
    <row r="176" spans="11:11" x14ac:dyDescent="0.2">
      <c r="K176" s="36"/>
    </row>
    <row r="177" spans="11:11" x14ac:dyDescent="0.2">
      <c r="K177" s="36"/>
    </row>
    <row r="178" spans="11:11" x14ac:dyDescent="0.2">
      <c r="K178" s="36"/>
    </row>
    <row r="179" spans="11:11" x14ac:dyDescent="0.2">
      <c r="K179" s="36"/>
    </row>
    <row r="180" spans="11:11" x14ac:dyDescent="0.2">
      <c r="K180" s="36"/>
    </row>
    <row r="181" spans="11:11" x14ac:dyDescent="0.2">
      <c r="K181" s="36"/>
    </row>
    <row r="182" spans="11:11" x14ac:dyDescent="0.2">
      <c r="K182" s="36"/>
    </row>
    <row r="183" spans="11:11" x14ac:dyDescent="0.2">
      <c r="K183" s="36"/>
    </row>
    <row r="184" spans="11:11" x14ac:dyDescent="0.2">
      <c r="K184" s="36"/>
    </row>
    <row r="185" spans="11:11" x14ac:dyDescent="0.2">
      <c r="K185" s="36"/>
    </row>
    <row r="186" spans="11:11" x14ac:dyDescent="0.2">
      <c r="K186" s="36"/>
    </row>
    <row r="187" spans="11:11" x14ac:dyDescent="0.2">
      <c r="K187" s="36"/>
    </row>
    <row r="188" spans="11:11" x14ac:dyDescent="0.2">
      <c r="K188" s="36"/>
    </row>
    <row r="189" spans="11:11" x14ac:dyDescent="0.2">
      <c r="K189" s="36"/>
    </row>
    <row r="190" spans="11:11" x14ac:dyDescent="0.2">
      <c r="K190" s="36"/>
    </row>
    <row r="191" spans="11:11" x14ac:dyDescent="0.2">
      <c r="K191" s="36"/>
    </row>
    <row r="192" spans="11:11" x14ac:dyDescent="0.2">
      <c r="K192" s="36"/>
    </row>
    <row r="193" spans="11:11" x14ac:dyDescent="0.2">
      <c r="K193" s="36"/>
    </row>
    <row r="194" spans="11:11" x14ac:dyDescent="0.2">
      <c r="K194" s="36"/>
    </row>
    <row r="195" spans="11:11" x14ac:dyDescent="0.2">
      <c r="K195" s="36"/>
    </row>
    <row r="196" spans="11:11" x14ac:dyDescent="0.2">
      <c r="K196" s="36"/>
    </row>
    <row r="197" spans="11:11" x14ac:dyDescent="0.2">
      <c r="K197" s="36"/>
    </row>
    <row r="198" spans="11:11" x14ac:dyDescent="0.2">
      <c r="K198" s="36"/>
    </row>
    <row r="199" spans="11:11" x14ac:dyDescent="0.2">
      <c r="K199" s="36"/>
    </row>
    <row r="200" spans="11:11" x14ac:dyDescent="0.2">
      <c r="K200" s="36"/>
    </row>
    <row r="201" spans="11:11" x14ac:dyDescent="0.2">
      <c r="K201" s="36"/>
    </row>
    <row r="202" spans="11:11" x14ac:dyDescent="0.2">
      <c r="K202" s="36"/>
    </row>
    <row r="203" spans="11:11" x14ac:dyDescent="0.2">
      <c r="K203" s="36"/>
    </row>
    <row r="204" spans="11:11" x14ac:dyDescent="0.2">
      <c r="K204" s="36"/>
    </row>
    <row r="205" spans="11:11" x14ac:dyDescent="0.2">
      <c r="K205" s="36"/>
    </row>
    <row r="206" spans="11:11" x14ac:dyDescent="0.2">
      <c r="K206" s="36"/>
    </row>
    <row r="207" spans="11:11" x14ac:dyDescent="0.2">
      <c r="K207" s="36"/>
    </row>
    <row r="208" spans="11:11" x14ac:dyDescent="0.2">
      <c r="K208" s="36"/>
    </row>
    <row r="209" spans="11:11" x14ac:dyDescent="0.2">
      <c r="K209" s="36"/>
    </row>
    <row r="210" spans="11:11" x14ac:dyDescent="0.2">
      <c r="K210" s="36"/>
    </row>
    <row r="211" spans="11:11" x14ac:dyDescent="0.2">
      <c r="K211" s="36"/>
    </row>
    <row r="212" spans="11:11" x14ac:dyDescent="0.2">
      <c r="K212" s="36"/>
    </row>
    <row r="213" spans="11:11" x14ac:dyDescent="0.2">
      <c r="K213" s="36"/>
    </row>
    <row r="214" spans="11:11" x14ac:dyDescent="0.2">
      <c r="K214" s="36"/>
    </row>
    <row r="215" spans="11:11" x14ac:dyDescent="0.2">
      <c r="K215" s="36"/>
    </row>
    <row r="216" spans="11:11" x14ac:dyDescent="0.2">
      <c r="K216" s="36"/>
    </row>
    <row r="217" spans="11:11" x14ac:dyDescent="0.2">
      <c r="K217" s="36"/>
    </row>
    <row r="218" spans="11:11" x14ac:dyDescent="0.2">
      <c r="K218" s="36"/>
    </row>
    <row r="219" spans="11:11" x14ac:dyDescent="0.2">
      <c r="K219" s="36"/>
    </row>
    <row r="220" spans="11:11" x14ac:dyDescent="0.2">
      <c r="K220" s="36"/>
    </row>
    <row r="221" spans="11:11" x14ac:dyDescent="0.2">
      <c r="K221" s="36"/>
    </row>
    <row r="222" spans="11:11" x14ac:dyDescent="0.2">
      <c r="K222" s="36"/>
    </row>
    <row r="223" spans="11:11" x14ac:dyDescent="0.2">
      <c r="K223" s="36"/>
    </row>
    <row r="224" spans="11:11" x14ac:dyDescent="0.2">
      <c r="K224" s="36"/>
    </row>
    <row r="225" spans="11:11" x14ac:dyDescent="0.2">
      <c r="K225" s="36"/>
    </row>
    <row r="226" spans="11:11" x14ac:dyDescent="0.2">
      <c r="K226" s="36"/>
    </row>
    <row r="227" spans="11:11" x14ac:dyDescent="0.2">
      <c r="K227" s="36"/>
    </row>
    <row r="228" spans="11:11" x14ac:dyDescent="0.2">
      <c r="K228" s="36"/>
    </row>
    <row r="229" spans="11:11" x14ac:dyDescent="0.2">
      <c r="K229" s="36"/>
    </row>
    <row r="230" spans="11:11" x14ac:dyDescent="0.2">
      <c r="K230" s="36"/>
    </row>
    <row r="231" spans="11:11" x14ac:dyDescent="0.2">
      <c r="K231" s="36"/>
    </row>
    <row r="232" spans="11:11" x14ac:dyDescent="0.2">
      <c r="K232" s="36"/>
    </row>
    <row r="233" spans="11:11" x14ac:dyDescent="0.2">
      <c r="K233" s="36"/>
    </row>
    <row r="234" spans="11:11" x14ac:dyDescent="0.2">
      <c r="K234" s="36"/>
    </row>
    <row r="235" spans="11:11" x14ac:dyDescent="0.2">
      <c r="K235" s="36"/>
    </row>
    <row r="236" spans="11:11" x14ac:dyDescent="0.2">
      <c r="K236" s="36"/>
    </row>
    <row r="237" spans="11:11" x14ac:dyDescent="0.2">
      <c r="K237" s="36"/>
    </row>
    <row r="238" spans="11:11" x14ac:dyDescent="0.2">
      <c r="K238" s="36"/>
    </row>
    <row r="239" spans="11:11" x14ac:dyDescent="0.2">
      <c r="K239" s="36"/>
    </row>
    <row r="240" spans="11:11" x14ac:dyDescent="0.2">
      <c r="K240" s="36"/>
    </row>
    <row r="241" spans="11:11" x14ac:dyDescent="0.2">
      <c r="K241" s="36"/>
    </row>
    <row r="242" spans="11:11" x14ac:dyDescent="0.2">
      <c r="K242" s="36"/>
    </row>
    <row r="243" spans="11:11" x14ac:dyDescent="0.2">
      <c r="K243" s="36"/>
    </row>
    <row r="244" spans="11:11" x14ac:dyDescent="0.2">
      <c r="K244" s="36"/>
    </row>
    <row r="245" spans="11:11" x14ac:dyDescent="0.2">
      <c r="K245" s="36"/>
    </row>
    <row r="246" spans="11:11" x14ac:dyDescent="0.2">
      <c r="K246" s="36"/>
    </row>
    <row r="247" spans="11:11" x14ac:dyDescent="0.2">
      <c r="K247" s="36"/>
    </row>
    <row r="248" spans="11:11" x14ac:dyDescent="0.2">
      <c r="K248" s="36"/>
    </row>
    <row r="249" spans="11:11" x14ac:dyDescent="0.2">
      <c r="K249" s="36"/>
    </row>
    <row r="250" spans="11:11" x14ac:dyDescent="0.2">
      <c r="K250" s="36"/>
    </row>
    <row r="251" spans="11:11" x14ac:dyDescent="0.2">
      <c r="K251" s="36"/>
    </row>
    <row r="252" spans="11:11" x14ac:dyDescent="0.2">
      <c r="K252" s="36"/>
    </row>
    <row r="253" spans="11:11" x14ac:dyDescent="0.2">
      <c r="K253" s="36"/>
    </row>
    <row r="254" spans="11:11" x14ac:dyDescent="0.2">
      <c r="K254" s="36"/>
    </row>
    <row r="255" spans="11:11" x14ac:dyDescent="0.2">
      <c r="K255" s="36"/>
    </row>
    <row r="256" spans="11:11" x14ac:dyDescent="0.2">
      <c r="K256" s="36"/>
    </row>
    <row r="257" spans="11:11" x14ac:dyDescent="0.2">
      <c r="K257" s="36"/>
    </row>
    <row r="258" spans="11:11" x14ac:dyDescent="0.2">
      <c r="K258" s="36"/>
    </row>
    <row r="259" spans="11:11" x14ac:dyDescent="0.2">
      <c r="K259" s="36"/>
    </row>
    <row r="260" spans="11:11" x14ac:dyDescent="0.2">
      <c r="K260" s="36"/>
    </row>
    <row r="261" spans="11:11" x14ac:dyDescent="0.2">
      <c r="K261" s="36"/>
    </row>
    <row r="262" spans="11:11" x14ac:dyDescent="0.2">
      <c r="K262" s="36"/>
    </row>
    <row r="263" spans="11:11" x14ac:dyDescent="0.2">
      <c r="K263" s="36"/>
    </row>
    <row r="264" spans="11:11" x14ac:dyDescent="0.2">
      <c r="K264" s="36"/>
    </row>
    <row r="265" spans="11:11" x14ac:dyDescent="0.2">
      <c r="K265" s="36"/>
    </row>
    <row r="266" spans="11:11" x14ac:dyDescent="0.2">
      <c r="K266" s="36"/>
    </row>
    <row r="267" spans="11:11" x14ac:dyDescent="0.2">
      <c r="K267" s="36"/>
    </row>
    <row r="268" spans="11:11" x14ac:dyDescent="0.2">
      <c r="K268" s="36"/>
    </row>
    <row r="269" spans="11:11" x14ac:dyDescent="0.2">
      <c r="K269" s="36"/>
    </row>
    <row r="270" spans="11:11" x14ac:dyDescent="0.2">
      <c r="K270" s="36"/>
    </row>
    <row r="271" spans="11:11" x14ac:dyDescent="0.2">
      <c r="K271" s="36"/>
    </row>
    <row r="272" spans="11:11" x14ac:dyDescent="0.2">
      <c r="K272" s="36"/>
    </row>
    <row r="273" spans="11:11" x14ac:dyDescent="0.2">
      <c r="K273" s="36"/>
    </row>
    <row r="274" spans="11:11" x14ac:dyDescent="0.2">
      <c r="K274" s="36"/>
    </row>
    <row r="275" spans="11:11" x14ac:dyDescent="0.2">
      <c r="K275" s="36"/>
    </row>
    <row r="276" spans="11:11" x14ac:dyDescent="0.2">
      <c r="K276" s="36"/>
    </row>
    <row r="277" spans="11:11" x14ac:dyDescent="0.2">
      <c r="K277" s="36"/>
    </row>
    <row r="278" spans="11:11" x14ac:dyDescent="0.2">
      <c r="K278" s="36"/>
    </row>
    <row r="279" spans="11:11" x14ac:dyDescent="0.2">
      <c r="K279" s="36"/>
    </row>
    <row r="280" spans="11:11" x14ac:dyDescent="0.2">
      <c r="K280" s="36"/>
    </row>
    <row r="281" spans="11:11" x14ac:dyDescent="0.2">
      <c r="K281" s="36"/>
    </row>
    <row r="282" spans="11:11" x14ac:dyDescent="0.2">
      <c r="K282" s="36"/>
    </row>
    <row r="283" spans="11:11" x14ac:dyDescent="0.2">
      <c r="K283" s="36"/>
    </row>
    <row r="284" spans="11:11" x14ac:dyDescent="0.2">
      <c r="K284" s="36"/>
    </row>
    <row r="285" spans="11:11" x14ac:dyDescent="0.2">
      <c r="K285" s="36"/>
    </row>
    <row r="286" spans="11:11" x14ac:dyDescent="0.2">
      <c r="K286" s="36"/>
    </row>
    <row r="287" spans="11:11" x14ac:dyDescent="0.2">
      <c r="K287" s="36"/>
    </row>
    <row r="288" spans="11:11" x14ac:dyDescent="0.2">
      <c r="K288" s="36"/>
    </row>
    <row r="289" spans="11:11" x14ac:dyDescent="0.2">
      <c r="K289" s="36"/>
    </row>
    <row r="290" spans="11:11" x14ac:dyDescent="0.2">
      <c r="K290" s="36"/>
    </row>
    <row r="291" spans="11:11" x14ac:dyDescent="0.2">
      <c r="K291" s="36"/>
    </row>
    <row r="292" spans="11:11" x14ac:dyDescent="0.2">
      <c r="K292" s="36"/>
    </row>
    <row r="293" spans="11:11" x14ac:dyDescent="0.2">
      <c r="K293" s="36"/>
    </row>
    <row r="294" spans="11:11" x14ac:dyDescent="0.2">
      <c r="K294" s="36"/>
    </row>
    <row r="295" spans="11:11" x14ac:dyDescent="0.2">
      <c r="K295" s="36"/>
    </row>
    <row r="296" spans="11:11" x14ac:dyDescent="0.2">
      <c r="K296" s="36"/>
    </row>
    <row r="297" spans="11:11" x14ac:dyDescent="0.2">
      <c r="K297" s="36"/>
    </row>
    <row r="298" spans="11:11" x14ac:dyDescent="0.2">
      <c r="K298" s="36"/>
    </row>
    <row r="299" spans="11:11" x14ac:dyDescent="0.2">
      <c r="K299" s="36"/>
    </row>
    <row r="300" spans="11:11" x14ac:dyDescent="0.2">
      <c r="K300" s="36"/>
    </row>
    <row r="301" spans="11:11" x14ac:dyDescent="0.2">
      <c r="K301" s="36"/>
    </row>
    <row r="302" spans="11:11" x14ac:dyDescent="0.2">
      <c r="K302" s="36"/>
    </row>
    <row r="303" spans="11:11" x14ac:dyDescent="0.2">
      <c r="K303" s="36"/>
    </row>
    <row r="304" spans="11:11" x14ac:dyDescent="0.2">
      <c r="K304" s="36"/>
    </row>
    <row r="305" spans="11:11" x14ac:dyDescent="0.2">
      <c r="K305" s="36"/>
    </row>
    <row r="306" spans="11:11" x14ac:dyDescent="0.2">
      <c r="K306" s="36"/>
    </row>
    <row r="307" spans="11:11" x14ac:dyDescent="0.2">
      <c r="K307" s="36"/>
    </row>
    <row r="308" spans="11:11" x14ac:dyDescent="0.2">
      <c r="K308" s="36"/>
    </row>
    <row r="309" spans="11:11" x14ac:dyDescent="0.2">
      <c r="K309" s="36"/>
    </row>
    <row r="310" spans="11:11" x14ac:dyDescent="0.2">
      <c r="K310" s="36"/>
    </row>
    <row r="311" spans="11:11" x14ac:dyDescent="0.2">
      <c r="K311" s="36"/>
    </row>
    <row r="312" spans="11:11" x14ac:dyDescent="0.2">
      <c r="K312" s="36"/>
    </row>
    <row r="313" spans="11:11" x14ac:dyDescent="0.2">
      <c r="K313" s="36"/>
    </row>
    <row r="314" spans="11:11" x14ac:dyDescent="0.2">
      <c r="K314" s="36"/>
    </row>
    <row r="315" spans="11:11" x14ac:dyDescent="0.2">
      <c r="K315" s="36"/>
    </row>
    <row r="316" spans="11:11" x14ac:dyDescent="0.2">
      <c r="K316" s="36"/>
    </row>
    <row r="317" spans="11:11" x14ac:dyDescent="0.2">
      <c r="K317" s="36"/>
    </row>
    <row r="318" spans="11:11" x14ac:dyDescent="0.2">
      <c r="K318" s="36"/>
    </row>
    <row r="319" spans="11:11" x14ac:dyDescent="0.2">
      <c r="K319" s="36"/>
    </row>
    <row r="320" spans="11:11" x14ac:dyDescent="0.2">
      <c r="K320" s="36"/>
    </row>
    <row r="321" spans="11:11" x14ac:dyDescent="0.2">
      <c r="K321" s="36"/>
    </row>
    <row r="322" spans="11:11" x14ac:dyDescent="0.2">
      <c r="K322" s="36"/>
    </row>
    <row r="323" spans="11:11" x14ac:dyDescent="0.2">
      <c r="K323" s="36"/>
    </row>
    <row r="324" spans="11:11" x14ac:dyDescent="0.2">
      <c r="K324" s="36"/>
    </row>
    <row r="325" spans="11:11" x14ac:dyDescent="0.2">
      <c r="K325" s="36"/>
    </row>
    <row r="326" spans="11:11" x14ac:dyDescent="0.2">
      <c r="K326" s="36"/>
    </row>
    <row r="327" spans="11:11" x14ac:dyDescent="0.2">
      <c r="K327" s="36"/>
    </row>
    <row r="328" spans="11:11" x14ac:dyDescent="0.2">
      <c r="K328" s="36"/>
    </row>
    <row r="329" spans="11:11" x14ac:dyDescent="0.2">
      <c r="K329" s="36"/>
    </row>
    <row r="330" spans="11:11" x14ac:dyDescent="0.2">
      <c r="K330" s="36"/>
    </row>
    <row r="331" spans="11:11" x14ac:dyDescent="0.2">
      <c r="K331" s="36"/>
    </row>
    <row r="332" spans="11:11" x14ac:dyDescent="0.2">
      <c r="K332" s="36"/>
    </row>
    <row r="333" spans="11:11" x14ac:dyDescent="0.2">
      <c r="K333" s="36"/>
    </row>
    <row r="334" spans="11:11" x14ac:dyDescent="0.2">
      <c r="K334" s="36"/>
    </row>
    <row r="335" spans="11:11" x14ac:dyDescent="0.2">
      <c r="K335" s="36"/>
    </row>
    <row r="336" spans="11:11" x14ac:dyDescent="0.2">
      <c r="K336" s="36"/>
    </row>
    <row r="337" spans="11:11" x14ac:dyDescent="0.2">
      <c r="K337" s="36"/>
    </row>
    <row r="338" spans="11:11" x14ac:dyDescent="0.2">
      <c r="K338" s="36"/>
    </row>
    <row r="339" spans="11:11" x14ac:dyDescent="0.2">
      <c r="K339" s="36"/>
    </row>
    <row r="340" spans="11:11" x14ac:dyDescent="0.2">
      <c r="K340" s="36"/>
    </row>
    <row r="341" spans="11:11" x14ac:dyDescent="0.2">
      <c r="K341" s="36"/>
    </row>
    <row r="342" spans="11:11" x14ac:dyDescent="0.2">
      <c r="K342" s="36"/>
    </row>
    <row r="343" spans="11:11" x14ac:dyDescent="0.2">
      <c r="K343" s="36"/>
    </row>
    <row r="344" spans="11:11" x14ac:dyDescent="0.2">
      <c r="K344" s="36"/>
    </row>
    <row r="345" spans="11:11" x14ac:dyDescent="0.2">
      <c r="K345" s="36"/>
    </row>
    <row r="346" spans="11:11" x14ac:dyDescent="0.2">
      <c r="K346" s="36"/>
    </row>
    <row r="347" spans="11:11" x14ac:dyDescent="0.2">
      <c r="K347" s="36"/>
    </row>
    <row r="348" spans="11:11" x14ac:dyDescent="0.2">
      <c r="K348" s="36"/>
    </row>
    <row r="349" spans="11:11" x14ac:dyDescent="0.2">
      <c r="K349" s="36"/>
    </row>
    <row r="350" spans="11:11" x14ac:dyDescent="0.2">
      <c r="K350" s="36"/>
    </row>
    <row r="351" spans="11:11" x14ac:dyDescent="0.2">
      <c r="K351" s="36"/>
    </row>
    <row r="352" spans="11:11" x14ac:dyDescent="0.2">
      <c r="K352" s="36"/>
    </row>
    <row r="353" spans="11:11" x14ac:dyDescent="0.2">
      <c r="K353" s="36"/>
    </row>
    <row r="354" spans="11:11" x14ac:dyDescent="0.2">
      <c r="K354" s="36"/>
    </row>
    <row r="355" spans="11:11" x14ac:dyDescent="0.2">
      <c r="K355" s="36"/>
    </row>
    <row r="356" spans="11:11" x14ac:dyDescent="0.2">
      <c r="K356" s="36"/>
    </row>
    <row r="357" spans="11:11" x14ac:dyDescent="0.2">
      <c r="K357" s="36"/>
    </row>
    <row r="358" spans="11:11" x14ac:dyDescent="0.2">
      <c r="K358" s="36"/>
    </row>
    <row r="359" spans="11:11" x14ac:dyDescent="0.2">
      <c r="K359" s="36"/>
    </row>
    <row r="360" spans="11:11" x14ac:dyDescent="0.2">
      <c r="K360" s="36"/>
    </row>
    <row r="361" spans="11:11" x14ac:dyDescent="0.2">
      <c r="K361" s="36"/>
    </row>
    <row r="362" spans="11:11" x14ac:dyDescent="0.2">
      <c r="K362" s="36"/>
    </row>
    <row r="363" spans="11:11" x14ac:dyDescent="0.2">
      <c r="K363" s="36"/>
    </row>
    <row r="364" spans="11:11" x14ac:dyDescent="0.2">
      <c r="K364" s="36"/>
    </row>
    <row r="365" spans="11:11" x14ac:dyDescent="0.2">
      <c r="K365" s="36"/>
    </row>
    <row r="366" spans="11:11" x14ac:dyDescent="0.2">
      <c r="K366" s="36"/>
    </row>
    <row r="367" spans="11:11" x14ac:dyDescent="0.2">
      <c r="K367" s="36"/>
    </row>
    <row r="368" spans="11:11" x14ac:dyDescent="0.2">
      <c r="K368" s="36"/>
    </row>
    <row r="369" spans="11:11" x14ac:dyDescent="0.2">
      <c r="K369" s="36"/>
    </row>
    <row r="370" spans="11:11" x14ac:dyDescent="0.2">
      <c r="K370" s="36"/>
    </row>
    <row r="371" spans="11:11" x14ac:dyDescent="0.2">
      <c r="K371" s="36"/>
    </row>
    <row r="372" spans="11:11" x14ac:dyDescent="0.2">
      <c r="K372" s="36"/>
    </row>
    <row r="373" spans="11:11" x14ac:dyDescent="0.2">
      <c r="K373" s="36"/>
    </row>
    <row r="374" spans="11:11" x14ac:dyDescent="0.2">
      <c r="K374" s="36"/>
    </row>
    <row r="375" spans="11:11" x14ac:dyDescent="0.2">
      <c r="K375" s="36"/>
    </row>
    <row r="376" spans="11:11" x14ac:dyDescent="0.2">
      <c r="K376" s="36"/>
    </row>
    <row r="377" spans="11:11" x14ac:dyDescent="0.2">
      <c r="K377" s="36"/>
    </row>
    <row r="378" spans="11:11" x14ac:dyDescent="0.2">
      <c r="K378" s="36"/>
    </row>
    <row r="379" spans="11:11" x14ac:dyDescent="0.2">
      <c r="K379" s="36"/>
    </row>
    <row r="380" spans="11:11" x14ac:dyDescent="0.2">
      <c r="K380" s="36"/>
    </row>
    <row r="381" spans="11:11" x14ac:dyDescent="0.2">
      <c r="K381" s="36"/>
    </row>
    <row r="382" spans="11:11" x14ac:dyDescent="0.2">
      <c r="K382" s="36"/>
    </row>
    <row r="383" spans="11:11" x14ac:dyDescent="0.2">
      <c r="K383" s="36"/>
    </row>
    <row r="384" spans="11:11" x14ac:dyDescent="0.2">
      <c r="K384" s="36"/>
    </row>
    <row r="385" spans="11:11" x14ac:dyDescent="0.2">
      <c r="K385" s="36"/>
    </row>
    <row r="386" spans="11:11" x14ac:dyDescent="0.2">
      <c r="K386" s="36"/>
    </row>
    <row r="387" spans="11:11" x14ac:dyDescent="0.2">
      <c r="K387" s="36"/>
    </row>
    <row r="388" spans="11:11" x14ac:dyDescent="0.2">
      <c r="K388" s="36"/>
    </row>
    <row r="389" spans="11:11" x14ac:dyDescent="0.2">
      <c r="K389" s="36"/>
    </row>
    <row r="390" spans="11:11" x14ac:dyDescent="0.2">
      <c r="K390" s="36"/>
    </row>
    <row r="391" spans="11:11" x14ac:dyDescent="0.2">
      <c r="K391" s="36"/>
    </row>
    <row r="392" spans="11:11" x14ac:dyDescent="0.2">
      <c r="K392" s="36"/>
    </row>
    <row r="393" spans="11:11" x14ac:dyDescent="0.2">
      <c r="K393" s="36"/>
    </row>
    <row r="394" spans="11:11" x14ac:dyDescent="0.2">
      <c r="K394" s="36"/>
    </row>
    <row r="395" spans="11:11" x14ac:dyDescent="0.2">
      <c r="K395" s="36"/>
    </row>
    <row r="396" spans="11:11" x14ac:dyDescent="0.2">
      <c r="K396" s="36"/>
    </row>
    <row r="397" spans="11:11" x14ac:dyDescent="0.2">
      <c r="K397" s="36"/>
    </row>
    <row r="398" spans="11:11" x14ac:dyDescent="0.2">
      <c r="K398" s="36"/>
    </row>
    <row r="399" spans="11:11" x14ac:dyDescent="0.2">
      <c r="K399" s="36"/>
    </row>
    <row r="400" spans="11:11" x14ac:dyDescent="0.2">
      <c r="K400" s="36"/>
    </row>
    <row r="401" spans="11:11" x14ac:dyDescent="0.2">
      <c r="K401" s="36"/>
    </row>
    <row r="402" spans="11:11" x14ac:dyDescent="0.2">
      <c r="K402" s="36"/>
    </row>
    <row r="403" spans="11:11" x14ac:dyDescent="0.2">
      <c r="K403" s="36"/>
    </row>
    <row r="404" spans="11:11" x14ac:dyDescent="0.2">
      <c r="K404" s="36"/>
    </row>
    <row r="405" spans="11:11" x14ac:dyDescent="0.2">
      <c r="K405" s="36"/>
    </row>
    <row r="406" spans="11:11" x14ac:dyDescent="0.2">
      <c r="K406" s="36"/>
    </row>
    <row r="407" spans="11:11" x14ac:dyDescent="0.2">
      <c r="K407" s="36"/>
    </row>
    <row r="408" spans="11:11" x14ac:dyDescent="0.2">
      <c r="K408" s="36"/>
    </row>
    <row r="409" spans="11:11" x14ac:dyDescent="0.2">
      <c r="K409" s="36"/>
    </row>
    <row r="410" spans="11:11" x14ac:dyDescent="0.2">
      <c r="K410" s="36"/>
    </row>
    <row r="411" spans="11:11" x14ac:dyDescent="0.2">
      <c r="K411" s="36"/>
    </row>
    <row r="412" spans="11:11" x14ac:dyDescent="0.2">
      <c r="K412" s="36"/>
    </row>
    <row r="413" spans="11:11" x14ac:dyDescent="0.2">
      <c r="K413" s="36"/>
    </row>
    <row r="414" spans="11:11" x14ac:dyDescent="0.2">
      <c r="K414" s="36"/>
    </row>
    <row r="415" spans="11:11" x14ac:dyDescent="0.2">
      <c r="K415" s="36"/>
    </row>
    <row r="416" spans="11:11" x14ac:dyDescent="0.2">
      <c r="K416" s="36"/>
    </row>
    <row r="417" spans="11:11" x14ac:dyDescent="0.2">
      <c r="K417" s="36"/>
    </row>
    <row r="418" spans="11:11" x14ac:dyDescent="0.2">
      <c r="K418" s="36"/>
    </row>
    <row r="419" spans="11:11" x14ac:dyDescent="0.2">
      <c r="K419" s="36"/>
    </row>
    <row r="420" spans="11:11" x14ac:dyDescent="0.2">
      <c r="K420" s="36"/>
    </row>
    <row r="421" spans="11:11" x14ac:dyDescent="0.2">
      <c r="K421" s="36"/>
    </row>
    <row r="422" spans="11:11" x14ac:dyDescent="0.2">
      <c r="K422" s="36"/>
    </row>
    <row r="423" spans="11:11" x14ac:dyDescent="0.2">
      <c r="K423" s="36"/>
    </row>
    <row r="424" spans="11:11" x14ac:dyDescent="0.2">
      <c r="K424" s="36"/>
    </row>
    <row r="425" spans="11:11" x14ac:dyDescent="0.2">
      <c r="K425" s="36"/>
    </row>
    <row r="426" spans="11:11" x14ac:dyDescent="0.2">
      <c r="K426" s="36"/>
    </row>
    <row r="427" spans="11:11" x14ac:dyDescent="0.2">
      <c r="K427" s="36"/>
    </row>
    <row r="428" spans="11:11" x14ac:dyDescent="0.2">
      <c r="K428" s="36"/>
    </row>
    <row r="429" spans="11:11" x14ac:dyDescent="0.2">
      <c r="K429" s="36"/>
    </row>
    <row r="430" spans="11:11" x14ac:dyDescent="0.2">
      <c r="K430" s="36"/>
    </row>
    <row r="431" spans="11:11" x14ac:dyDescent="0.2">
      <c r="K431" s="36"/>
    </row>
    <row r="432" spans="11:11" x14ac:dyDescent="0.2">
      <c r="K432" s="36"/>
    </row>
    <row r="433" spans="11:11" x14ac:dyDescent="0.2">
      <c r="K433" s="36"/>
    </row>
    <row r="434" spans="11:11" x14ac:dyDescent="0.2">
      <c r="K434" s="36"/>
    </row>
    <row r="435" spans="11:11" x14ac:dyDescent="0.2">
      <c r="K435" s="36"/>
    </row>
    <row r="436" spans="11:11" x14ac:dyDescent="0.2">
      <c r="K436" s="36"/>
    </row>
    <row r="437" spans="11:11" x14ac:dyDescent="0.2">
      <c r="K437" s="36"/>
    </row>
    <row r="438" spans="11:11" x14ac:dyDescent="0.2">
      <c r="K438" s="36"/>
    </row>
    <row r="439" spans="11:11" x14ac:dyDescent="0.2">
      <c r="K439" s="36"/>
    </row>
    <row r="440" spans="11:11" x14ac:dyDescent="0.2">
      <c r="K440" s="36"/>
    </row>
    <row r="441" spans="11:11" x14ac:dyDescent="0.2">
      <c r="K441" s="36"/>
    </row>
    <row r="442" spans="11:11" x14ac:dyDescent="0.2">
      <c r="K442" s="36"/>
    </row>
    <row r="443" spans="11:11" x14ac:dyDescent="0.2">
      <c r="K443" s="36"/>
    </row>
    <row r="444" spans="11:11" x14ac:dyDescent="0.2">
      <c r="K444" s="36"/>
    </row>
    <row r="445" spans="11:11" x14ac:dyDescent="0.2">
      <c r="K445" s="36"/>
    </row>
    <row r="446" spans="11:11" x14ac:dyDescent="0.2">
      <c r="K446" s="36"/>
    </row>
    <row r="447" spans="11:11" x14ac:dyDescent="0.2">
      <c r="K447" s="36"/>
    </row>
    <row r="448" spans="11:11" x14ac:dyDescent="0.2">
      <c r="K448" s="36"/>
    </row>
    <row r="449" spans="11:11" x14ac:dyDescent="0.2">
      <c r="K449" s="36"/>
    </row>
    <row r="450" spans="11:11" x14ac:dyDescent="0.2">
      <c r="K450" s="36"/>
    </row>
    <row r="451" spans="11:11" x14ac:dyDescent="0.2">
      <c r="K451" s="36"/>
    </row>
    <row r="452" spans="11:11" x14ac:dyDescent="0.2">
      <c r="K452" s="36"/>
    </row>
    <row r="453" spans="11:11" x14ac:dyDescent="0.2">
      <c r="K453" s="36"/>
    </row>
    <row r="454" spans="11:11" x14ac:dyDescent="0.2">
      <c r="K454" s="36"/>
    </row>
    <row r="455" spans="11:11" x14ac:dyDescent="0.2">
      <c r="K455" s="36"/>
    </row>
    <row r="456" spans="11:11" x14ac:dyDescent="0.2">
      <c r="K456" s="36"/>
    </row>
    <row r="457" spans="11:11" x14ac:dyDescent="0.2">
      <c r="K457" s="36"/>
    </row>
    <row r="458" spans="11:11" x14ac:dyDescent="0.2">
      <c r="K458" s="36"/>
    </row>
    <row r="459" spans="11:11" x14ac:dyDescent="0.2">
      <c r="K459" s="36"/>
    </row>
    <row r="460" spans="11:11" x14ac:dyDescent="0.2">
      <c r="K460" s="36"/>
    </row>
    <row r="461" spans="11:11" x14ac:dyDescent="0.2">
      <c r="K461" s="36"/>
    </row>
    <row r="462" spans="11:11" x14ac:dyDescent="0.2">
      <c r="K462" s="36"/>
    </row>
    <row r="463" spans="11:11" x14ac:dyDescent="0.2">
      <c r="K463" s="36"/>
    </row>
    <row r="464" spans="11:11" x14ac:dyDescent="0.2">
      <c r="K464" s="36"/>
    </row>
    <row r="465" spans="11:11" x14ac:dyDescent="0.2">
      <c r="K465" s="36"/>
    </row>
    <row r="466" spans="11:11" x14ac:dyDescent="0.2">
      <c r="K466" s="36"/>
    </row>
    <row r="467" spans="11:11" x14ac:dyDescent="0.2">
      <c r="K467" s="36"/>
    </row>
    <row r="468" spans="11:11" x14ac:dyDescent="0.2">
      <c r="K468" s="36"/>
    </row>
    <row r="469" spans="11:11" x14ac:dyDescent="0.2">
      <c r="K469" s="36"/>
    </row>
    <row r="470" spans="11:11" x14ac:dyDescent="0.2">
      <c r="K470" s="36"/>
    </row>
    <row r="471" spans="11:11" x14ac:dyDescent="0.2">
      <c r="K471" s="36"/>
    </row>
    <row r="472" spans="11:11" x14ac:dyDescent="0.2">
      <c r="K472" s="36"/>
    </row>
    <row r="473" spans="11:11" x14ac:dyDescent="0.2">
      <c r="K473" s="36"/>
    </row>
    <row r="474" spans="11:11" x14ac:dyDescent="0.2">
      <c r="K474" s="36"/>
    </row>
    <row r="475" spans="11:11" x14ac:dyDescent="0.2">
      <c r="K475" s="36"/>
    </row>
    <row r="476" spans="11:11" x14ac:dyDescent="0.2">
      <c r="K476" s="36"/>
    </row>
    <row r="477" spans="11:11" x14ac:dyDescent="0.2">
      <c r="K477" s="36"/>
    </row>
    <row r="478" spans="11:11" x14ac:dyDescent="0.2">
      <c r="K478" s="36"/>
    </row>
    <row r="479" spans="11:11" x14ac:dyDescent="0.2">
      <c r="K479" s="36"/>
    </row>
    <row r="480" spans="11:11" x14ac:dyDescent="0.2">
      <c r="K480" s="36"/>
    </row>
    <row r="481" spans="11:11" x14ac:dyDescent="0.2">
      <c r="K481" s="36"/>
    </row>
    <row r="482" spans="11:11" x14ac:dyDescent="0.2">
      <c r="K482" s="36"/>
    </row>
    <row r="483" spans="11:11" x14ac:dyDescent="0.2">
      <c r="K483" s="36"/>
    </row>
    <row r="484" spans="11:11" x14ac:dyDescent="0.2">
      <c r="K484" s="36"/>
    </row>
    <row r="485" spans="11:11" x14ac:dyDescent="0.2">
      <c r="K485" s="36"/>
    </row>
    <row r="486" spans="11:11" x14ac:dyDescent="0.2">
      <c r="K486" s="36"/>
    </row>
    <row r="487" spans="11:11" x14ac:dyDescent="0.2">
      <c r="K487" s="36"/>
    </row>
    <row r="488" spans="11:11" x14ac:dyDescent="0.2">
      <c r="K488" s="36"/>
    </row>
    <row r="489" spans="11:11" x14ac:dyDescent="0.2">
      <c r="K489" s="36"/>
    </row>
    <row r="490" spans="11:11" x14ac:dyDescent="0.2">
      <c r="K490" s="36"/>
    </row>
    <row r="491" spans="11:11" x14ac:dyDescent="0.2">
      <c r="K491" s="36"/>
    </row>
    <row r="492" spans="11:11" x14ac:dyDescent="0.2">
      <c r="K492" s="36"/>
    </row>
    <row r="493" spans="11:11" x14ac:dyDescent="0.2">
      <c r="K493" s="36"/>
    </row>
    <row r="494" spans="11:11" x14ac:dyDescent="0.2">
      <c r="K494" s="36"/>
    </row>
    <row r="495" spans="11:11" x14ac:dyDescent="0.2">
      <c r="K495" s="36"/>
    </row>
    <row r="496" spans="11:11" x14ac:dyDescent="0.2">
      <c r="K496" s="36"/>
    </row>
    <row r="497" spans="11:11" x14ac:dyDescent="0.2">
      <c r="K497" s="36"/>
    </row>
    <row r="498" spans="11:11" x14ac:dyDescent="0.2">
      <c r="K498" s="36"/>
    </row>
    <row r="499" spans="11:11" x14ac:dyDescent="0.2">
      <c r="K499" s="36"/>
    </row>
    <row r="500" spans="11:11" x14ac:dyDescent="0.2">
      <c r="K500" s="36"/>
    </row>
    <row r="501" spans="11:11" x14ac:dyDescent="0.2">
      <c r="K501" s="36"/>
    </row>
    <row r="502" spans="11:11" x14ac:dyDescent="0.2">
      <c r="K502" s="36"/>
    </row>
    <row r="503" spans="11:11" x14ac:dyDescent="0.2">
      <c r="K503" s="36"/>
    </row>
    <row r="504" spans="11:11" x14ac:dyDescent="0.2">
      <c r="K504" s="36"/>
    </row>
    <row r="505" spans="11:11" x14ac:dyDescent="0.2">
      <c r="K505" s="36"/>
    </row>
    <row r="506" spans="11:11" x14ac:dyDescent="0.2">
      <c r="K506" s="36"/>
    </row>
    <row r="507" spans="11:11" x14ac:dyDescent="0.2">
      <c r="K507" s="36"/>
    </row>
    <row r="508" spans="11:11" x14ac:dyDescent="0.2">
      <c r="K508" s="36"/>
    </row>
    <row r="509" spans="11:11" x14ac:dyDescent="0.2">
      <c r="K509" s="36"/>
    </row>
    <row r="510" spans="11:11" x14ac:dyDescent="0.2">
      <c r="K510" s="36"/>
    </row>
    <row r="511" spans="11:11" x14ac:dyDescent="0.2">
      <c r="K511" s="36"/>
    </row>
    <row r="512" spans="11:11" x14ac:dyDescent="0.2">
      <c r="K512" s="36"/>
    </row>
    <row r="513" spans="11:11" x14ac:dyDescent="0.2">
      <c r="K513" s="36"/>
    </row>
    <row r="514" spans="11:11" x14ac:dyDescent="0.2">
      <c r="K514" s="36"/>
    </row>
    <row r="515" spans="11:11" x14ac:dyDescent="0.2">
      <c r="K515" s="36"/>
    </row>
    <row r="516" spans="11:11" x14ac:dyDescent="0.2">
      <c r="K516" s="36"/>
    </row>
    <row r="517" spans="11:11" x14ac:dyDescent="0.2">
      <c r="K517" s="36"/>
    </row>
    <row r="518" spans="11:11" x14ac:dyDescent="0.2">
      <c r="K518" s="36"/>
    </row>
    <row r="519" spans="11:11" x14ac:dyDescent="0.2">
      <c r="K519" s="36"/>
    </row>
    <row r="520" spans="11:11" x14ac:dyDescent="0.2">
      <c r="K520" s="36"/>
    </row>
    <row r="521" spans="11:11" x14ac:dyDescent="0.2">
      <c r="K521" s="36"/>
    </row>
    <row r="522" spans="11:11" x14ac:dyDescent="0.2">
      <c r="K522" s="36"/>
    </row>
    <row r="523" spans="11:11" x14ac:dyDescent="0.2">
      <c r="K523" s="36"/>
    </row>
    <row r="524" spans="11:11" x14ac:dyDescent="0.2">
      <c r="K524" s="36"/>
    </row>
    <row r="525" spans="11:11" x14ac:dyDescent="0.2">
      <c r="K525" s="36"/>
    </row>
    <row r="526" spans="11:11" x14ac:dyDescent="0.2">
      <c r="K526" s="36"/>
    </row>
    <row r="527" spans="11:11" x14ac:dyDescent="0.2">
      <c r="K527" s="36"/>
    </row>
    <row r="528" spans="11:11" x14ac:dyDescent="0.2">
      <c r="K528" s="36"/>
    </row>
    <row r="529" spans="11:11" x14ac:dyDescent="0.2">
      <c r="K529" s="36"/>
    </row>
    <row r="530" spans="11:11" x14ac:dyDescent="0.2">
      <c r="K530" s="36"/>
    </row>
    <row r="531" spans="11:11" x14ac:dyDescent="0.2">
      <c r="K531" s="36"/>
    </row>
    <row r="532" spans="11:11" x14ac:dyDescent="0.2">
      <c r="K532" s="36"/>
    </row>
    <row r="533" spans="11:11" x14ac:dyDescent="0.2">
      <c r="K533" s="36"/>
    </row>
    <row r="534" spans="11:11" x14ac:dyDescent="0.2">
      <c r="K534" s="36"/>
    </row>
    <row r="535" spans="11:11" x14ac:dyDescent="0.2">
      <c r="K535" s="36"/>
    </row>
    <row r="536" spans="11:11" x14ac:dyDescent="0.2">
      <c r="K536" s="36"/>
    </row>
    <row r="537" spans="11:11" x14ac:dyDescent="0.2">
      <c r="K537" s="36"/>
    </row>
    <row r="538" spans="11:11" x14ac:dyDescent="0.2">
      <c r="K538" s="36"/>
    </row>
    <row r="539" spans="11:11" x14ac:dyDescent="0.2">
      <c r="K539" s="36"/>
    </row>
    <row r="540" spans="11:11" x14ac:dyDescent="0.2">
      <c r="K540" s="36"/>
    </row>
    <row r="541" spans="11:11" x14ac:dyDescent="0.2">
      <c r="K541" s="36"/>
    </row>
    <row r="542" spans="11:11" x14ac:dyDescent="0.2">
      <c r="K542" s="36"/>
    </row>
    <row r="543" spans="11:11" x14ac:dyDescent="0.2">
      <c r="K543" s="36"/>
    </row>
    <row r="544" spans="11:11" x14ac:dyDescent="0.2">
      <c r="K544" s="36"/>
    </row>
    <row r="545" spans="11:11" x14ac:dyDescent="0.2">
      <c r="K545" s="36"/>
    </row>
    <row r="546" spans="11:11" x14ac:dyDescent="0.2">
      <c r="K546" s="36"/>
    </row>
    <row r="547" spans="11:11" x14ac:dyDescent="0.2">
      <c r="K547" s="36"/>
    </row>
    <row r="548" spans="11:11" x14ac:dyDescent="0.2">
      <c r="K548" s="36"/>
    </row>
    <row r="549" spans="11:11" x14ac:dyDescent="0.2">
      <c r="K549" s="36"/>
    </row>
    <row r="550" spans="11:11" x14ac:dyDescent="0.2">
      <c r="K550" s="36"/>
    </row>
    <row r="551" spans="11:11" x14ac:dyDescent="0.2">
      <c r="K551" s="36"/>
    </row>
    <row r="552" spans="11:11" x14ac:dyDescent="0.2">
      <c r="K552" s="36"/>
    </row>
    <row r="553" spans="11:11" x14ac:dyDescent="0.2">
      <c r="K553" s="36"/>
    </row>
    <row r="554" spans="11:11" x14ac:dyDescent="0.2">
      <c r="K554" s="36"/>
    </row>
    <row r="555" spans="11:11" x14ac:dyDescent="0.2">
      <c r="K555" s="36"/>
    </row>
    <row r="556" spans="11:11" x14ac:dyDescent="0.2">
      <c r="K556" s="36"/>
    </row>
    <row r="557" spans="11:11" x14ac:dyDescent="0.2">
      <c r="K557" s="36"/>
    </row>
    <row r="558" spans="11:11" x14ac:dyDescent="0.2">
      <c r="K558" s="36"/>
    </row>
    <row r="559" spans="11:11" x14ac:dyDescent="0.2">
      <c r="K559" s="36"/>
    </row>
    <row r="560" spans="11:11" x14ac:dyDescent="0.2">
      <c r="K560" s="36"/>
    </row>
    <row r="561" spans="11:11" x14ac:dyDescent="0.2">
      <c r="K561" s="36"/>
    </row>
    <row r="562" spans="11:11" x14ac:dyDescent="0.2">
      <c r="K562" s="36"/>
    </row>
    <row r="563" spans="11:11" x14ac:dyDescent="0.2">
      <c r="K563" s="36"/>
    </row>
    <row r="564" spans="11:11" x14ac:dyDescent="0.2">
      <c r="K564" s="36"/>
    </row>
    <row r="565" spans="11:11" x14ac:dyDescent="0.2">
      <c r="K565" s="36"/>
    </row>
    <row r="566" spans="11:11" x14ac:dyDescent="0.2">
      <c r="K566" s="36"/>
    </row>
    <row r="567" spans="11:11" x14ac:dyDescent="0.2">
      <c r="K567" s="36"/>
    </row>
    <row r="568" spans="11:11" x14ac:dyDescent="0.2">
      <c r="K568" s="36"/>
    </row>
    <row r="569" spans="11:11" x14ac:dyDescent="0.2">
      <c r="K569" s="36"/>
    </row>
    <row r="570" spans="11:11" x14ac:dyDescent="0.2">
      <c r="K570" s="36"/>
    </row>
    <row r="571" spans="11:11" x14ac:dyDescent="0.2">
      <c r="K571" s="36"/>
    </row>
    <row r="572" spans="11:11" x14ac:dyDescent="0.2">
      <c r="K572" s="36"/>
    </row>
    <row r="573" spans="11:11" x14ac:dyDescent="0.2">
      <c r="K573" s="36"/>
    </row>
    <row r="574" spans="11:11" x14ac:dyDescent="0.2">
      <c r="K574" s="36"/>
    </row>
    <row r="575" spans="11:11" x14ac:dyDescent="0.2">
      <c r="K575" s="36"/>
    </row>
    <row r="576" spans="11:11" x14ac:dyDescent="0.2">
      <c r="K576" s="36"/>
    </row>
    <row r="577" spans="11:11" x14ac:dyDescent="0.2">
      <c r="K577" s="36"/>
    </row>
    <row r="578" spans="11:11" x14ac:dyDescent="0.2">
      <c r="K578" s="36"/>
    </row>
    <row r="579" spans="11:11" x14ac:dyDescent="0.2">
      <c r="K579" s="36"/>
    </row>
    <row r="580" spans="11:11" x14ac:dyDescent="0.2">
      <c r="K580" s="36"/>
    </row>
    <row r="581" spans="11:11" x14ac:dyDescent="0.2">
      <c r="K581" s="36"/>
    </row>
    <row r="582" spans="11:11" x14ac:dyDescent="0.2">
      <c r="K582" s="36"/>
    </row>
    <row r="583" spans="11:11" x14ac:dyDescent="0.2">
      <c r="K583" s="36"/>
    </row>
    <row r="584" spans="11:11" x14ac:dyDescent="0.2">
      <c r="K584" s="36"/>
    </row>
    <row r="585" spans="11:11" x14ac:dyDescent="0.2">
      <c r="K585" s="36"/>
    </row>
    <row r="586" spans="11:11" x14ac:dyDescent="0.2">
      <c r="K586" s="36"/>
    </row>
    <row r="587" spans="11:11" x14ac:dyDescent="0.2">
      <c r="K587" s="36"/>
    </row>
    <row r="588" spans="11:11" x14ac:dyDescent="0.2">
      <c r="K588" s="36"/>
    </row>
    <row r="589" spans="11:11" x14ac:dyDescent="0.2">
      <c r="K589" s="36"/>
    </row>
    <row r="590" spans="11:11" x14ac:dyDescent="0.2">
      <c r="K590" s="36"/>
    </row>
    <row r="591" spans="11:11" x14ac:dyDescent="0.2">
      <c r="K591" s="36"/>
    </row>
    <row r="592" spans="11:11" x14ac:dyDescent="0.2">
      <c r="K592" s="36"/>
    </row>
    <row r="593" spans="11:11" x14ac:dyDescent="0.2">
      <c r="K593" s="36"/>
    </row>
    <row r="594" spans="11:11" x14ac:dyDescent="0.2">
      <c r="K594" s="36"/>
    </row>
    <row r="595" spans="11:11" x14ac:dyDescent="0.2">
      <c r="K595" s="36"/>
    </row>
    <row r="596" spans="11:11" x14ac:dyDescent="0.2">
      <c r="K596" s="36"/>
    </row>
    <row r="597" spans="11:11" x14ac:dyDescent="0.2">
      <c r="K597" s="36"/>
    </row>
    <row r="598" spans="11:11" x14ac:dyDescent="0.2">
      <c r="K598" s="36"/>
    </row>
    <row r="599" spans="11:11" x14ac:dyDescent="0.2">
      <c r="K599" s="36"/>
    </row>
    <row r="600" spans="11:11" x14ac:dyDescent="0.2">
      <c r="K600" s="36"/>
    </row>
    <row r="601" spans="11:11" x14ac:dyDescent="0.2">
      <c r="K601" s="36"/>
    </row>
    <row r="602" spans="11:11" x14ac:dyDescent="0.2">
      <c r="K602" s="36"/>
    </row>
    <row r="603" spans="11:11" x14ac:dyDescent="0.2">
      <c r="K603" s="36"/>
    </row>
    <row r="604" spans="11:11" x14ac:dyDescent="0.2">
      <c r="K604" s="36"/>
    </row>
    <row r="605" spans="11:11" x14ac:dyDescent="0.2">
      <c r="K605" s="36"/>
    </row>
    <row r="606" spans="11:11" x14ac:dyDescent="0.2">
      <c r="K606" s="36"/>
    </row>
    <row r="607" spans="11:11" x14ac:dyDescent="0.2">
      <c r="K607" s="36"/>
    </row>
    <row r="608" spans="11:11" x14ac:dyDescent="0.2">
      <c r="K608" s="36"/>
    </row>
    <row r="609" spans="11:11" x14ac:dyDescent="0.2">
      <c r="K609" s="36"/>
    </row>
    <row r="610" spans="11:11" x14ac:dyDescent="0.2">
      <c r="K610" s="36"/>
    </row>
    <row r="611" spans="11:11" x14ac:dyDescent="0.2">
      <c r="K611" s="36"/>
    </row>
    <row r="612" spans="11:11" x14ac:dyDescent="0.2">
      <c r="K612" s="36"/>
    </row>
    <row r="613" spans="11:11" x14ac:dyDescent="0.2">
      <c r="K613" s="36"/>
    </row>
    <row r="614" spans="11:11" x14ac:dyDescent="0.2">
      <c r="K614" s="36"/>
    </row>
    <row r="615" spans="11:11" x14ac:dyDescent="0.2">
      <c r="K615" s="36"/>
    </row>
    <row r="616" spans="11:11" x14ac:dyDescent="0.2">
      <c r="K616" s="36"/>
    </row>
    <row r="617" spans="11:11" x14ac:dyDescent="0.2">
      <c r="K617" s="36"/>
    </row>
    <row r="618" spans="11:11" x14ac:dyDescent="0.2">
      <c r="K618" s="36"/>
    </row>
    <row r="619" spans="11:11" x14ac:dyDescent="0.2">
      <c r="K619" s="36"/>
    </row>
    <row r="620" spans="11:11" x14ac:dyDescent="0.2">
      <c r="K620" s="36"/>
    </row>
    <row r="621" spans="11:11" x14ac:dyDescent="0.2">
      <c r="K621" s="36"/>
    </row>
    <row r="622" spans="11:11" x14ac:dyDescent="0.2">
      <c r="K622" s="36"/>
    </row>
    <row r="623" spans="11:11" x14ac:dyDescent="0.2">
      <c r="K623" s="36"/>
    </row>
    <row r="624" spans="11:11" x14ac:dyDescent="0.2">
      <c r="K624" s="36"/>
    </row>
    <row r="625" spans="11:11" x14ac:dyDescent="0.2">
      <c r="K625" s="36"/>
    </row>
    <row r="626" spans="11:11" x14ac:dyDescent="0.2">
      <c r="K626" s="36"/>
    </row>
    <row r="627" spans="11:11" x14ac:dyDescent="0.2">
      <c r="K627" s="36"/>
    </row>
    <row r="628" spans="11:11" x14ac:dyDescent="0.2">
      <c r="K628" s="36"/>
    </row>
    <row r="629" spans="11:11" x14ac:dyDescent="0.2">
      <c r="K629" s="36"/>
    </row>
    <row r="630" spans="11:11" x14ac:dyDescent="0.2">
      <c r="K630" s="36"/>
    </row>
    <row r="631" spans="11:11" x14ac:dyDescent="0.2">
      <c r="K631" s="36"/>
    </row>
    <row r="632" spans="11:11" x14ac:dyDescent="0.2">
      <c r="K632" s="36"/>
    </row>
    <row r="633" spans="11:11" x14ac:dyDescent="0.2">
      <c r="K633" s="36"/>
    </row>
    <row r="634" spans="11:11" x14ac:dyDescent="0.2">
      <c r="K634" s="36"/>
    </row>
    <row r="635" spans="11:11" x14ac:dyDescent="0.2">
      <c r="K635" s="36"/>
    </row>
    <row r="636" spans="11:11" x14ac:dyDescent="0.2">
      <c r="K636" s="36"/>
    </row>
    <row r="637" spans="11:11" x14ac:dyDescent="0.2">
      <c r="K637" s="36"/>
    </row>
    <row r="638" spans="11:11" x14ac:dyDescent="0.2">
      <c r="K638" s="36"/>
    </row>
    <row r="639" spans="11:11" x14ac:dyDescent="0.2">
      <c r="K639" s="36"/>
    </row>
    <row r="640" spans="11:11" x14ac:dyDescent="0.2">
      <c r="K640" s="36"/>
    </row>
    <row r="641" spans="11:11" x14ac:dyDescent="0.2">
      <c r="K641" s="36"/>
    </row>
    <row r="642" spans="11:11" x14ac:dyDescent="0.2">
      <c r="K642" s="36"/>
    </row>
    <row r="643" spans="11:11" x14ac:dyDescent="0.2">
      <c r="K643" s="36"/>
    </row>
    <row r="644" spans="11:11" x14ac:dyDescent="0.2">
      <c r="K644" s="36"/>
    </row>
    <row r="645" spans="11:11" x14ac:dyDescent="0.2">
      <c r="K645" s="36"/>
    </row>
    <row r="646" spans="11:11" x14ac:dyDescent="0.2">
      <c r="K646" s="36"/>
    </row>
    <row r="647" spans="11:11" x14ac:dyDescent="0.2">
      <c r="K647" s="36"/>
    </row>
    <row r="648" spans="11:11" x14ac:dyDescent="0.2">
      <c r="K648" s="36"/>
    </row>
    <row r="649" spans="11:11" x14ac:dyDescent="0.2">
      <c r="K649" s="36"/>
    </row>
    <row r="650" spans="11:11" x14ac:dyDescent="0.2">
      <c r="K650" s="36"/>
    </row>
    <row r="651" spans="11:11" x14ac:dyDescent="0.2">
      <c r="K651" s="36"/>
    </row>
    <row r="652" spans="11:11" x14ac:dyDescent="0.2">
      <c r="K652" s="36"/>
    </row>
    <row r="653" spans="11:11" x14ac:dyDescent="0.2">
      <c r="K653" s="36"/>
    </row>
    <row r="654" spans="11:11" x14ac:dyDescent="0.2">
      <c r="K654" s="36"/>
    </row>
    <row r="655" spans="11:11" x14ac:dyDescent="0.2">
      <c r="K655" s="36"/>
    </row>
    <row r="656" spans="11:11" x14ac:dyDescent="0.2">
      <c r="K656" s="36"/>
    </row>
    <row r="657" spans="11:11" x14ac:dyDescent="0.2">
      <c r="K657" s="36"/>
    </row>
    <row r="658" spans="11:11" x14ac:dyDescent="0.2">
      <c r="K658" s="36"/>
    </row>
    <row r="659" spans="11:11" x14ac:dyDescent="0.2">
      <c r="K659" s="36"/>
    </row>
    <row r="660" spans="11:11" x14ac:dyDescent="0.2">
      <c r="K660" s="36"/>
    </row>
    <row r="661" spans="11:11" x14ac:dyDescent="0.2">
      <c r="K661" s="36"/>
    </row>
    <row r="662" spans="11:11" x14ac:dyDescent="0.2">
      <c r="K662" s="36"/>
    </row>
    <row r="663" spans="11:11" x14ac:dyDescent="0.2">
      <c r="K663" s="36"/>
    </row>
    <row r="664" spans="11:11" x14ac:dyDescent="0.2">
      <c r="K664" s="36"/>
    </row>
    <row r="665" spans="11:11" x14ac:dyDescent="0.2">
      <c r="K665" s="36"/>
    </row>
    <row r="666" spans="11:11" x14ac:dyDescent="0.2">
      <c r="K666" s="36"/>
    </row>
    <row r="667" spans="11:11" x14ac:dyDescent="0.2">
      <c r="K667" s="36"/>
    </row>
    <row r="668" spans="11:11" x14ac:dyDescent="0.2">
      <c r="K668" s="36"/>
    </row>
    <row r="669" spans="11:11" x14ac:dyDescent="0.2">
      <c r="K669" s="36"/>
    </row>
    <row r="670" spans="11:11" x14ac:dyDescent="0.2">
      <c r="K670" s="36"/>
    </row>
    <row r="671" spans="11:11" x14ac:dyDescent="0.2">
      <c r="K671" s="36"/>
    </row>
    <row r="672" spans="11:11" x14ac:dyDescent="0.2">
      <c r="K672" s="36"/>
    </row>
    <row r="673" spans="11:11" x14ac:dyDescent="0.2">
      <c r="K673" s="36"/>
    </row>
    <row r="674" spans="11:11" x14ac:dyDescent="0.2">
      <c r="K674" s="36"/>
    </row>
    <row r="675" spans="11:11" x14ac:dyDescent="0.2">
      <c r="K675" s="36"/>
    </row>
    <row r="676" spans="11:11" x14ac:dyDescent="0.2">
      <c r="K676" s="36"/>
    </row>
    <row r="677" spans="11:11" x14ac:dyDescent="0.2">
      <c r="K677" s="36"/>
    </row>
    <row r="678" spans="11:11" x14ac:dyDescent="0.2">
      <c r="K678" s="36"/>
    </row>
    <row r="679" spans="11:11" x14ac:dyDescent="0.2">
      <c r="K679" s="36"/>
    </row>
    <row r="680" spans="11:11" x14ac:dyDescent="0.2">
      <c r="K680" s="36"/>
    </row>
    <row r="681" spans="11:11" x14ac:dyDescent="0.2">
      <c r="K681" s="36"/>
    </row>
    <row r="682" spans="11:11" x14ac:dyDescent="0.2">
      <c r="K682" s="36"/>
    </row>
    <row r="683" spans="11:11" x14ac:dyDescent="0.2">
      <c r="K683" s="36"/>
    </row>
    <row r="684" spans="11:11" x14ac:dyDescent="0.2">
      <c r="K684" s="36"/>
    </row>
    <row r="685" spans="11:11" x14ac:dyDescent="0.2">
      <c r="K685" s="36"/>
    </row>
    <row r="686" spans="11:11" x14ac:dyDescent="0.2">
      <c r="K686" s="36"/>
    </row>
    <row r="687" spans="11:11" x14ac:dyDescent="0.2">
      <c r="K687" s="36"/>
    </row>
    <row r="688" spans="11:11" x14ac:dyDescent="0.2">
      <c r="K688" s="36"/>
    </row>
    <row r="689" spans="11:11" x14ac:dyDescent="0.2">
      <c r="K689" s="36"/>
    </row>
    <row r="690" spans="11:11" x14ac:dyDescent="0.2">
      <c r="K690" s="36"/>
    </row>
    <row r="691" spans="11:11" x14ac:dyDescent="0.2">
      <c r="K691" s="36"/>
    </row>
    <row r="692" spans="11:11" x14ac:dyDescent="0.2">
      <c r="K692" s="36"/>
    </row>
    <row r="693" spans="11:11" x14ac:dyDescent="0.2">
      <c r="K693" s="36"/>
    </row>
    <row r="694" spans="11:11" x14ac:dyDescent="0.2">
      <c r="K694" s="36"/>
    </row>
    <row r="695" spans="11:11" x14ac:dyDescent="0.2">
      <c r="K695" s="36"/>
    </row>
    <row r="696" spans="11:11" x14ac:dyDescent="0.2">
      <c r="K696" s="36"/>
    </row>
    <row r="697" spans="11:11" x14ac:dyDescent="0.2">
      <c r="K697" s="36"/>
    </row>
    <row r="698" spans="11:11" x14ac:dyDescent="0.2">
      <c r="K698" s="36"/>
    </row>
    <row r="699" spans="11:11" x14ac:dyDescent="0.2">
      <c r="K699" s="36"/>
    </row>
    <row r="700" spans="11:11" x14ac:dyDescent="0.2">
      <c r="K700" s="36"/>
    </row>
    <row r="701" spans="11:11" x14ac:dyDescent="0.2">
      <c r="K701" s="36"/>
    </row>
    <row r="702" spans="11:11" x14ac:dyDescent="0.2">
      <c r="K702" s="36"/>
    </row>
    <row r="703" spans="11:11" x14ac:dyDescent="0.2">
      <c r="K703" s="36"/>
    </row>
    <row r="704" spans="11:11" x14ac:dyDescent="0.2">
      <c r="K704" s="36"/>
    </row>
    <row r="705" spans="11:11" x14ac:dyDescent="0.2">
      <c r="K705" s="36"/>
    </row>
    <row r="706" spans="11:11" x14ac:dyDescent="0.2">
      <c r="K706" s="36"/>
    </row>
    <row r="707" spans="11:11" x14ac:dyDescent="0.2">
      <c r="K707" s="36"/>
    </row>
    <row r="708" spans="11:11" x14ac:dyDescent="0.2">
      <c r="K708" s="36"/>
    </row>
    <row r="709" spans="11:11" x14ac:dyDescent="0.2">
      <c r="K709" s="36"/>
    </row>
    <row r="710" spans="11:11" x14ac:dyDescent="0.2">
      <c r="K710" s="36"/>
    </row>
    <row r="711" spans="11:11" x14ac:dyDescent="0.2">
      <c r="K711" s="36"/>
    </row>
    <row r="712" spans="11:11" x14ac:dyDescent="0.2">
      <c r="K712" s="36"/>
    </row>
    <row r="713" spans="11:11" x14ac:dyDescent="0.2">
      <c r="K713" s="36"/>
    </row>
    <row r="714" spans="11:11" x14ac:dyDescent="0.2">
      <c r="K714" s="36"/>
    </row>
    <row r="715" spans="11:11" x14ac:dyDescent="0.2">
      <c r="K715" s="36"/>
    </row>
    <row r="716" spans="11:11" x14ac:dyDescent="0.2">
      <c r="K716" s="36"/>
    </row>
    <row r="717" spans="11:11" x14ac:dyDescent="0.2">
      <c r="K717" s="36"/>
    </row>
    <row r="718" spans="11:11" x14ac:dyDescent="0.2">
      <c r="K718" s="36"/>
    </row>
    <row r="719" spans="11:11" x14ac:dyDescent="0.2">
      <c r="K719" s="36"/>
    </row>
    <row r="720" spans="11:11" x14ac:dyDescent="0.2">
      <c r="K720" s="36"/>
    </row>
    <row r="721" spans="11:11" x14ac:dyDescent="0.2">
      <c r="K721" s="36"/>
    </row>
    <row r="722" spans="11:11" x14ac:dyDescent="0.2">
      <c r="K722" s="36"/>
    </row>
    <row r="723" spans="11:11" x14ac:dyDescent="0.2">
      <c r="K723" s="36"/>
    </row>
    <row r="724" spans="11:11" x14ac:dyDescent="0.2">
      <c r="K724" s="36"/>
    </row>
    <row r="725" spans="11:11" x14ac:dyDescent="0.2">
      <c r="K725" s="36"/>
    </row>
    <row r="726" spans="11:11" x14ac:dyDescent="0.2">
      <c r="K726" s="36"/>
    </row>
    <row r="727" spans="11:11" x14ac:dyDescent="0.2">
      <c r="K727" s="36"/>
    </row>
    <row r="728" spans="11:11" x14ac:dyDescent="0.2">
      <c r="K728" s="36"/>
    </row>
    <row r="729" spans="11:11" x14ac:dyDescent="0.2">
      <c r="K729" s="36"/>
    </row>
    <row r="730" spans="11:11" x14ac:dyDescent="0.2">
      <c r="K730" s="36"/>
    </row>
    <row r="731" spans="11:11" x14ac:dyDescent="0.2">
      <c r="K731" s="36"/>
    </row>
    <row r="732" spans="11:11" x14ac:dyDescent="0.2">
      <c r="K732" s="36"/>
    </row>
    <row r="733" spans="11:11" x14ac:dyDescent="0.2">
      <c r="K733" s="36"/>
    </row>
    <row r="734" spans="11:11" x14ac:dyDescent="0.2">
      <c r="K734" s="36"/>
    </row>
    <row r="735" spans="11:11" x14ac:dyDescent="0.2">
      <c r="K735" s="36"/>
    </row>
    <row r="736" spans="11:11" x14ac:dyDescent="0.2">
      <c r="K736" s="36"/>
    </row>
    <row r="737" spans="11:11" x14ac:dyDescent="0.2">
      <c r="K737" s="36"/>
    </row>
    <row r="738" spans="11:11" x14ac:dyDescent="0.2">
      <c r="K738" s="36"/>
    </row>
    <row r="739" spans="11:11" x14ac:dyDescent="0.2">
      <c r="K739" s="36"/>
    </row>
    <row r="740" spans="11:11" x14ac:dyDescent="0.2">
      <c r="K740" s="36"/>
    </row>
    <row r="741" spans="11:11" x14ac:dyDescent="0.2">
      <c r="K741" s="36"/>
    </row>
    <row r="742" spans="11:11" x14ac:dyDescent="0.2">
      <c r="K742" s="36"/>
    </row>
    <row r="743" spans="11:11" x14ac:dyDescent="0.2">
      <c r="K743" s="36"/>
    </row>
    <row r="744" spans="11:11" x14ac:dyDescent="0.2">
      <c r="K744" s="36"/>
    </row>
    <row r="745" spans="11:11" x14ac:dyDescent="0.2">
      <c r="K745" s="36"/>
    </row>
    <row r="746" spans="11:11" x14ac:dyDescent="0.2">
      <c r="K746" s="36"/>
    </row>
    <row r="747" spans="11:11" x14ac:dyDescent="0.2">
      <c r="K747" s="36"/>
    </row>
    <row r="748" spans="11:11" x14ac:dyDescent="0.2">
      <c r="K748" s="36"/>
    </row>
    <row r="749" spans="11:11" x14ac:dyDescent="0.2">
      <c r="K749" s="36"/>
    </row>
    <row r="750" spans="11:11" x14ac:dyDescent="0.2">
      <c r="K750" s="36"/>
    </row>
    <row r="751" spans="11:11" x14ac:dyDescent="0.2">
      <c r="K751" s="36"/>
    </row>
    <row r="752" spans="11:11" x14ac:dyDescent="0.2">
      <c r="K752" s="36"/>
    </row>
    <row r="753" spans="11:11" x14ac:dyDescent="0.2">
      <c r="K753" s="36"/>
    </row>
    <row r="754" spans="11:11" x14ac:dyDescent="0.2">
      <c r="K754" s="36"/>
    </row>
    <row r="755" spans="11:11" x14ac:dyDescent="0.2">
      <c r="K755" s="36"/>
    </row>
    <row r="756" spans="11:11" x14ac:dyDescent="0.2">
      <c r="K756" s="36"/>
    </row>
    <row r="757" spans="11:11" x14ac:dyDescent="0.2">
      <c r="K757" s="36"/>
    </row>
    <row r="758" spans="11:11" x14ac:dyDescent="0.2">
      <c r="K758" s="36"/>
    </row>
    <row r="759" spans="11:11" x14ac:dyDescent="0.2">
      <c r="K759" s="36"/>
    </row>
    <row r="760" spans="11:11" x14ac:dyDescent="0.2">
      <c r="K760" s="36"/>
    </row>
    <row r="761" spans="11:11" x14ac:dyDescent="0.2">
      <c r="K761" s="36"/>
    </row>
    <row r="762" spans="11:11" x14ac:dyDescent="0.2">
      <c r="K762" s="36"/>
    </row>
    <row r="763" spans="11:11" x14ac:dyDescent="0.2">
      <c r="K763" s="36"/>
    </row>
    <row r="764" spans="11:11" x14ac:dyDescent="0.2">
      <c r="K764" s="36"/>
    </row>
    <row r="765" spans="11:11" x14ac:dyDescent="0.2">
      <c r="K765" s="36"/>
    </row>
    <row r="766" spans="11:11" x14ac:dyDescent="0.2">
      <c r="K766" s="36"/>
    </row>
    <row r="767" spans="11:11" x14ac:dyDescent="0.2">
      <c r="K767" s="36"/>
    </row>
    <row r="768" spans="11:11" x14ac:dyDescent="0.2">
      <c r="K768" s="36"/>
    </row>
    <row r="769" spans="11:11" x14ac:dyDescent="0.2">
      <c r="K769" s="36"/>
    </row>
    <row r="770" spans="11:11" x14ac:dyDescent="0.2">
      <c r="K770" s="36"/>
    </row>
    <row r="771" spans="11:11" x14ac:dyDescent="0.2">
      <c r="K771" s="36"/>
    </row>
    <row r="772" spans="11:11" x14ac:dyDescent="0.2">
      <c r="K772" s="36"/>
    </row>
    <row r="773" spans="11:11" x14ac:dyDescent="0.2">
      <c r="K773" s="36"/>
    </row>
    <row r="774" spans="11:11" x14ac:dyDescent="0.2">
      <c r="K774" s="36"/>
    </row>
    <row r="775" spans="11:11" x14ac:dyDescent="0.2">
      <c r="K775" s="36"/>
    </row>
    <row r="776" spans="11:11" x14ac:dyDescent="0.2">
      <c r="K776" s="36"/>
    </row>
    <row r="777" spans="11:11" x14ac:dyDescent="0.2">
      <c r="K777" s="36"/>
    </row>
    <row r="778" spans="11:11" x14ac:dyDescent="0.2">
      <c r="K778" s="36"/>
    </row>
    <row r="779" spans="11:11" x14ac:dyDescent="0.2">
      <c r="K779" s="36"/>
    </row>
    <row r="780" spans="11:11" x14ac:dyDescent="0.2">
      <c r="K780" s="36"/>
    </row>
    <row r="781" spans="11:11" x14ac:dyDescent="0.2">
      <c r="K781" s="36"/>
    </row>
    <row r="782" spans="11:11" x14ac:dyDescent="0.2">
      <c r="K782" s="36"/>
    </row>
    <row r="783" spans="11:11" x14ac:dyDescent="0.2">
      <c r="K783" s="36"/>
    </row>
    <row r="784" spans="11:11" x14ac:dyDescent="0.2">
      <c r="K784" s="36"/>
    </row>
    <row r="785" spans="11:11" x14ac:dyDescent="0.2">
      <c r="K785" s="36"/>
    </row>
    <row r="786" spans="11:11" x14ac:dyDescent="0.2">
      <c r="K786" s="36"/>
    </row>
    <row r="787" spans="11:11" x14ac:dyDescent="0.2">
      <c r="K787" s="36"/>
    </row>
    <row r="788" spans="11:11" x14ac:dyDescent="0.2">
      <c r="K788" s="36"/>
    </row>
    <row r="789" spans="11:11" x14ac:dyDescent="0.2">
      <c r="K789" s="36"/>
    </row>
    <row r="790" spans="11:11" x14ac:dyDescent="0.2">
      <c r="K790" s="36"/>
    </row>
    <row r="791" spans="11:11" x14ac:dyDescent="0.2">
      <c r="K791" s="36"/>
    </row>
    <row r="792" spans="11:11" x14ac:dyDescent="0.2">
      <c r="K792" s="36"/>
    </row>
    <row r="793" spans="11:11" x14ac:dyDescent="0.2">
      <c r="K793" s="36"/>
    </row>
    <row r="794" spans="11:11" x14ac:dyDescent="0.2">
      <c r="K794" s="36"/>
    </row>
    <row r="795" spans="11:11" x14ac:dyDescent="0.2">
      <c r="K795" s="36"/>
    </row>
    <row r="796" spans="11:11" x14ac:dyDescent="0.2">
      <c r="K796" s="36"/>
    </row>
    <row r="797" spans="11:11" x14ac:dyDescent="0.2">
      <c r="K797" s="36"/>
    </row>
    <row r="798" spans="11:11" x14ac:dyDescent="0.2">
      <c r="K798" s="36"/>
    </row>
    <row r="799" spans="11:11" x14ac:dyDescent="0.2">
      <c r="K799" s="36"/>
    </row>
    <row r="800" spans="11:11" x14ac:dyDescent="0.2">
      <c r="K800" s="36"/>
    </row>
    <row r="801" spans="11:11" x14ac:dyDescent="0.2">
      <c r="K801" s="36"/>
    </row>
    <row r="802" spans="11:11" x14ac:dyDescent="0.2">
      <c r="K802" s="36"/>
    </row>
    <row r="803" spans="11:11" x14ac:dyDescent="0.2">
      <c r="K803" s="36"/>
    </row>
    <row r="804" spans="11:11" x14ac:dyDescent="0.2">
      <c r="K804" s="36"/>
    </row>
    <row r="805" spans="11:11" x14ac:dyDescent="0.2">
      <c r="K805" s="36"/>
    </row>
    <row r="806" spans="11:11" x14ac:dyDescent="0.2">
      <c r="K806" s="36"/>
    </row>
    <row r="807" spans="11:11" x14ac:dyDescent="0.2">
      <c r="K807" s="36"/>
    </row>
    <row r="808" spans="11:11" x14ac:dyDescent="0.2">
      <c r="K808" s="36"/>
    </row>
    <row r="809" spans="11:11" x14ac:dyDescent="0.2">
      <c r="K809" s="36"/>
    </row>
    <row r="810" spans="11:11" x14ac:dyDescent="0.2">
      <c r="K810" s="36"/>
    </row>
    <row r="811" spans="11:11" x14ac:dyDescent="0.2">
      <c r="K811" s="36"/>
    </row>
    <row r="812" spans="11:11" x14ac:dyDescent="0.2">
      <c r="K812" s="36"/>
    </row>
    <row r="813" spans="11:11" x14ac:dyDescent="0.2">
      <c r="K813" s="36"/>
    </row>
    <row r="814" spans="11:11" x14ac:dyDescent="0.2">
      <c r="K814" s="36"/>
    </row>
    <row r="815" spans="11:11" x14ac:dyDescent="0.2">
      <c r="K815" s="36"/>
    </row>
    <row r="816" spans="11:11" x14ac:dyDescent="0.2">
      <c r="K816" s="36"/>
    </row>
    <row r="817" spans="11:11" x14ac:dyDescent="0.2">
      <c r="K817" s="36"/>
    </row>
    <row r="818" spans="11:11" x14ac:dyDescent="0.2">
      <c r="K818" s="36"/>
    </row>
    <row r="819" spans="11:11" x14ac:dyDescent="0.2">
      <c r="K819" s="36"/>
    </row>
    <row r="820" spans="11:11" x14ac:dyDescent="0.2">
      <c r="K820" s="36"/>
    </row>
    <row r="821" spans="11:11" x14ac:dyDescent="0.2">
      <c r="K821" s="36"/>
    </row>
    <row r="822" spans="11:11" x14ac:dyDescent="0.2">
      <c r="K822" s="36"/>
    </row>
    <row r="823" spans="11:11" x14ac:dyDescent="0.2">
      <c r="K823" s="36"/>
    </row>
    <row r="824" spans="11:11" x14ac:dyDescent="0.2">
      <c r="K824" s="36"/>
    </row>
    <row r="825" spans="11:11" x14ac:dyDescent="0.2">
      <c r="K825" s="36"/>
    </row>
    <row r="826" spans="11:11" x14ac:dyDescent="0.2">
      <c r="K826" s="36"/>
    </row>
    <row r="827" spans="11:11" x14ac:dyDescent="0.2">
      <c r="K827" s="36"/>
    </row>
    <row r="828" spans="11:11" x14ac:dyDescent="0.2">
      <c r="K828" s="36"/>
    </row>
    <row r="829" spans="11:11" x14ac:dyDescent="0.2">
      <c r="K829" s="36"/>
    </row>
    <row r="830" spans="11:11" x14ac:dyDescent="0.2">
      <c r="K830" s="36"/>
    </row>
    <row r="831" spans="11:11" x14ac:dyDescent="0.2">
      <c r="K831" s="36"/>
    </row>
    <row r="832" spans="11:11" x14ac:dyDescent="0.2">
      <c r="K832" s="36"/>
    </row>
    <row r="833" spans="11:11" x14ac:dyDescent="0.2">
      <c r="K833" s="36"/>
    </row>
    <row r="834" spans="11:11" x14ac:dyDescent="0.2">
      <c r="K834" s="36"/>
    </row>
    <row r="835" spans="11:11" x14ac:dyDescent="0.2">
      <c r="K835" s="36"/>
    </row>
    <row r="836" spans="11:11" x14ac:dyDescent="0.2">
      <c r="K836" s="36"/>
    </row>
    <row r="837" spans="11:11" x14ac:dyDescent="0.2">
      <c r="K837" s="36"/>
    </row>
    <row r="838" spans="11:11" x14ac:dyDescent="0.2">
      <c r="K838" s="36"/>
    </row>
    <row r="839" spans="11:11" x14ac:dyDescent="0.2">
      <c r="K839" s="36"/>
    </row>
    <row r="840" spans="11:11" x14ac:dyDescent="0.2">
      <c r="K840" s="36"/>
    </row>
    <row r="841" spans="11:11" x14ac:dyDescent="0.2">
      <c r="K841" s="36"/>
    </row>
    <row r="842" spans="11:11" x14ac:dyDescent="0.2">
      <c r="K842" s="36"/>
    </row>
    <row r="843" spans="11:11" x14ac:dyDescent="0.2">
      <c r="K843" s="36"/>
    </row>
    <row r="844" spans="11:11" x14ac:dyDescent="0.2">
      <c r="K844" s="36"/>
    </row>
    <row r="845" spans="11:11" x14ac:dyDescent="0.2">
      <c r="K845" s="36"/>
    </row>
    <row r="846" spans="11:11" x14ac:dyDescent="0.2">
      <c r="K846" s="36"/>
    </row>
    <row r="847" spans="11:11" x14ac:dyDescent="0.2">
      <c r="K847" s="36"/>
    </row>
    <row r="848" spans="11:11" x14ac:dyDescent="0.2">
      <c r="K848" s="36"/>
    </row>
    <row r="849" spans="11:11" x14ac:dyDescent="0.2">
      <c r="K849" s="36"/>
    </row>
    <row r="850" spans="11:11" x14ac:dyDescent="0.2">
      <c r="K850" s="36"/>
    </row>
    <row r="851" spans="11:11" x14ac:dyDescent="0.2">
      <c r="K851" s="36"/>
    </row>
    <row r="852" spans="11:11" x14ac:dyDescent="0.2">
      <c r="K852" s="36"/>
    </row>
    <row r="853" spans="11:11" x14ac:dyDescent="0.2">
      <c r="K853" s="36"/>
    </row>
    <row r="854" spans="11:11" x14ac:dyDescent="0.2">
      <c r="K854" s="36"/>
    </row>
    <row r="855" spans="11:11" x14ac:dyDescent="0.2">
      <c r="K855" s="36"/>
    </row>
    <row r="856" spans="11:11" x14ac:dyDescent="0.2">
      <c r="K856" s="36"/>
    </row>
    <row r="857" spans="11:11" x14ac:dyDescent="0.2">
      <c r="K857" s="36"/>
    </row>
    <row r="858" spans="11:11" x14ac:dyDescent="0.2">
      <c r="K858" s="36"/>
    </row>
    <row r="859" spans="11:11" x14ac:dyDescent="0.2">
      <c r="K859" s="36"/>
    </row>
    <row r="860" spans="11:11" x14ac:dyDescent="0.2">
      <c r="K860" s="36"/>
    </row>
    <row r="861" spans="11:11" x14ac:dyDescent="0.2">
      <c r="K861" s="36"/>
    </row>
    <row r="862" spans="11:11" x14ac:dyDescent="0.2">
      <c r="K862" s="36"/>
    </row>
    <row r="863" spans="11:11" x14ac:dyDescent="0.2">
      <c r="K863" s="36"/>
    </row>
    <row r="864" spans="11:11" x14ac:dyDescent="0.2">
      <c r="K864" s="36"/>
    </row>
    <row r="865" spans="11:11" x14ac:dyDescent="0.2">
      <c r="K865" s="36"/>
    </row>
    <row r="866" spans="11:11" x14ac:dyDescent="0.2">
      <c r="K866" s="36"/>
    </row>
    <row r="867" spans="11:11" x14ac:dyDescent="0.2">
      <c r="K867" s="36"/>
    </row>
    <row r="868" spans="11:11" x14ac:dyDescent="0.2">
      <c r="K868" s="36"/>
    </row>
    <row r="869" spans="11:11" x14ac:dyDescent="0.2">
      <c r="K869" s="36"/>
    </row>
    <row r="870" spans="11:11" x14ac:dyDescent="0.2">
      <c r="K870" s="36"/>
    </row>
    <row r="871" spans="11:11" x14ac:dyDescent="0.2">
      <c r="K871" s="36"/>
    </row>
    <row r="872" spans="11:11" x14ac:dyDescent="0.2">
      <c r="K872" s="36"/>
    </row>
    <row r="873" spans="11:11" x14ac:dyDescent="0.2">
      <c r="K873" s="36"/>
    </row>
    <row r="874" spans="11:11" x14ac:dyDescent="0.2">
      <c r="K874" s="36"/>
    </row>
    <row r="875" spans="11:11" x14ac:dyDescent="0.2">
      <c r="K875" s="36"/>
    </row>
    <row r="876" spans="11:11" x14ac:dyDescent="0.2">
      <c r="K876" s="36"/>
    </row>
    <row r="877" spans="11:11" x14ac:dyDescent="0.2">
      <c r="K877" s="36"/>
    </row>
    <row r="878" spans="11:11" x14ac:dyDescent="0.2">
      <c r="K878" s="36"/>
    </row>
    <row r="879" spans="11:11" x14ac:dyDescent="0.2">
      <c r="K879" s="36"/>
    </row>
    <row r="880" spans="11:11" x14ac:dyDescent="0.2">
      <c r="K880" s="36"/>
    </row>
    <row r="881" spans="11:11" x14ac:dyDescent="0.2">
      <c r="K881" s="36"/>
    </row>
    <row r="882" spans="11:11" x14ac:dyDescent="0.2">
      <c r="K882" s="36"/>
    </row>
    <row r="883" spans="11:11" x14ac:dyDescent="0.2">
      <c r="K883" s="36"/>
    </row>
    <row r="884" spans="11:11" x14ac:dyDescent="0.2">
      <c r="K884" s="36"/>
    </row>
    <row r="885" spans="11:11" x14ac:dyDescent="0.2">
      <c r="K885" s="36"/>
    </row>
    <row r="886" spans="11:11" x14ac:dyDescent="0.2">
      <c r="K886" s="36"/>
    </row>
    <row r="887" spans="11:11" x14ac:dyDescent="0.2">
      <c r="K887" s="36"/>
    </row>
    <row r="888" spans="11:11" x14ac:dyDescent="0.2">
      <c r="K888" s="36"/>
    </row>
    <row r="889" spans="11:11" x14ac:dyDescent="0.2">
      <c r="K889" s="36"/>
    </row>
    <row r="890" spans="11:11" x14ac:dyDescent="0.2">
      <c r="K890" s="36"/>
    </row>
    <row r="891" spans="11:11" x14ac:dyDescent="0.2">
      <c r="K891" s="36"/>
    </row>
    <row r="892" spans="11:11" x14ac:dyDescent="0.2">
      <c r="K892" s="36"/>
    </row>
    <row r="893" spans="11:11" x14ac:dyDescent="0.2">
      <c r="K893" s="36"/>
    </row>
    <row r="894" spans="11:11" x14ac:dyDescent="0.2">
      <c r="K894" s="36"/>
    </row>
    <row r="895" spans="11:11" x14ac:dyDescent="0.2">
      <c r="K895" s="36"/>
    </row>
    <row r="896" spans="11:11" x14ac:dyDescent="0.2">
      <c r="K896" s="36"/>
    </row>
    <row r="897" spans="11:11" x14ac:dyDescent="0.2">
      <c r="K897" s="36"/>
    </row>
    <row r="898" spans="11:11" x14ac:dyDescent="0.2">
      <c r="K898" s="36"/>
    </row>
    <row r="899" spans="11:11" x14ac:dyDescent="0.2">
      <c r="K899" s="36"/>
    </row>
    <row r="900" spans="11:11" x14ac:dyDescent="0.2">
      <c r="K900" s="36"/>
    </row>
    <row r="901" spans="11:11" x14ac:dyDescent="0.2">
      <c r="K901" s="36"/>
    </row>
    <row r="902" spans="11:11" x14ac:dyDescent="0.2">
      <c r="K902" s="36"/>
    </row>
    <row r="903" spans="11:11" x14ac:dyDescent="0.2">
      <c r="K903" s="36"/>
    </row>
    <row r="904" spans="11:11" x14ac:dyDescent="0.2">
      <c r="K904" s="36"/>
    </row>
    <row r="905" spans="11:11" x14ac:dyDescent="0.2">
      <c r="K905" s="36"/>
    </row>
    <row r="906" spans="11:11" x14ac:dyDescent="0.2">
      <c r="K906" s="36"/>
    </row>
    <row r="907" spans="11:11" x14ac:dyDescent="0.2">
      <c r="K907" s="36"/>
    </row>
    <row r="908" spans="11:11" x14ac:dyDescent="0.2">
      <c r="K908" s="36"/>
    </row>
    <row r="909" spans="11:11" x14ac:dyDescent="0.2">
      <c r="K909" s="36"/>
    </row>
    <row r="910" spans="11:11" x14ac:dyDescent="0.2">
      <c r="K910" s="36"/>
    </row>
    <row r="911" spans="11:11" x14ac:dyDescent="0.2">
      <c r="K911" s="36"/>
    </row>
    <row r="912" spans="11:11" x14ac:dyDescent="0.2">
      <c r="K912" s="36"/>
    </row>
    <row r="913" spans="11:11" x14ac:dyDescent="0.2">
      <c r="K913" s="36"/>
    </row>
    <row r="914" spans="11:11" x14ac:dyDescent="0.2">
      <c r="K914" s="36"/>
    </row>
    <row r="915" spans="11:11" x14ac:dyDescent="0.2">
      <c r="K915" s="36"/>
    </row>
    <row r="916" spans="11:11" x14ac:dyDescent="0.2">
      <c r="K916" s="36"/>
    </row>
    <row r="917" spans="11:11" x14ac:dyDescent="0.2">
      <c r="K917" s="36"/>
    </row>
    <row r="918" spans="11:11" x14ac:dyDescent="0.2">
      <c r="K918" s="36"/>
    </row>
    <row r="919" spans="11:11" x14ac:dyDescent="0.2">
      <c r="K919" s="36"/>
    </row>
    <row r="920" spans="11:11" x14ac:dyDescent="0.2">
      <c r="K920" s="36"/>
    </row>
    <row r="921" spans="11:11" x14ac:dyDescent="0.2">
      <c r="K921" s="36"/>
    </row>
    <row r="922" spans="11:11" x14ac:dyDescent="0.2">
      <c r="K922" s="36"/>
    </row>
    <row r="923" spans="11:11" x14ac:dyDescent="0.2">
      <c r="K923" s="36"/>
    </row>
    <row r="924" spans="11:11" x14ac:dyDescent="0.2">
      <c r="K924" s="36"/>
    </row>
    <row r="925" spans="11:11" x14ac:dyDescent="0.2">
      <c r="K925" s="36"/>
    </row>
    <row r="926" spans="11:11" x14ac:dyDescent="0.2">
      <c r="K926" s="36"/>
    </row>
    <row r="927" spans="11:11" x14ac:dyDescent="0.2">
      <c r="K927" s="36"/>
    </row>
    <row r="928" spans="11:11" x14ac:dyDescent="0.2">
      <c r="K928" s="36"/>
    </row>
    <row r="929" spans="11:11" x14ac:dyDescent="0.2">
      <c r="K929" s="36"/>
    </row>
    <row r="930" spans="11:11" x14ac:dyDescent="0.2">
      <c r="K930" s="36"/>
    </row>
    <row r="931" spans="11:11" x14ac:dyDescent="0.2">
      <c r="K931" s="36"/>
    </row>
    <row r="932" spans="11:11" x14ac:dyDescent="0.2">
      <c r="K932" s="36"/>
    </row>
    <row r="933" spans="11:11" x14ac:dyDescent="0.2">
      <c r="K933" s="36"/>
    </row>
    <row r="934" spans="11:11" x14ac:dyDescent="0.2">
      <c r="K934" s="36"/>
    </row>
    <row r="935" spans="11:11" x14ac:dyDescent="0.2">
      <c r="K935" s="36"/>
    </row>
    <row r="936" spans="11:11" x14ac:dyDescent="0.2">
      <c r="K936" s="36"/>
    </row>
    <row r="937" spans="11:11" x14ac:dyDescent="0.2">
      <c r="K937" s="36"/>
    </row>
    <row r="938" spans="11:11" x14ac:dyDescent="0.2">
      <c r="K938" s="36"/>
    </row>
    <row r="939" spans="11:11" x14ac:dyDescent="0.2">
      <c r="K939" s="36"/>
    </row>
    <row r="940" spans="11:11" x14ac:dyDescent="0.2">
      <c r="K940" s="36"/>
    </row>
    <row r="941" spans="11:11" x14ac:dyDescent="0.2">
      <c r="K941" s="36"/>
    </row>
    <row r="942" spans="11:11" x14ac:dyDescent="0.2">
      <c r="K942" s="36"/>
    </row>
    <row r="943" spans="11:11" x14ac:dyDescent="0.2">
      <c r="K943" s="36"/>
    </row>
    <row r="944" spans="11:11" x14ac:dyDescent="0.2">
      <c r="K944" s="36"/>
    </row>
    <row r="945" spans="11:11" x14ac:dyDescent="0.2">
      <c r="K945" s="36"/>
    </row>
    <row r="946" spans="11:11" x14ac:dyDescent="0.2">
      <c r="K946" s="36"/>
    </row>
    <row r="947" spans="11:11" x14ac:dyDescent="0.2">
      <c r="K947" s="36"/>
    </row>
    <row r="948" spans="11:11" x14ac:dyDescent="0.2">
      <c r="K948" s="36"/>
    </row>
    <row r="949" spans="11:11" x14ac:dyDescent="0.2">
      <c r="K949" s="36"/>
    </row>
    <row r="950" spans="11:11" x14ac:dyDescent="0.2">
      <c r="K950" s="36"/>
    </row>
    <row r="951" spans="11:11" x14ac:dyDescent="0.2">
      <c r="K951" s="36"/>
    </row>
    <row r="952" spans="11:11" x14ac:dyDescent="0.2">
      <c r="K952" s="36"/>
    </row>
    <row r="953" spans="11:11" x14ac:dyDescent="0.2">
      <c r="K953" s="36"/>
    </row>
    <row r="954" spans="11:11" x14ac:dyDescent="0.2">
      <c r="K954" s="36"/>
    </row>
    <row r="955" spans="11:11" x14ac:dyDescent="0.2">
      <c r="K955" s="36"/>
    </row>
    <row r="956" spans="11:11" x14ac:dyDescent="0.2">
      <c r="K956" s="36"/>
    </row>
    <row r="957" spans="11:11" x14ac:dyDescent="0.2">
      <c r="K957" s="36"/>
    </row>
    <row r="958" spans="11:11" x14ac:dyDescent="0.2">
      <c r="K958" s="36"/>
    </row>
    <row r="959" spans="11:11" x14ac:dyDescent="0.2">
      <c r="K959" s="36"/>
    </row>
    <row r="960" spans="11:11" x14ac:dyDescent="0.2">
      <c r="K960" s="36"/>
    </row>
    <row r="961" spans="11:11" x14ac:dyDescent="0.2">
      <c r="K961" s="36"/>
    </row>
    <row r="962" spans="11:11" x14ac:dyDescent="0.2">
      <c r="K962" s="36"/>
    </row>
    <row r="963" spans="11:11" x14ac:dyDescent="0.2">
      <c r="K963" s="36"/>
    </row>
    <row r="964" spans="11:11" x14ac:dyDescent="0.2">
      <c r="K964" s="36"/>
    </row>
    <row r="965" spans="11:11" x14ac:dyDescent="0.2">
      <c r="K965" s="36"/>
    </row>
    <row r="966" spans="11:11" x14ac:dyDescent="0.2">
      <c r="K966" s="36"/>
    </row>
    <row r="967" spans="11:11" x14ac:dyDescent="0.2">
      <c r="K967" s="36"/>
    </row>
    <row r="968" spans="11:11" x14ac:dyDescent="0.2">
      <c r="K968" s="36"/>
    </row>
    <row r="969" spans="11:11" x14ac:dyDescent="0.2">
      <c r="K969" s="36"/>
    </row>
    <row r="970" spans="11:11" x14ac:dyDescent="0.2">
      <c r="K970" s="36"/>
    </row>
    <row r="971" spans="11:11" x14ac:dyDescent="0.2">
      <c r="K971" s="36"/>
    </row>
    <row r="972" spans="11:11" x14ac:dyDescent="0.2">
      <c r="K972" s="36"/>
    </row>
    <row r="973" spans="11:11" x14ac:dyDescent="0.2">
      <c r="K973" s="36"/>
    </row>
    <row r="974" spans="11:11" x14ac:dyDescent="0.2">
      <c r="K974" s="36"/>
    </row>
    <row r="975" spans="11:11" x14ac:dyDescent="0.2">
      <c r="K975" s="36"/>
    </row>
    <row r="976" spans="11:11" x14ac:dyDescent="0.2">
      <c r="K976" s="36"/>
    </row>
    <row r="977" spans="11:11" x14ac:dyDescent="0.2">
      <c r="K977" s="36"/>
    </row>
    <row r="978" spans="11:11" x14ac:dyDescent="0.2">
      <c r="K978" s="36"/>
    </row>
    <row r="979" spans="11:11" x14ac:dyDescent="0.2">
      <c r="K979" s="36"/>
    </row>
    <row r="980" spans="11:11" x14ac:dyDescent="0.2">
      <c r="K980" s="36"/>
    </row>
    <row r="981" spans="11:11" x14ac:dyDescent="0.2">
      <c r="K981" s="36"/>
    </row>
    <row r="982" spans="11:11" x14ac:dyDescent="0.2">
      <c r="K982" s="36"/>
    </row>
    <row r="983" spans="11:11" x14ac:dyDescent="0.2">
      <c r="K983" s="36"/>
    </row>
    <row r="984" spans="11:11" x14ac:dyDescent="0.2">
      <c r="K984" s="36"/>
    </row>
    <row r="985" spans="11:11" x14ac:dyDescent="0.2">
      <c r="K985" s="36"/>
    </row>
    <row r="986" spans="11:11" x14ac:dyDescent="0.2">
      <c r="K986" s="36"/>
    </row>
    <row r="987" spans="11:11" x14ac:dyDescent="0.2">
      <c r="K987" s="36"/>
    </row>
    <row r="988" spans="11:11" x14ac:dyDescent="0.2">
      <c r="K988" s="36"/>
    </row>
    <row r="989" spans="11:11" x14ac:dyDescent="0.2">
      <c r="K989" s="36"/>
    </row>
    <row r="990" spans="11:11" x14ac:dyDescent="0.2">
      <c r="K990" s="36"/>
    </row>
    <row r="991" spans="11:11" x14ac:dyDescent="0.2">
      <c r="K991" s="36"/>
    </row>
    <row r="992" spans="11:11" x14ac:dyDescent="0.2">
      <c r="K992" s="36"/>
    </row>
    <row r="993" spans="11:11" x14ac:dyDescent="0.2">
      <c r="K993" s="36"/>
    </row>
    <row r="994" spans="11:11" x14ac:dyDescent="0.2">
      <c r="K994" s="36"/>
    </row>
    <row r="995" spans="11:11" x14ac:dyDescent="0.2">
      <c r="K995" s="36"/>
    </row>
    <row r="996" spans="11:11" x14ac:dyDescent="0.2">
      <c r="K996" s="36"/>
    </row>
    <row r="997" spans="11:11" x14ac:dyDescent="0.2">
      <c r="K997" s="36"/>
    </row>
    <row r="998" spans="11:11" x14ac:dyDescent="0.2">
      <c r="K998" s="36"/>
    </row>
    <row r="999" spans="11:11" x14ac:dyDescent="0.2">
      <c r="K999" s="36"/>
    </row>
  </sheetData>
  <conditionalFormatting sqref="B2:I25">
    <cfRule type="notContainsBlanks" dxfId="2" priority="1">
      <formula>LEN(TRIM(B2))&gt;0</formula>
    </cfRule>
  </conditionalFormatting>
  <pageMargins left="0.7" right="0.7" top="0.78740157499999996" bottom="0.78740157499999996"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23</vt:i4>
      </vt:variant>
    </vt:vector>
  </HeadingPairs>
  <TitlesOfParts>
    <vt:vector size="23" baseType="lpstr">
      <vt:lpstr>Wetter Roh</vt:lpstr>
      <vt:lpstr>Wetter Ganzes Jahr 14-22</vt:lpstr>
      <vt:lpstr>Wetterentwicklung lokal 14-22</vt:lpstr>
      <vt:lpstr>Begehungen</vt:lpstr>
      <vt:lpstr>Begehungen Zeiten &amp; Wetter</vt:lpstr>
      <vt:lpstr>Gewässer</vt:lpstr>
      <vt:lpstr>Gewässer schön</vt:lpstr>
      <vt:lpstr>Jahresverlauf</vt:lpstr>
      <vt:lpstr>Arten &amp; Gewässer</vt:lpstr>
      <vt:lpstr>Summe Im nach Gewässer</vt:lpstr>
      <vt:lpstr>Übersicht 2014 alt</vt:lpstr>
      <vt:lpstr>Übersicht 2014</vt:lpstr>
      <vt:lpstr>Übersicht 2022</vt:lpstr>
      <vt:lpstr>LWL</vt:lpstr>
      <vt:lpstr>Diagramme</vt:lpstr>
      <vt:lpstr>Dia  Arten G 14-22</vt:lpstr>
      <vt:lpstr>Gesamtartenliste &amp; Jahre</vt:lpstr>
      <vt:lpstr>Artenvergleich mit 2010</vt:lpstr>
      <vt:lpstr>Tab 2022 (nach Häufigkeit an Ge</vt:lpstr>
      <vt:lpstr>Tabelle4</vt:lpstr>
      <vt:lpstr>Obs Roh</vt:lpstr>
      <vt:lpstr>Bsp Roh Datensatz</vt:lpstr>
      <vt:lpstr>Vorlage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Gärtner</cp:lastModifiedBy>
  <dcterms:modified xsi:type="dcterms:W3CDTF">2022-12-21T12:40:03Z</dcterms:modified>
</cp:coreProperties>
</file>