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ranc\Dropbox\Nacho\Didactica\Evaluación de impacto\2020 II\Materials\"/>
    </mc:Choice>
  </mc:AlternateContent>
  <xr:revisionPtr revIDLastSave="0" documentId="13_ncr:1_{F3AAF338-ADDE-4C6A-8EB3-9ACC9C19C4A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Distribucion de covariadas" sheetId="2" r:id="rId2"/>
    <sheet name="Aproximate matching and B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3" l="1"/>
  <c r="J6" i="3"/>
  <c r="J3" i="3"/>
  <c r="J4" i="3"/>
  <c r="J5" i="3"/>
  <c r="J2" i="3"/>
  <c r="K3" i="3"/>
  <c r="K4" i="3"/>
  <c r="K5" i="3"/>
  <c r="K2" i="3"/>
  <c r="I3" i="3"/>
  <c r="I4" i="3"/>
  <c r="I5" i="3"/>
  <c r="I2" i="3"/>
  <c r="H3" i="3"/>
  <c r="H4" i="3"/>
  <c r="H5" i="3"/>
  <c r="H6" i="3"/>
  <c r="H7" i="3"/>
  <c r="H8" i="3"/>
  <c r="H9" i="3"/>
  <c r="H2" i="3"/>
  <c r="R2" i="1" l="1"/>
  <c r="G4" i="2" l="1"/>
  <c r="G5" i="2"/>
  <c r="G6" i="2"/>
  <c r="G7" i="2"/>
  <c r="G8" i="2"/>
  <c r="G9" i="2"/>
  <c r="G10" i="2"/>
  <c r="G3" i="2"/>
  <c r="F4" i="2"/>
  <c r="F5" i="2"/>
  <c r="F6" i="2"/>
  <c r="F7" i="2"/>
  <c r="F8" i="2"/>
  <c r="F9" i="2"/>
  <c r="F10" i="2"/>
  <c r="F3" i="2"/>
  <c r="C3" i="2" a="1"/>
  <c r="C3" i="2" s="1"/>
  <c r="B3" i="2" a="1"/>
  <c r="B5" i="2" s="1"/>
  <c r="C7" i="2" l="1"/>
  <c r="C10" i="2"/>
  <c r="C9" i="2"/>
  <c r="C8" i="2"/>
  <c r="C6" i="2"/>
  <c r="C5" i="2"/>
  <c r="C4" i="2"/>
  <c r="B9" i="2"/>
  <c r="B8" i="2"/>
  <c r="B6" i="2"/>
  <c r="B4" i="2"/>
  <c r="B3" i="2"/>
  <c r="B10" i="2"/>
  <c r="B7" i="2"/>
  <c r="P15" i="1"/>
  <c r="P3" i="1"/>
  <c r="P4" i="1"/>
  <c r="P5" i="1"/>
  <c r="P6" i="1"/>
  <c r="P7" i="1"/>
  <c r="P8" i="1"/>
  <c r="P9" i="1"/>
  <c r="P10" i="1"/>
  <c r="P11" i="1"/>
  <c r="P12" i="1"/>
  <c r="P13" i="1"/>
  <c r="P2" i="1"/>
  <c r="J15" i="1"/>
  <c r="H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tc={67E11F83-1137-44F5-BA31-F17356BC407A}</author>
  </authors>
  <commentList>
    <comment ref="G9" authorId="0" shapeId="0" xr:uid="{67E11F83-1137-44F5-BA31-F17356BC40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Ojo que necesitamos datos para poder estimar bien esto, y esto puede ser un costo</t>
      </text>
    </comment>
  </commentList>
</comments>
</file>

<file path=xl/sharedStrings.xml><?xml version="1.0" encoding="utf-8"?>
<sst xmlns="http://schemas.openxmlformats.org/spreadsheetml/2006/main" count="34" uniqueCount="31">
  <si>
    <t>Outcome U tratadas</t>
  </si>
  <si>
    <t>Outcome No Tratados</t>
  </si>
  <si>
    <t>Edad T</t>
  </si>
  <si>
    <t>Edad C</t>
  </si>
  <si>
    <t>Sexo T</t>
  </si>
  <si>
    <t>Sexo C</t>
  </si>
  <si>
    <t>"Control" por edad</t>
  </si>
  <si>
    <t>control por edad y sexo</t>
  </si>
  <si>
    <t>18-22</t>
  </si>
  <si>
    <t>23-26</t>
  </si>
  <si>
    <t>27-30</t>
  </si>
  <si>
    <t>31-34</t>
  </si>
  <si>
    <t>35-38</t>
  </si>
  <si>
    <t>39-42</t>
  </si>
  <si>
    <t>43-46</t>
  </si>
  <si>
    <t>47-50</t>
  </si>
  <si>
    <t>Tratados</t>
  </si>
  <si>
    <t>Control</t>
  </si>
  <si>
    <t>SDO</t>
  </si>
  <si>
    <t>Unit</t>
  </si>
  <si>
    <t>Y1</t>
  </si>
  <si>
    <t>Y0</t>
  </si>
  <si>
    <t>D</t>
  </si>
  <si>
    <t>X</t>
  </si>
  <si>
    <t>matched</t>
  </si>
  <si>
    <t>bias correction</t>
  </si>
  <si>
    <t>beta_0_hat</t>
  </si>
  <si>
    <t>beta_1_hat</t>
  </si>
  <si>
    <t>mu_0_hat</t>
  </si>
  <si>
    <t>estimated impact no bias correction</t>
  </si>
  <si>
    <t>estimated impact w/ bias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</si>
</sst>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center"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Border="1"/>
    <xf numFmtId="10" fontId="0" fillId="0" borderId="0" xfId="0" applyNumberFormat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Distribución de 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'Distribucion de covariadas'!$F$2</c:f>
              <c:strCache>
                <c:ptCount val="1"/>
                <c:pt idx="0">
                  <c:v>Tratados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'Distribucion de covariadas'!$E$3:$E$10</c:f>
              <c:strCache>
                <c:ptCount val="8"/>
                <c:pt idx="0">
                  <c:v>18-22</c:v>
                </c:pt>
                <c:pt idx="1">
                  <c:v>23-26</c:v>
                </c:pt>
                <c:pt idx="2">
                  <c:v>27-30</c:v>
                </c:pt>
                <c:pt idx="3">
                  <c:v>31-34</c:v>
                </c:pt>
                <c:pt idx="4">
                  <c:v>35-38</c:v>
                </c:pt>
                <c:pt idx="5">
                  <c:v>39-42</c:v>
                </c:pt>
                <c:pt idx="6">
                  <c:v>43-46</c:v>
                </c:pt>
                <c:pt idx="7">
                  <c:v>47-50</c:v>
                </c:pt>
              </c:strCache>
            </c:strRef>
          </c:cat>
          <c:val>
            <c:numRef>
              <c:f>'Distribucion de covariadas'!$F$3:$F$10</c:f>
              <c:numCache>
                <c:formatCode>0.00%</c:formatCode>
                <c:ptCount val="8"/>
                <c:pt idx="0">
                  <c:v>8.3333333333333329E-2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0.25</c:v>
                </c:pt>
                <c:pt idx="5">
                  <c:v>8.3333333333333329E-2</c:v>
                </c:pt>
                <c:pt idx="6">
                  <c:v>0</c:v>
                </c:pt>
                <c:pt idx="7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2-482A-9F1D-9D089EC9FB9D}"/>
            </c:ext>
          </c:extLst>
        </c:ser>
        <c:ser>
          <c:idx val="1"/>
          <c:order val="1"/>
          <c:tx>
            <c:strRef>
              <c:f>'Distribucion de covariadas'!$G$2</c:f>
              <c:strCache>
                <c:ptCount val="1"/>
                <c:pt idx="0">
                  <c:v>Control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'Distribucion de covariadas'!$E$3:$E$10</c:f>
              <c:strCache>
                <c:ptCount val="8"/>
                <c:pt idx="0">
                  <c:v>18-22</c:v>
                </c:pt>
                <c:pt idx="1">
                  <c:v>23-26</c:v>
                </c:pt>
                <c:pt idx="2">
                  <c:v>27-30</c:v>
                </c:pt>
                <c:pt idx="3">
                  <c:v>31-34</c:v>
                </c:pt>
                <c:pt idx="4">
                  <c:v>35-38</c:v>
                </c:pt>
                <c:pt idx="5">
                  <c:v>39-42</c:v>
                </c:pt>
                <c:pt idx="6">
                  <c:v>43-46</c:v>
                </c:pt>
                <c:pt idx="7">
                  <c:v>47-50</c:v>
                </c:pt>
              </c:strCache>
            </c:strRef>
          </c:cat>
          <c:val>
            <c:numRef>
              <c:f>'Distribucion de covariadas'!$G$3:$G$10</c:f>
              <c:numCache>
                <c:formatCode>0.00%</c:formatCode>
                <c:ptCount val="8"/>
                <c:pt idx="0">
                  <c:v>0.11764705882352941</c:v>
                </c:pt>
                <c:pt idx="1">
                  <c:v>5.8823529411764705E-2</c:v>
                </c:pt>
                <c:pt idx="2">
                  <c:v>8.8235294117647065E-2</c:v>
                </c:pt>
                <c:pt idx="3">
                  <c:v>0.17647058823529413</c:v>
                </c:pt>
                <c:pt idx="4">
                  <c:v>0.14705882352941177</c:v>
                </c:pt>
                <c:pt idx="5">
                  <c:v>0.20588235294117646</c:v>
                </c:pt>
                <c:pt idx="6">
                  <c:v>5.8823529411764705E-2</c:v>
                </c:pt>
                <c:pt idx="7">
                  <c:v>0.14705882352941177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2-482A-9F1D-9D089EC9F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636736"/>
        <c:axId val="1299756144"/>
      </c:barChart>
      <c:catAx>
        <c:axId val="130263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99756144"/>
        <c:crosses val="autoZero"/>
        <c:auto val="1"/>
        <c:lblAlgn val="ctr"/>
        <c:lblOffset val="100"/>
        <c:noMultiLvlLbl val="0"/>
      </c:catAx>
      <c:valAx>
        <c:axId val="12997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263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0</xdr:row>
      <xdr:rowOff>138112</xdr:rowOff>
    </xdr:from>
    <xdr:to>
      <xdr:col>14</xdr:col>
      <xdr:colOff>304800</xdr:colOff>
      <xdr:row>15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771F19-E0E6-46D7-8A31-F5C8DD0E5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rancesco Bogliacino" id="{8057D3DC-AB0A-46D1-9858-B95B33BF00B3}" userId="b67df4c5d77f2a5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0-09-27T18:24:10.92" personId="{8057D3DC-AB0A-46D1-9858-B95B33BF00B3}" id="{67E11F83-1137-44F5-BA31-F17356BC407A}">
    <text>Ojo que necesitamos datos para poder estimar bien esto, y esto puede ser un costo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workbookViewId="0">
      <selection activeCell="P15" sqref="P15"/>
    </sheetView>
  </sheetViews>
  <sheetFormatPr baseColWidth="10" defaultColWidth="9.140625" defaultRowHeight="15" x14ac:dyDescent="0.25"/>
  <cols>
    <col min="1" max="1" width="11.5703125" customWidth="1"/>
  </cols>
  <sheetData>
    <row r="1" spans="1:18" ht="45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6</v>
      </c>
      <c r="J1" s="4" t="s">
        <v>7</v>
      </c>
      <c r="L1" s="1" t="s">
        <v>6</v>
      </c>
      <c r="M1" s="1"/>
      <c r="P1" s="1" t="s">
        <v>6</v>
      </c>
      <c r="R1" t="s">
        <v>18</v>
      </c>
    </row>
    <row r="2" spans="1:18" x14ac:dyDescent="0.25">
      <c r="A2">
        <v>756</v>
      </c>
      <c r="B2">
        <v>1010</v>
      </c>
      <c r="C2">
        <v>40</v>
      </c>
      <c r="D2">
        <v>42</v>
      </c>
      <c r="E2">
        <v>0</v>
      </c>
      <c r="F2">
        <v>1</v>
      </c>
      <c r="H2">
        <v>1467</v>
      </c>
      <c r="J2">
        <v>1467</v>
      </c>
      <c r="L2">
        <v>1467</v>
      </c>
      <c r="M2">
        <v>1012</v>
      </c>
      <c r="N2">
        <v>513</v>
      </c>
      <c r="P2">
        <f>AVERAGE(L2:O2)</f>
        <v>997.33333333333337</v>
      </c>
      <c r="R2">
        <f>AVERAGE(A2:A13)-AVERAGE(B2:B35)</f>
        <v>-285.27941176470586</v>
      </c>
    </row>
    <row r="3" spans="1:18" x14ac:dyDescent="0.25">
      <c r="A3">
        <v>89</v>
      </c>
      <c r="B3">
        <v>175</v>
      </c>
      <c r="C3">
        <v>28</v>
      </c>
      <c r="D3">
        <v>34</v>
      </c>
      <c r="E3">
        <v>1</v>
      </c>
      <c r="F3">
        <v>1</v>
      </c>
      <c r="H3">
        <v>481</v>
      </c>
      <c r="J3">
        <v>481</v>
      </c>
      <c r="L3">
        <v>481</v>
      </c>
      <c r="P3">
        <f t="shared" ref="P3:P13" si="0">AVERAGE(L3:O3)</f>
        <v>481</v>
      </c>
    </row>
    <row r="4" spans="1:18" x14ac:dyDescent="0.25">
      <c r="A4">
        <v>543</v>
      </c>
      <c r="B4">
        <v>888</v>
      </c>
      <c r="C4">
        <v>49</v>
      </c>
      <c r="D4">
        <v>48</v>
      </c>
      <c r="E4">
        <v>1</v>
      </c>
      <c r="F4">
        <v>1</v>
      </c>
      <c r="H4">
        <v>1384</v>
      </c>
      <c r="J4">
        <v>1384</v>
      </c>
      <c r="L4">
        <v>1384</v>
      </c>
      <c r="M4">
        <v>1452</v>
      </c>
      <c r="P4">
        <f t="shared" si="0"/>
        <v>1418</v>
      </c>
    </row>
    <row r="5" spans="1:18" x14ac:dyDescent="0.25">
      <c r="A5">
        <v>259</v>
      </c>
      <c r="B5">
        <v>583</v>
      </c>
      <c r="C5">
        <v>21</v>
      </c>
      <c r="D5">
        <v>38</v>
      </c>
      <c r="E5">
        <v>1</v>
      </c>
      <c r="F5">
        <v>1</v>
      </c>
      <c r="H5">
        <v>392</v>
      </c>
      <c r="J5">
        <v>392</v>
      </c>
      <c r="L5">
        <v>392</v>
      </c>
      <c r="P5">
        <f t="shared" si="0"/>
        <v>392</v>
      </c>
    </row>
    <row r="6" spans="1:18" x14ac:dyDescent="0.25">
      <c r="A6">
        <v>985</v>
      </c>
      <c r="B6">
        <v>70</v>
      </c>
      <c r="C6">
        <v>49</v>
      </c>
      <c r="D6">
        <v>30</v>
      </c>
      <c r="E6">
        <v>0</v>
      </c>
      <c r="F6">
        <v>1</v>
      </c>
      <c r="H6">
        <v>1384</v>
      </c>
      <c r="J6">
        <v>1452</v>
      </c>
      <c r="L6">
        <v>1384</v>
      </c>
      <c r="M6">
        <v>1452</v>
      </c>
      <c r="P6">
        <f t="shared" si="0"/>
        <v>1418</v>
      </c>
    </row>
    <row r="7" spans="1:18" x14ac:dyDescent="0.25">
      <c r="A7">
        <v>656</v>
      </c>
      <c r="B7">
        <v>392</v>
      </c>
      <c r="C7">
        <v>38</v>
      </c>
      <c r="D7">
        <v>21</v>
      </c>
      <c r="E7">
        <v>0</v>
      </c>
      <c r="F7">
        <v>1</v>
      </c>
      <c r="H7">
        <v>583</v>
      </c>
      <c r="J7">
        <v>1005</v>
      </c>
      <c r="L7">
        <v>583</v>
      </c>
      <c r="M7">
        <v>1005</v>
      </c>
      <c r="P7">
        <f t="shared" si="0"/>
        <v>794</v>
      </c>
    </row>
    <row r="8" spans="1:18" x14ac:dyDescent="0.25">
      <c r="A8">
        <v>406</v>
      </c>
      <c r="B8">
        <v>1467</v>
      </c>
      <c r="C8">
        <v>31</v>
      </c>
      <c r="D8">
        <v>40</v>
      </c>
      <c r="E8">
        <v>1</v>
      </c>
      <c r="F8">
        <v>0</v>
      </c>
      <c r="H8">
        <v>75</v>
      </c>
      <c r="J8">
        <v>75</v>
      </c>
      <c r="L8">
        <v>75</v>
      </c>
      <c r="M8">
        <v>175</v>
      </c>
      <c r="P8">
        <f t="shared" si="0"/>
        <v>125</v>
      </c>
    </row>
    <row r="9" spans="1:18" x14ac:dyDescent="0.25">
      <c r="A9">
        <v>344</v>
      </c>
      <c r="B9">
        <v>424</v>
      </c>
      <c r="C9">
        <v>28</v>
      </c>
      <c r="D9">
        <v>34</v>
      </c>
      <c r="E9">
        <v>1</v>
      </c>
      <c r="F9">
        <v>1</v>
      </c>
      <c r="H9">
        <v>481</v>
      </c>
      <c r="J9">
        <v>481</v>
      </c>
      <c r="L9">
        <v>481</v>
      </c>
      <c r="P9">
        <f t="shared" si="0"/>
        <v>481</v>
      </c>
    </row>
    <row r="10" spans="1:18" x14ac:dyDescent="0.25">
      <c r="A10">
        <v>178</v>
      </c>
      <c r="B10">
        <v>1012</v>
      </c>
      <c r="C10">
        <v>26</v>
      </c>
      <c r="D10">
        <v>40</v>
      </c>
      <c r="E10">
        <v>1</v>
      </c>
      <c r="F10">
        <v>1</v>
      </c>
      <c r="H10">
        <v>275</v>
      </c>
      <c r="J10">
        <v>275</v>
      </c>
      <c r="L10">
        <v>275</v>
      </c>
      <c r="P10">
        <f t="shared" si="0"/>
        <v>275</v>
      </c>
    </row>
    <row r="11" spans="1:18" x14ac:dyDescent="0.25">
      <c r="A11">
        <v>74</v>
      </c>
      <c r="B11">
        <v>105</v>
      </c>
      <c r="C11">
        <v>34</v>
      </c>
      <c r="D11">
        <v>18</v>
      </c>
      <c r="E11">
        <v>1</v>
      </c>
      <c r="F11">
        <v>1</v>
      </c>
      <c r="H11">
        <v>175</v>
      </c>
      <c r="J11">
        <v>175</v>
      </c>
      <c r="L11">
        <v>175</v>
      </c>
      <c r="M11">
        <v>424</v>
      </c>
      <c r="N11">
        <v>239</v>
      </c>
      <c r="O11">
        <v>75</v>
      </c>
      <c r="P11">
        <f t="shared" si="0"/>
        <v>228.25</v>
      </c>
    </row>
    <row r="12" spans="1:18" x14ac:dyDescent="0.25">
      <c r="A12">
        <v>244</v>
      </c>
      <c r="B12">
        <v>392</v>
      </c>
      <c r="C12">
        <v>35</v>
      </c>
      <c r="D12">
        <v>22</v>
      </c>
      <c r="E12">
        <v>1</v>
      </c>
      <c r="F12">
        <v>1</v>
      </c>
      <c r="H12">
        <v>908</v>
      </c>
      <c r="J12">
        <v>908</v>
      </c>
      <c r="L12">
        <v>908</v>
      </c>
      <c r="P12">
        <f t="shared" si="0"/>
        <v>908</v>
      </c>
    </row>
    <row r="13" spans="1:18" x14ac:dyDescent="0.25">
      <c r="A13">
        <v>797</v>
      </c>
      <c r="B13">
        <v>1384</v>
      </c>
      <c r="C13">
        <v>37</v>
      </c>
      <c r="D13">
        <v>49</v>
      </c>
      <c r="E13">
        <v>1</v>
      </c>
      <c r="F13">
        <v>1</v>
      </c>
      <c r="H13" s="3">
        <v>1244</v>
      </c>
      <c r="J13">
        <v>1244</v>
      </c>
      <c r="L13" s="3">
        <v>1244</v>
      </c>
      <c r="M13">
        <v>1482</v>
      </c>
      <c r="P13">
        <f t="shared" si="0"/>
        <v>1363</v>
      </c>
    </row>
    <row r="14" spans="1:18" ht="15.75" thickBot="1" x14ac:dyDescent="0.3">
      <c r="B14">
        <v>1005</v>
      </c>
      <c r="D14">
        <v>38</v>
      </c>
      <c r="F14">
        <v>0</v>
      </c>
    </row>
    <row r="15" spans="1:18" ht="15.75" thickBot="1" x14ac:dyDescent="0.3">
      <c r="B15">
        <v>239</v>
      </c>
      <c r="D15">
        <v>34</v>
      </c>
      <c r="F15">
        <v>1</v>
      </c>
      <c r="H15" s="5">
        <f>AVERAGE(A2:A13)-AVERAGE(H2:H13)</f>
        <v>-293.16666666666663</v>
      </c>
      <c r="J15" s="5">
        <f>AVERAGE(A2:A13)-AVERAGE(J2:J13)</f>
        <v>-334</v>
      </c>
      <c r="P15" s="5">
        <f>AVERAGE(A2:A13)-AVERAGE(P2:P13)</f>
        <v>-295.7986111111112</v>
      </c>
    </row>
    <row r="16" spans="1:18" x14ac:dyDescent="0.25">
      <c r="B16">
        <v>461</v>
      </c>
      <c r="D16">
        <v>24</v>
      </c>
      <c r="F16">
        <v>1</v>
      </c>
    </row>
    <row r="17" spans="2:6" x14ac:dyDescent="0.25">
      <c r="B17">
        <v>1244</v>
      </c>
      <c r="D17">
        <v>37</v>
      </c>
      <c r="F17">
        <v>1</v>
      </c>
    </row>
    <row r="18" spans="2:6" x14ac:dyDescent="0.25">
      <c r="B18">
        <v>495</v>
      </c>
      <c r="D18">
        <v>20</v>
      </c>
      <c r="F18">
        <v>1</v>
      </c>
    </row>
    <row r="19" spans="2:6" x14ac:dyDescent="0.25">
      <c r="B19">
        <v>1185</v>
      </c>
      <c r="D19">
        <v>39</v>
      </c>
      <c r="F19">
        <v>1</v>
      </c>
    </row>
    <row r="20" spans="2:6" x14ac:dyDescent="0.25">
      <c r="B20">
        <v>332</v>
      </c>
      <c r="D20">
        <v>30</v>
      </c>
      <c r="F20">
        <v>1</v>
      </c>
    </row>
    <row r="21" spans="2:6" x14ac:dyDescent="0.25">
      <c r="B21">
        <v>697</v>
      </c>
      <c r="D21">
        <v>39</v>
      </c>
      <c r="F21">
        <v>1</v>
      </c>
    </row>
    <row r="22" spans="2:6" x14ac:dyDescent="0.25">
      <c r="B22">
        <v>75</v>
      </c>
      <c r="D22">
        <v>34</v>
      </c>
      <c r="F22">
        <v>1</v>
      </c>
    </row>
    <row r="23" spans="2:6" x14ac:dyDescent="0.25">
      <c r="B23">
        <v>75</v>
      </c>
      <c r="D23">
        <v>31</v>
      </c>
      <c r="F23">
        <v>1</v>
      </c>
    </row>
    <row r="24" spans="2:6" x14ac:dyDescent="0.25">
      <c r="B24">
        <v>1388</v>
      </c>
      <c r="D24">
        <v>47</v>
      </c>
      <c r="F24">
        <v>0</v>
      </c>
    </row>
    <row r="25" spans="2:6" x14ac:dyDescent="0.25">
      <c r="B25">
        <v>810</v>
      </c>
      <c r="D25">
        <v>48</v>
      </c>
      <c r="F25">
        <v>1</v>
      </c>
    </row>
    <row r="26" spans="2:6" x14ac:dyDescent="0.25">
      <c r="B26">
        <v>1452</v>
      </c>
      <c r="D26">
        <v>49</v>
      </c>
      <c r="F26">
        <v>0</v>
      </c>
    </row>
    <row r="27" spans="2:6" x14ac:dyDescent="0.25">
      <c r="B27">
        <v>481</v>
      </c>
      <c r="D27">
        <v>28</v>
      </c>
      <c r="F27">
        <v>1</v>
      </c>
    </row>
    <row r="28" spans="2:6" x14ac:dyDescent="0.25">
      <c r="B28">
        <v>275</v>
      </c>
      <c r="D28">
        <v>26</v>
      </c>
      <c r="F28">
        <v>1</v>
      </c>
    </row>
    <row r="29" spans="2:6" x14ac:dyDescent="0.25">
      <c r="B29">
        <v>1322</v>
      </c>
      <c r="D29">
        <v>39</v>
      </c>
      <c r="F29">
        <v>0</v>
      </c>
    </row>
    <row r="30" spans="2:6" x14ac:dyDescent="0.25">
      <c r="B30">
        <v>175</v>
      </c>
      <c r="D30">
        <v>31</v>
      </c>
      <c r="F30">
        <v>1</v>
      </c>
    </row>
    <row r="31" spans="2:6" x14ac:dyDescent="0.25">
      <c r="B31">
        <v>1212</v>
      </c>
      <c r="D31">
        <v>44</v>
      </c>
      <c r="F31">
        <v>1</v>
      </c>
    </row>
    <row r="32" spans="2:6" x14ac:dyDescent="0.25">
      <c r="B32">
        <v>1482</v>
      </c>
      <c r="D32">
        <v>37</v>
      </c>
      <c r="F32">
        <v>0</v>
      </c>
    </row>
    <row r="33" spans="2:6" x14ac:dyDescent="0.25">
      <c r="B33">
        <v>1076</v>
      </c>
      <c r="D33">
        <v>45</v>
      </c>
      <c r="F33">
        <v>0</v>
      </c>
    </row>
    <row r="34" spans="2:6" x14ac:dyDescent="0.25">
      <c r="B34">
        <v>513</v>
      </c>
      <c r="D34">
        <v>40</v>
      </c>
      <c r="F34">
        <v>1</v>
      </c>
    </row>
    <row r="35" spans="2:6" x14ac:dyDescent="0.25">
      <c r="B35">
        <v>908</v>
      </c>
      <c r="D35">
        <v>35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9114-E245-4ED7-B420-74839AC751EA}">
  <dimension ref="A2:G11"/>
  <sheetViews>
    <sheetView workbookViewId="0">
      <selection activeCell="F12" sqref="F12"/>
    </sheetView>
  </sheetViews>
  <sheetFormatPr baseColWidth="10" defaultRowHeight="15" x14ac:dyDescent="0.25"/>
  <sheetData>
    <row r="2" spans="1:7" x14ac:dyDescent="0.25">
      <c r="F2" t="s">
        <v>16</v>
      </c>
      <c r="G2" t="s">
        <v>17</v>
      </c>
    </row>
    <row r="3" spans="1:7" x14ac:dyDescent="0.25">
      <c r="A3">
        <v>22</v>
      </c>
      <c r="B3">
        <f t="array" ref="B3:B10">FREQUENCY(Hoja1!C2:C13,'Distribucion de covariadas'!A3:A10)</f>
        <v>1</v>
      </c>
      <c r="C3">
        <f t="array" ref="C3:C10">FREQUENCY(Hoja1!D2:D35,'Distribucion de covariadas'!A3:A10)</f>
        <v>4</v>
      </c>
      <c r="E3" t="s">
        <v>8</v>
      </c>
      <c r="F3" s="6">
        <f>B3/SUM(B$3:B$10)</f>
        <v>8.3333333333333329E-2</v>
      </c>
      <c r="G3" s="6">
        <f>C3/SUM(C$3:C$10)</f>
        <v>0.11764705882352941</v>
      </c>
    </row>
    <row r="4" spans="1:7" x14ac:dyDescent="0.25">
      <c r="A4">
        <v>26</v>
      </c>
      <c r="B4">
        <v>1</v>
      </c>
      <c r="C4">
        <v>2</v>
      </c>
      <c r="E4" t="s">
        <v>9</v>
      </c>
      <c r="F4" s="6">
        <f t="shared" ref="F4:F10" si="0">B4/SUM(B$3:B$10)</f>
        <v>8.3333333333333329E-2</v>
      </c>
      <c r="G4" s="6">
        <f t="shared" ref="G4:G10" si="1">C4/SUM(C$3:C$10)</f>
        <v>5.8823529411764705E-2</v>
      </c>
    </row>
    <row r="5" spans="1:7" x14ac:dyDescent="0.25">
      <c r="A5">
        <v>30</v>
      </c>
      <c r="B5">
        <v>2</v>
      </c>
      <c r="C5">
        <v>3</v>
      </c>
      <c r="E5" t="s">
        <v>10</v>
      </c>
      <c r="F5" s="6">
        <f t="shared" si="0"/>
        <v>0.16666666666666666</v>
      </c>
      <c r="G5" s="6">
        <f t="shared" si="1"/>
        <v>8.8235294117647065E-2</v>
      </c>
    </row>
    <row r="6" spans="1:7" x14ac:dyDescent="0.25">
      <c r="A6">
        <v>34</v>
      </c>
      <c r="B6">
        <v>2</v>
      </c>
      <c r="C6">
        <v>6</v>
      </c>
      <c r="E6" t="s">
        <v>11</v>
      </c>
      <c r="F6" s="6">
        <f t="shared" si="0"/>
        <v>0.16666666666666666</v>
      </c>
      <c r="G6" s="6">
        <f t="shared" si="1"/>
        <v>0.17647058823529413</v>
      </c>
    </row>
    <row r="7" spans="1:7" x14ac:dyDescent="0.25">
      <c r="A7">
        <v>38</v>
      </c>
      <c r="B7">
        <v>3</v>
      </c>
      <c r="C7">
        <v>5</v>
      </c>
      <c r="E7" t="s">
        <v>12</v>
      </c>
      <c r="F7" s="6">
        <f t="shared" si="0"/>
        <v>0.25</v>
      </c>
      <c r="G7" s="6">
        <f t="shared" si="1"/>
        <v>0.14705882352941177</v>
      </c>
    </row>
    <row r="8" spans="1:7" x14ac:dyDescent="0.25">
      <c r="A8">
        <v>42</v>
      </c>
      <c r="B8">
        <v>1</v>
      </c>
      <c r="C8">
        <v>7</v>
      </c>
      <c r="E8" t="s">
        <v>13</v>
      </c>
      <c r="F8" s="6">
        <f t="shared" si="0"/>
        <v>8.3333333333333329E-2</v>
      </c>
      <c r="G8" s="6">
        <f t="shared" si="1"/>
        <v>0.20588235294117646</v>
      </c>
    </row>
    <row r="9" spans="1:7" x14ac:dyDescent="0.25">
      <c r="A9">
        <v>46</v>
      </c>
      <c r="B9">
        <v>0</v>
      </c>
      <c r="C9">
        <v>2</v>
      </c>
      <c r="E9" t="s">
        <v>14</v>
      </c>
      <c r="F9" s="6">
        <f t="shared" si="0"/>
        <v>0</v>
      </c>
      <c r="G9" s="6">
        <f t="shared" si="1"/>
        <v>5.8823529411764705E-2</v>
      </c>
    </row>
    <row r="10" spans="1:7" x14ac:dyDescent="0.25">
      <c r="A10">
        <v>50</v>
      </c>
      <c r="B10">
        <v>2</v>
      </c>
      <c r="C10">
        <v>5</v>
      </c>
      <c r="E10" t="s">
        <v>15</v>
      </c>
      <c r="F10" s="6">
        <f t="shared" si="0"/>
        <v>0.16666666666666666</v>
      </c>
      <c r="G10" s="6">
        <f t="shared" si="1"/>
        <v>0.14705882352941177</v>
      </c>
    </row>
    <row r="11" spans="1:7" x14ac:dyDescent="0.25">
      <c r="F11" s="6"/>
      <c r="G11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184D-5EF8-4DC7-897D-F2479B805A41}">
  <dimension ref="A1:K9"/>
  <sheetViews>
    <sheetView tabSelected="1" workbookViewId="0">
      <selection activeCell="G9" sqref="G9"/>
    </sheetView>
  </sheetViews>
  <sheetFormatPr baseColWidth="10" defaultRowHeight="15" x14ac:dyDescent="0.25"/>
  <cols>
    <col min="1" max="1" width="6" customWidth="1"/>
    <col min="2" max="2" width="4.85546875" customWidth="1"/>
    <col min="3" max="3" width="5.5703125" customWidth="1"/>
    <col min="4" max="4" width="4.5703125" customWidth="1"/>
    <col min="5" max="5" width="5.5703125" customWidth="1"/>
    <col min="7" max="7" width="14" bestFit="1" customWidth="1"/>
    <col min="9" max="9" width="14" bestFit="1" customWidth="1"/>
    <col min="10" max="10" width="16.5703125" bestFit="1" customWidth="1"/>
  </cols>
  <sheetData>
    <row r="1" spans="1:11" ht="60" x14ac:dyDescent="0.25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/>
      <c r="H1" s="8" t="s">
        <v>28</v>
      </c>
      <c r="I1" s="8" t="s">
        <v>25</v>
      </c>
      <c r="J1" s="9" t="s">
        <v>29</v>
      </c>
      <c r="K1" s="9" t="s">
        <v>30</v>
      </c>
    </row>
    <row r="2" spans="1:11" x14ac:dyDescent="0.25">
      <c r="A2">
        <v>1</v>
      </c>
      <c r="B2">
        <v>5</v>
      </c>
      <c r="D2">
        <v>1</v>
      </c>
      <c r="E2">
        <v>11</v>
      </c>
      <c r="F2">
        <v>4</v>
      </c>
      <c r="H2" s="7">
        <f>$G$7+$G$9*E2</f>
        <v>3.8809999999999998</v>
      </c>
      <c r="I2" s="7">
        <f>H2-H6</f>
        <v>-4.8999999999999932E-2</v>
      </c>
      <c r="J2" s="7">
        <f>B2-F2</f>
        <v>1</v>
      </c>
      <c r="K2" s="7">
        <f>B2-F2-I2</f>
        <v>1.0489999999999999</v>
      </c>
    </row>
    <row r="3" spans="1:11" x14ac:dyDescent="0.25">
      <c r="A3">
        <v>2</v>
      </c>
      <c r="B3">
        <v>2</v>
      </c>
      <c r="D3">
        <v>1</v>
      </c>
      <c r="E3">
        <v>7</v>
      </c>
      <c r="F3">
        <v>0</v>
      </c>
      <c r="H3" s="7">
        <f t="shared" ref="H3:H9" si="0">$G$7+$G$9*E3</f>
        <v>4.077</v>
      </c>
      <c r="I3" s="7">
        <f t="shared" ref="I3:I5" si="1">H3-H7</f>
        <v>4.9000000000000377E-2</v>
      </c>
      <c r="J3" s="7">
        <f t="shared" ref="J3:J5" si="2">B3-F3</f>
        <v>2</v>
      </c>
      <c r="K3" s="7">
        <f t="shared" ref="K3:K5" si="3">B3-F3-I3</f>
        <v>1.9509999999999996</v>
      </c>
    </row>
    <row r="4" spans="1:11" x14ac:dyDescent="0.25">
      <c r="A4">
        <v>3</v>
      </c>
      <c r="B4">
        <v>10</v>
      </c>
      <c r="D4">
        <v>1</v>
      </c>
      <c r="E4">
        <v>5</v>
      </c>
      <c r="F4">
        <v>5</v>
      </c>
      <c r="H4" s="7">
        <f t="shared" si="0"/>
        <v>4.1749999999999998</v>
      </c>
      <c r="I4" s="7">
        <f t="shared" si="1"/>
        <v>-4.9000000000000377E-2</v>
      </c>
      <c r="J4" s="7">
        <f t="shared" si="2"/>
        <v>5</v>
      </c>
      <c r="K4" s="7">
        <f t="shared" si="3"/>
        <v>5.0490000000000004</v>
      </c>
    </row>
    <row r="5" spans="1:11" ht="15.75" thickBot="1" x14ac:dyDescent="0.3">
      <c r="A5">
        <v>4</v>
      </c>
      <c r="B5">
        <v>6</v>
      </c>
      <c r="D5">
        <v>1</v>
      </c>
      <c r="E5">
        <v>3</v>
      </c>
      <c r="F5">
        <v>1</v>
      </c>
      <c r="G5" s="8" t="s">
        <v>25</v>
      </c>
      <c r="H5" s="7">
        <f t="shared" si="0"/>
        <v>4.2729999999999997</v>
      </c>
      <c r="I5" s="7">
        <f t="shared" si="1"/>
        <v>-9.7999999999999865E-2</v>
      </c>
      <c r="J5" s="7">
        <f t="shared" si="2"/>
        <v>5</v>
      </c>
      <c r="K5" s="7">
        <f t="shared" si="3"/>
        <v>5.0979999999999999</v>
      </c>
    </row>
    <row r="6" spans="1:11" ht="15.75" thickBot="1" x14ac:dyDescent="0.3">
      <c r="A6">
        <v>5</v>
      </c>
      <c r="C6">
        <v>4</v>
      </c>
      <c r="D6">
        <v>0</v>
      </c>
      <c r="E6">
        <v>10</v>
      </c>
      <c r="G6" s="8" t="s">
        <v>26</v>
      </c>
      <c r="H6" s="7">
        <f t="shared" si="0"/>
        <v>3.9299999999999997</v>
      </c>
      <c r="J6" s="5">
        <f>AVERAGE(J2:J5)</f>
        <v>3.25</v>
      </c>
      <c r="K6" s="5">
        <f>AVERAGE(K2:K5)</f>
        <v>3.2867499999999996</v>
      </c>
    </row>
    <row r="7" spans="1:11" x14ac:dyDescent="0.25">
      <c r="A7">
        <v>6</v>
      </c>
      <c r="C7">
        <v>0</v>
      </c>
      <c r="D7">
        <v>0</v>
      </c>
      <c r="E7">
        <v>8</v>
      </c>
      <c r="G7">
        <v>4.42</v>
      </c>
      <c r="H7" s="7">
        <f t="shared" si="0"/>
        <v>4.0279999999999996</v>
      </c>
    </row>
    <row r="8" spans="1:11" x14ac:dyDescent="0.25">
      <c r="A8">
        <v>7</v>
      </c>
      <c r="C8">
        <v>5</v>
      </c>
      <c r="D8">
        <v>0</v>
      </c>
      <c r="E8">
        <v>4</v>
      </c>
      <c r="G8" s="8" t="s">
        <v>27</v>
      </c>
      <c r="H8" s="7">
        <f t="shared" si="0"/>
        <v>4.2240000000000002</v>
      </c>
    </row>
    <row r="9" spans="1:11" x14ac:dyDescent="0.25">
      <c r="A9">
        <v>8</v>
      </c>
      <c r="C9">
        <v>1</v>
      </c>
      <c r="D9">
        <v>0</v>
      </c>
      <c r="E9">
        <v>1</v>
      </c>
      <c r="G9">
        <v>-4.9000000000000002E-2</v>
      </c>
      <c r="H9" s="7">
        <f t="shared" si="0"/>
        <v>4.3709999999999996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Distribucion de covariadas</vt:lpstr>
      <vt:lpstr>Aproximate matching and 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Bogliacino</cp:lastModifiedBy>
  <dcterms:created xsi:type="dcterms:W3CDTF">2015-06-05T18:19:34Z</dcterms:created>
  <dcterms:modified xsi:type="dcterms:W3CDTF">2020-10-05T15:52:50Z</dcterms:modified>
</cp:coreProperties>
</file>