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90" windowHeight="1300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<sst xmlns="http://schemas.openxmlformats.org/spreadsheetml/2006/main" count="27" uniqueCount="21">
  <si>
    <t>L[nH]</t>
  </si>
  <si>
    <t>Cmin[pF]</t>
  </si>
  <si>
    <t>Cmed[pF]</t>
  </si>
  <si>
    <t>Cmax[pF]</t>
  </si>
  <si>
    <t>Fmax[MHz]</t>
  </si>
  <si>
    <t>Fmed[MHz]</t>
  </si>
  <si>
    <t>Fmin[MHz]</t>
  </si>
  <si>
    <t>Fmax</t>
  </si>
  <si>
    <t>Fmed</t>
  </si>
  <si>
    <t>Fmin</t>
  </si>
  <si>
    <t>Fmax/2</t>
  </si>
  <si>
    <t>Fmed/2</t>
  </si>
  <si>
    <t>Fmin/2</t>
  </si>
  <si>
    <t>70-72-75</t>
  </si>
  <si>
    <t>70-72</t>
  </si>
  <si>
    <t>53-54</t>
  </si>
  <si>
    <t>49-50</t>
  </si>
  <si>
    <t>40-41</t>
  </si>
  <si>
    <t>34-35-36</t>
  </si>
  <si>
    <t>29-30</t>
  </si>
  <si>
    <t>26-27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</si>
</sst>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2" fillId="27" borderId="0" applyNumberFormat="false" applyBorder="false" applyAlignment="false" applyProtection="false">
      <alignment vertical="center"/>
    </xf>
    <xf numFmtId="0" fontId="5" fillId="30" borderId="0" applyNumberFormat="false" applyBorder="false" applyAlignment="false" applyProtection="false">
      <alignment vertical="center"/>
    </xf>
    <xf numFmtId="0" fontId="12" fillId="28" borderId="0" applyNumberFormat="false" applyBorder="false" applyAlignment="false" applyProtection="false">
      <alignment vertical="center"/>
    </xf>
    <xf numFmtId="0" fontId="12" fillId="32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5" fillId="3" borderId="0" applyNumberFormat="false" applyBorder="false" applyAlignment="false" applyProtection="false">
      <alignment vertical="center"/>
    </xf>
    <xf numFmtId="0" fontId="12" fillId="21" borderId="0" applyNumberFormat="false" applyBorder="false" applyAlignment="false" applyProtection="false">
      <alignment vertical="center"/>
    </xf>
    <xf numFmtId="0" fontId="12" fillId="20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0" fontId="12" fillId="26" borderId="0" applyNumberFormat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12" fillId="18" borderId="0" applyNumberFormat="false" applyBorder="false" applyAlignment="false" applyProtection="false">
      <alignment vertical="center"/>
    </xf>
    <xf numFmtId="0" fontId="12" fillId="17" borderId="0" applyNumberFormat="false" applyBorder="false" applyAlignment="false" applyProtection="false">
      <alignment vertical="center"/>
    </xf>
    <xf numFmtId="0" fontId="5" fillId="14" borderId="0" applyNumberFormat="false" applyBorder="false" applyAlignment="false" applyProtection="false">
      <alignment vertical="center"/>
    </xf>
    <xf numFmtId="0" fontId="5" fillId="23" borderId="0" applyNumberFormat="false" applyBorder="false" applyAlignment="false" applyProtection="false">
      <alignment vertical="center"/>
    </xf>
    <xf numFmtId="0" fontId="12" fillId="12" borderId="0" applyNumberFormat="false" applyBorder="false" applyAlignment="false" applyProtection="false">
      <alignment vertical="center"/>
    </xf>
    <xf numFmtId="0" fontId="5" fillId="9" borderId="0" applyNumberFormat="false" applyBorder="false" applyAlignment="false" applyProtection="false">
      <alignment vertical="center"/>
    </xf>
    <xf numFmtId="0" fontId="5" fillId="15" borderId="0" applyNumberFormat="false" applyBorder="false" applyAlignment="false" applyProtection="false">
      <alignment vertical="center"/>
    </xf>
    <xf numFmtId="0" fontId="12" fillId="31" borderId="0" applyNumberFormat="false" applyBorder="false" applyAlignment="false" applyProtection="false">
      <alignment vertical="center"/>
    </xf>
    <xf numFmtId="0" fontId="14" fillId="13" borderId="0" applyNumberFormat="false" applyBorder="false" applyAlignment="false" applyProtection="false">
      <alignment vertical="center"/>
    </xf>
    <xf numFmtId="0" fontId="12" fillId="16" borderId="0" applyNumberFormat="false" applyBorder="false" applyAlignment="false" applyProtection="false">
      <alignment vertical="center"/>
    </xf>
    <xf numFmtId="0" fontId="11" fillId="8" borderId="0" applyNumberFormat="false" applyBorder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17" fillId="0" borderId="7" applyNumberFormat="false" applyFill="false" applyAlignment="false" applyProtection="false">
      <alignment vertical="center"/>
    </xf>
    <xf numFmtId="0" fontId="18" fillId="4" borderId="8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0" fillId="10" borderId="4" applyNumberFormat="false" applyFont="false" applyAlignment="false" applyProtection="false">
      <alignment vertical="center"/>
    </xf>
    <xf numFmtId="0" fontId="10" fillId="5" borderId="3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9" fillId="4" borderId="3" applyNumberFormat="false" applyAlignment="false" applyProtection="false">
      <alignment vertical="center"/>
    </xf>
    <xf numFmtId="0" fontId="19" fillId="29" borderId="0" applyNumberFormat="false" applyBorder="false" applyAlignment="false" applyProtection="false">
      <alignment vertical="center"/>
    </xf>
    <xf numFmtId="0" fontId="8" fillId="0" borderId="2" applyNumberFormat="false" applyFill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13" fillId="0" borderId="1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3" fillId="0" borderId="1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16" fillId="25" borderId="6" applyNumberFormat="false" applyAlignment="false" applyProtection="false">
      <alignment vertical="center"/>
    </xf>
    <xf numFmtId="0" fontId="12" fillId="22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2" fillId="0" borderId="0" applyNumberFormat="false" applyFill="false" applyBorder="false" applyAlignment="false" applyProtection="false">
      <alignment vertical="center"/>
    </xf>
  </cellStyleXfs>
  <cellXfs count="11">
    <xf numFmtId="0" fontId="0" fillId="0" borderId="0" xfId="0">
      <alignment vertical="center"/>
    </xf>
    <xf numFmtId="0" fontId="0" fillId="0" borderId="0" xfId="0" applyFill="true" applyAlignment="true">
      <alignment horizontal="center" vertical="center"/>
    </xf>
    <xf numFmtId="0" fontId="0" fillId="0" borderId="0" xfId="0" applyFill="true">
      <alignment vertical="center"/>
    </xf>
    <xf numFmtId="0" fontId="0" fillId="0" borderId="0" xfId="0" applyFill="true" applyAlignment="true">
      <alignment horizontal="right" vertical="center"/>
    </xf>
    <xf numFmtId="0" fontId="0" fillId="0" borderId="0" xfId="0" applyFill="true" applyAlignment="true">
      <alignment horizontal="center" vertical="center"/>
    </xf>
    <xf numFmtId="0" fontId="0" fillId="0" borderId="0" xfId="0" applyFill="true">
      <alignment vertical="center"/>
    </xf>
    <xf numFmtId="0" fontId="0" fillId="0" borderId="0" xfId="0" applyFill="true">
      <alignment vertical="center"/>
    </xf>
    <xf numFmtId="0" fontId="0" fillId="0" borderId="0" xfId="0" applyFill="true" applyAlignment="true">
      <alignment horizontal="right" vertical="center"/>
    </xf>
    <xf numFmtId="0" fontId="0" fillId="0" borderId="0" xfId="0" applyFill="true" applyAlignment="true">
      <alignment horizontal="right" vertical="center"/>
    </xf>
    <xf numFmtId="0" fontId="1" fillId="0" borderId="0" xfId="0" applyFont="true" applyFill="true">
      <alignment vertical="center"/>
    </xf>
    <xf numFmtId="0" fontId="1" fillId="0" borderId="0" xfId="0" applyFont="true" applyFill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5"/>
  <sheetViews>
    <sheetView tabSelected="1" topLeftCell="A22" workbookViewId="0">
      <selection activeCell="A60" sqref="A60"/>
    </sheetView>
  </sheetViews>
  <sheetFormatPr defaultColWidth="8.8" defaultRowHeight="15.75"/>
  <cols>
    <col min="1" max="1" width="5.4" style="2" customWidth="true"/>
    <col min="2" max="8" width="12.5" style="2" customWidth="true"/>
    <col min="9" max="9" width="4.3" style="2" customWidth="true"/>
    <col min="10" max="10" width="2.3" style="2" customWidth="true"/>
    <col min="11" max="11" width="3.3" style="2" customWidth="true"/>
    <col min="12" max="12" width="8.8" style="2"/>
    <col min="13" max="15" width="12.5" style="2" customWidth="true"/>
    <col min="16" max="16" width="4.3" style="2" customWidth="true"/>
    <col min="17" max="17" width="9.9" style="2" customWidth="true"/>
    <col min="18" max="19" width="10" style="2" customWidth="true"/>
    <col min="20" max="20" width="4.3" style="2" customWidth="true"/>
    <col min="21" max="21" width="2.1" style="2" customWidth="true"/>
    <col min="22" max="22" width="8.3" style="3" customWidth="true"/>
    <col min="23" max="16384" width="8.8" style="2"/>
  </cols>
  <sheetData>
    <row r="1" s="1" customFormat="true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M1" s="1" t="s">
        <v>1</v>
      </c>
      <c r="N1" s="1" t="s">
        <v>2</v>
      </c>
      <c r="O1" s="1" t="s">
        <v>3</v>
      </c>
      <c r="P1" s="1" t="s">
        <v>4</v>
      </c>
      <c r="R1" s="1" t="s">
        <v>5</v>
      </c>
      <c r="S1" s="1" t="s">
        <v>6</v>
      </c>
      <c r="V1" s="3"/>
    </row>
    <row r="2" spans="1:20">
      <c r="A2" s="2">
        <v>8.2</v>
      </c>
      <c r="B2" s="2">
        <f>1000000000/(A2*POWER(2*PI()*F2,2))</f>
        <v>13.2963468126433</v>
      </c>
      <c r="C2" s="2">
        <f>1000000000/(A2*POWER(2*PI()*G2,2))</f>
        <v>14.6303723562918</v>
      </c>
      <c r="D2" s="2">
        <f>1000000000/(A2*POWER(2*PI()*H2,2))</f>
        <v>16.1757168802295</v>
      </c>
      <c r="E2" s="2">
        <v>482</v>
      </c>
      <c r="F2" s="2">
        <f>((E2-I2)/(K2-J2))*(15-K2)+E2</f>
        <v>482</v>
      </c>
      <c r="G2" s="2">
        <f>(F2+H2)/2</f>
        <v>459.5</v>
      </c>
      <c r="H2" s="2">
        <f>I2-((E2-I2)/(K2-J2))*(J2-0)</f>
        <v>437</v>
      </c>
      <c r="I2" s="2">
        <v>437</v>
      </c>
      <c r="J2" s="2">
        <v>0</v>
      </c>
      <c r="K2" s="2">
        <v>15</v>
      </c>
      <c r="M2" s="2">
        <f>1000000000/(A2*POWER(4*PI()*Q2,2))</f>
        <v>13.2963468126433</v>
      </c>
      <c r="N2" s="2">
        <f>1000000000/(A2*POWER(4*PI()*R2,2))</f>
        <v>14.5985844844071</v>
      </c>
      <c r="O2" s="2">
        <f>1000000000/(A2*POWER(4*PI()*S2,2))</f>
        <v>16.1019394763482</v>
      </c>
      <c r="P2" s="2">
        <v>241</v>
      </c>
      <c r="Q2" s="2">
        <f>((P2-T2)/(K2-J2))*(15-K2)+P2</f>
        <v>241</v>
      </c>
      <c r="R2" s="2">
        <f>(Q2+S2)/2</f>
        <v>230</v>
      </c>
      <c r="S2" s="2">
        <f>T2-((P2-T2)/(K2-J2))*(J2-0)</f>
        <v>219</v>
      </c>
      <c r="T2" s="2">
        <v>219</v>
      </c>
    </row>
    <row r="3" spans="1:20">
      <c r="A3" s="2">
        <v>10</v>
      </c>
      <c r="B3" s="2">
        <f>1000000000/(A3*POWER(2*PI()*F3,2))</f>
        <v>13.5729037586722</v>
      </c>
      <c r="C3" s="2">
        <f t="shared" ref="C3:C16" si="0">1000000000/(A3*POWER(2*PI()*G3,2))</f>
        <v>14.9953504363486</v>
      </c>
      <c r="D3" s="2">
        <f t="shared" ref="D3:D16" si="1">1000000000/(A3*POWER(2*PI()*H3,2))</f>
        <v>16.6537119727708</v>
      </c>
      <c r="E3" s="2">
        <v>432</v>
      </c>
      <c r="F3" s="2">
        <f t="shared" ref="F3:F16" si="2">((E3-I3)/(K3-J3))*(15-K3)+E3</f>
        <v>432</v>
      </c>
      <c r="G3" s="2">
        <f>(F3+H3)/2</f>
        <v>411</v>
      </c>
      <c r="H3" s="2">
        <f t="shared" ref="H3:H16" si="3">I3-((E3-I3)/(K3-J3))*(J3-0)</f>
        <v>390</v>
      </c>
      <c r="I3" s="2">
        <v>390</v>
      </c>
      <c r="J3" s="2">
        <v>0</v>
      </c>
      <c r="K3" s="2">
        <v>15</v>
      </c>
      <c r="M3" s="2">
        <f>1000000000/(A3*POWER(4*PI()*Q3,2))</f>
        <v>13.5729037586722</v>
      </c>
      <c r="N3" s="2">
        <f t="shared" ref="N3:N16" si="4">1000000000/(A3*POWER(4*PI()*R3,2))</f>
        <v>14.9953504363486</v>
      </c>
      <c r="O3" s="2">
        <f>1000000000/(A3*POWER(4*PI()*S3,2))</f>
        <v>16.6537119727708</v>
      </c>
      <c r="P3" s="2">
        <v>216</v>
      </c>
      <c r="Q3" s="2">
        <f t="shared" ref="Q3:Q16" si="5">((P3-T3)/(K3-J3))*(15-K3)+P3</f>
        <v>216</v>
      </c>
      <c r="R3" s="2">
        <f t="shared" ref="R3:R16" si="6">(Q3+S3)/2</f>
        <v>205.5</v>
      </c>
      <c r="S3" s="2">
        <f>T3-((P3-T3)/(K3-J3))*(J3-0)</f>
        <v>195</v>
      </c>
      <c r="T3" s="2">
        <v>195</v>
      </c>
    </row>
    <row r="4" spans="1:20">
      <c r="A4" s="2">
        <v>12</v>
      </c>
      <c r="B4" s="2">
        <f>1000000000/(A4*POWER(2*PI()*F4,2))</f>
        <v>12.2563971116197</v>
      </c>
      <c r="C4" s="2">
        <f t="shared" si="0"/>
        <v>13.4607310003361</v>
      </c>
      <c r="D4" s="2">
        <f t="shared" si="1"/>
        <v>14.8517050886779</v>
      </c>
      <c r="E4" s="2">
        <v>415</v>
      </c>
      <c r="F4" s="2">
        <f t="shared" si="2"/>
        <v>415</v>
      </c>
      <c r="G4" s="2">
        <f>(F4+H4)/2</f>
        <v>396</v>
      </c>
      <c r="H4" s="2">
        <f t="shared" si="3"/>
        <v>377</v>
      </c>
      <c r="I4" s="2">
        <v>377</v>
      </c>
      <c r="J4" s="2">
        <v>0</v>
      </c>
      <c r="K4" s="2">
        <v>15</v>
      </c>
      <c r="M4" s="2">
        <f>1000000000/(A4*POWER(4*PI()*Q4,2))</f>
        <v>12.1975429488068</v>
      </c>
      <c r="N4" s="2">
        <f>1000000000/(A4*POWER(4*PI()*R4,2))</f>
        <v>13.3930041593355</v>
      </c>
      <c r="O4" s="2">
        <f t="shared" ref="O3:O16" si="7">1000000000/(A4*POWER(4*PI()*S4,2))</f>
        <v>14.7732285808677</v>
      </c>
      <c r="P4" s="2">
        <v>208</v>
      </c>
      <c r="Q4" s="2">
        <f t="shared" si="5"/>
        <v>208</v>
      </c>
      <c r="R4" s="2">
        <f t="shared" si="6"/>
        <v>198.5</v>
      </c>
      <c r="S4" s="2">
        <f t="shared" ref="S3:S16" si="8">T4-((P4-T4)/(K4-J4))*(J4-0)</f>
        <v>189</v>
      </c>
      <c r="T4" s="2">
        <v>189</v>
      </c>
    </row>
    <row r="5" spans="1:20">
      <c r="A5" s="2">
        <v>15</v>
      </c>
      <c r="B5" s="2">
        <f>1000000000/(A5*POWER(2*PI()*F5,2))</f>
        <v>11.6945041138432</v>
      </c>
      <c r="C5" s="2">
        <f t="shared" si="0"/>
        <v>12.8508833791312</v>
      </c>
      <c r="D5" s="2">
        <f t="shared" si="1"/>
        <v>14.1876613655867</v>
      </c>
      <c r="E5" s="2">
        <v>380</v>
      </c>
      <c r="F5" s="2">
        <f t="shared" si="2"/>
        <v>380</v>
      </c>
      <c r="G5" s="2">
        <f t="shared" ref="G3:G16" si="9">(F5+H5)/2</f>
        <v>362.5</v>
      </c>
      <c r="H5" s="2">
        <f t="shared" si="3"/>
        <v>345</v>
      </c>
      <c r="I5" s="2">
        <v>345</v>
      </c>
      <c r="J5" s="2">
        <v>0</v>
      </c>
      <c r="K5" s="2">
        <v>15</v>
      </c>
      <c r="M5" s="2">
        <f>1000000000/(A5*POWER(4*PI()*Q5,2))</f>
        <v>11.6945041138432</v>
      </c>
      <c r="N5" s="2">
        <f t="shared" si="4"/>
        <v>12.8155058780059</v>
      </c>
      <c r="O5" s="2">
        <f t="shared" si="7"/>
        <v>14.1057702733048</v>
      </c>
      <c r="P5" s="2">
        <v>190</v>
      </c>
      <c r="Q5" s="2">
        <f t="shared" si="5"/>
        <v>190</v>
      </c>
      <c r="R5" s="2">
        <f t="shared" si="6"/>
        <v>181.5</v>
      </c>
      <c r="S5" s="2">
        <f t="shared" si="8"/>
        <v>173</v>
      </c>
      <c r="T5" s="2">
        <v>173</v>
      </c>
    </row>
    <row r="6" spans="1:20">
      <c r="A6" s="2">
        <v>18</v>
      </c>
      <c r="B6" s="2">
        <f t="shared" ref="B3:B16" si="10">1000000000/(A6*POWER(2*PI()*F6,2))</f>
        <v>11.823051137989</v>
      </c>
      <c r="C6" s="2">
        <f t="shared" si="0"/>
        <v>13.0009761707591</v>
      </c>
      <c r="D6" s="2">
        <f t="shared" si="1"/>
        <v>14.3641219334599</v>
      </c>
      <c r="E6" s="2">
        <v>345</v>
      </c>
      <c r="F6" s="2">
        <f t="shared" si="2"/>
        <v>345</v>
      </c>
      <c r="G6" s="2">
        <f t="shared" si="9"/>
        <v>329</v>
      </c>
      <c r="H6" s="2">
        <f t="shared" si="3"/>
        <v>313</v>
      </c>
      <c r="I6" s="2">
        <v>313</v>
      </c>
      <c r="J6" s="2">
        <v>0</v>
      </c>
      <c r="K6" s="2">
        <v>15</v>
      </c>
      <c r="M6" s="2">
        <f>1000000000/(A6*POWER(4*PI()*Q6,2))</f>
        <v>11.7548085610874</v>
      </c>
      <c r="N6" s="2">
        <f t="shared" si="4"/>
        <v>12.9223017603226</v>
      </c>
      <c r="O6" s="2">
        <f t="shared" si="7"/>
        <v>14.2727763976139</v>
      </c>
      <c r="P6" s="2">
        <v>173</v>
      </c>
      <c r="Q6" s="2">
        <f t="shared" si="5"/>
        <v>173</v>
      </c>
      <c r="R6" s="2">
        <f t="shared" si="6"/>
        <v>165</v>
      </c>
      <c r="S6" s="2">
        <f t="shared" si="8"/>
        <v>157</v>
      </c>
      <c r="T6" s="2">
        <v>157</v>
      </c>
    </row>
    <row r="7" spans="1:20">
      <c r="A7" s="2">
        <v>22</v>
      </c>
      <c r="B7" s="2">
        <f t="shared" si="10"/>
        <v>11.9810310805905</v>
      </c>
      <c r="C7" s="2">
        <f t="shared" si="0"/>
        <v>13.230417544898</v>
      </c>
      <c r="D7" s="2">
        <f t="shared" si="1"/>
        <v>14.6859322301626</v>
      </c>
      <c r="E7" s="2">
        <v>308</v>
      </c>
      <c r="F7" s="2">
        <f t="shared" si="2"/>
        <v>310</v>
      </c>
      <c r="G7" s="2">
        <f t="shared" si="9"/>
        <v>295</v>
      </c>
      <c r="H7" s="2">
        <f t="shared" si="3"/>
        <v>280</v>
      </c>
      <c r="I7" s="2">
        <v>280</v>
      </c>
      <c r="J7" s="2">
        <v>0</v>
      </c>
      <c r="K7" s="2">
        <v>14</v>
      </c>
      <c r="M7" s="2">
        <f>1000000000/(A7*POWER(4*PI()*Q7,2))</f>
        <v>11.9810310805905</v>
      </c>
      <c r="N7" s="2">
        <f t="shared" si="4"/>
        <v>13.230417544898</v>
      </c>
      <c r="O7" s="2">
        <f t="shared" si="7"/>
        <v>14.6859322301626</v>
      </c>
      <c r="P7" s="2">
        <v>154</v>
      </c>
      <c r="Q7" s="2">
        <f t="shared" si="5"/>
        <v>155</v>
      </c>
      <c r="R7" s="2">
        <f t="shared" si="6"/>
        <v>147.5</v>
      </c>
      <c r="S7" s="2">
        <f t="shared" si="8"/>
        <v>140</v>
      </c>
      <c r="T7" s="2">
        <v>140</v>
      </c>
    </row>
    <row r="8" spans="1:20">
      <c r="A8" s="2">
        <v>27</v>
      </c>
      <c r="B8" s="2">
        <f t="shared" si="10"/>
        <v>11.5501275198452</v>
      </c>
      <c r="C8" s="2">
        <f t="shared" si="0"/>
        <v>12.7273161218037</v>
      </c>
      <c r="D8" s="2">
        <f t="shared" si="1"/>
        <v>14.094091517929</v>
      </c>
      <c r="E8" s="2">
        <v>285</v>
      </c>
      <c r="F8" s="2">
        <f t="shared" si="2"/>
        <v>285</v>
      </c>
      <c r="G8" s="2">
        <f t="shared" si="9"/>
        <v>271.5</v>
      </c>
      <c r="H8" s="2">
        <f t="shared" si="3"/>
        <v>258</v>
      </c>
      <c r="I8" s="2">
        <v>258</v>
      </c>
      <c r="J8" s="2">
        <v>0</v>
      </c>
      <c r="K8" s="2">
        <v>15</v>
      </c>
      <c r="M8" s="2">
        <f>1000000000/(A8*POWER(4*PI()*Q8,2))</f>
        <v>11.4694986038367</v>
      </c>
      <c r="N8" s="2">
        <f t="shared" si="4"/>
        <v>12.6805675254031</v>
      </c>
      <c r="O8" s="2">
        <f t="shared" si="7"/>
        <v>14.094091517929</v>
      </c>
      <c r="P8" s="2">
        <v>143</v>
      </c>
      <c r="Q8" s="2">
        <f t="shared" si="5"/>
        <v>143</v>
      </c>
      <c r="R8" s="2">
        <f t="shared" si="6"/>
        <v>136</v>
      </c>
      <c r="S8" s="2">
        <f t="shared" si="8"/>
        <v>129</v>
      </c>
      <c r="T8" s="2">
        <v>129</v>
      </c>
    </row>
    <row r="9" spans="1:20">
      <c r="A9" s="2">
        <v>33</v>
      </c>
      <c r="B9" s="2">
        <f>1000000000/(A9*POWER(2*PI()*F9,2))</f>
        <v>11.3548036177983</v>
      </c>
      <c r="C9" s="2">
        <f t="shared" si="0"/>
        <v>12.5307168584947</v>
      </c>
      <c r="D9" s="2">
        <f t="shared" si="1"/>
        <v>13.8992254334661</v>
      </c>
      <c r="E9" s="2">
        <v>260</v>
      </c>
      <c r="F9" s="2">
        <f t="shared" si="2"/>
        <v>260</v>
      </c>
      <c r="G9" s="2">
        <f t="shared" si="9"/>
        <v>247.5</v>
      </c>
      <c r="H9" s="2">
        <f t="shared" si="3"/>
        <v>235</v>
      </c>
      <c r="I9" s="2">
        <v>235</v>
      </c>
      <c r="J9" s="2">
        <v>0</v>
      </c>
      <c r="K9" s="2">
        <v>15</v>
      </c>
      <c r="M9" s="2">
        <f>1000000000/(A9*POWER(4*PI()*Q9,2))</f>
        <v>11.3548036177983</v>
      </c>
      <c r="N9" s="2">
        <f t="shared" si="4"/>
        <v>12.4802407089484</v>
      </c>
      <c r="O9" s="2">
        <f t="shared" si="7"/>
        <v>13.7816849426021</v>
      </c>
      <c r="P9" s="2">
        <v>130</v>
      </c>
      <c r="Q9" s="2">
        <f t="shared" si="5"/>
        <v>130</v>
      </c>
      <c r="R9" s="2">
        <f t="shared" si="6"/>
        <v>124</v>
      </c>
      <c r="S9" s="2">
        <f t="shared" si="8"/>
        <v>118</v>
      </c>
      <c r="T9" s="2">
        <v>118</v>
      </c>
    </row>
    <row r="10" spans="1:20">
      <c r="A10" s="2">
        <v>39</v>
      </c>
      <c r="B10" s="2">
        <f t="shared" si="10"/>
        <v>10.6829243631129</v>
      </c>
      <c r="C10" s="2">
        <f t="shared" si="0"/>
        <v>11.7823608504912</v>
      </c>
      <c r="D10" s="2">
        <f t="shared" si="1"/>
        <v>13.0606842473821</v>
      </c>
      <c r="E10" s="2">
        <v>245</v>
      </c>
      <c r="F10" s="2">
        <f t="shared" si="2"/>
        <v>246.571428571429</v>
      </c>
      <c r="G10" s="2">
        <f t="shared" si="9"/>
        <v>234.785714285714</v>
      </c>
      <c r="H10" s="2">
        <f t="shared" si="3"/>
        <v>223</v>
      </c>
      <c r="I10" s="2">
        <v>223</v>
      </c>
      <c r="J10" s="2">
        <v>0</v>
      </c>
      <c r="K10" s="2">
        <v>14</v>
      </c>
      <c r="M10" s="2">
        <f>1000000000/(A10*POWER(4*PI()*Q10,2))</f>
        <v>10.5967969049815</v>
      </c>
      <c r="N10" s="2">
        <f t="shared" si="4"/>
        <v>11.6826315215048</v>
      </c>
      <c r="O10" s="2">
        <f t="shared" si="7"/>
        <v>12.9443312926113</v>
      </c>
      <c r="P10" s="2">
        <v>123</v>
      </c>
      <c r="Q10" s="2">
        <f t="shared" si="5"/>
        <v>123.785714285714</v>
      </c>
      <c r="R10" s="2">
        <f t="shared" si="6"/>
        <v>117.892857142857</v>
      </c>
      <c r="S10" s="2">
        <f t="shared" si="8"/>
        <v>112</v>
      </c>
      <c r="T10" s="2">
        <v>112</v>
      </c>
    </row>
    <row r="11" spans="1:20">
      <c r="A11" s="2">
        <v>47</v>
      </c>
      <c r="B11" s="2">
        <f t="shared" si="10"/>
        <v>11.8472859246027</v>
      </c>
      <c r="C11" s="2">
        <f t="shared" si="0"/>
        <v>12.9958306114476</v>
      </c>
      <c r="D11" s="2">
        <f t="shared" si="1"/>
        <v>14.3198657185314</v>
      </c>
      <c r="E11" s="2">
        <v>212</v>
      </c>
      <c r="F11" s="2">
        <f t="shared" si="2"/>
        <v>213.285714285714</v>
      </c>
      <c r="G11" s="2">
        <f t="shared" si="9"/>
        <v>203.642857142857</v>
      </c>
      <c r="H11" s="2">
        <f t="shared" si="3"/>
        <v>194</v>
      </c>
      <c r="I11" s="2">
        <v>194</v>
      </c>
      <c r="J11" s="2">
        <v>0</v>
      </c>
      <c r="K11" s="2">
        <v>14</v>
      </c>
      <c r="M11" s="2">
        <f>1000000000/(A11*POWER(4*PI()*Q11,2))</f>
        <v>11.8472859246027</v>
      </c>
      <c r="N11" s="2">
        <f t="shared" si="4"/>
        <v>12.9958306114476</v>
      </c>
      <c r="O11" s="2">
        <f t="shared" si="7"/>
        <v>14.3198657185314</v>
      </c>
      <c r="P11" s="2">
        <v>106</v>
      </c>
      <c r="Q11" s="2">
        <f t="shared" si="5"/>
        <v>106.642857142857</v>
      </c>
      <c r="R11" s="2">
        <f t="shared" si="6"/>
        <v>101.821428571429</v>
      </c>
      <c r="S11" s="2">
        <f t="shared" si="8"/>
        <v>97</v>
      </c>
      <c r="T11" s="2">
        <v>97</v>
      </c>
    </row>
    <row r="12" spans="1:20">
      <c r="A12" s="2">
        <v>56</v>
      </c>
      <c r="B12" s="2">
        <f t="shared" si="10"/>
        <v>11.1959286326826</v>
      </c>
      <c r="C12" s="2">
        <f t="shared" si="0"/>
        <v>12.3343048950912</v>
      </c>
      <c r="D12" s="2">
        <f t="shared" si="1"/>
        <v>13.6555582867108</v>
      </c>
      <c r="E12" s="2">
        <v>201</v>
      </c>
      <c r="F12" s="2">
        <f t="shared" si="2"/>
        <v>201</v>
      </c>
      <c r="G12" s="2">
        <f t="shared" si="9"/>
        <v>191.5</v>
      </c>
      <c r="H12" s="2">
        <f t="shared" si="3"/>
        <v>182</v>
      </c>
      <c r="I12" s="2">
        <v>182</v>
      </c>
      <c r="J12" s="2">
        <v>0</v>
      </c>
      <c r="K12" s="2">
        <v>15</v>
      </c>
      <c r="M12" s="2">
        <f>1000000000/(A12*POWER(4*PI()*Q12,2))</f>
        <v>11.0853522372563</v>
      </c>
      <c r="N12" s="2">
        <f t="shared" si="4"/>
        <v>12.2701473711211</v>
      </c>
      <c r="O12" s="2">
        <f t="shared" si="7"/>
        <v>13.6555582867108</v>
      </c>
      <c r="P12" s="2">
        <v>101</v>
      </c>
      <c r="Q12" s="2">
        <f t="shared" si="5"/>
        <v>101</v>
      </c>
      <c r="R12" s="2">
        <f t="shared" si="6"/>
        <v>96</v>
      </c>
      <c r="S12" s="2">
        <f t="shared" si="8"/>
        <v>91</v>
      </c>
      <c r="T12" s="2">
        <v>91</v>
      </c>
    </row>
    <row r="13" spans="1:20">
      <c r="A13" s="2">
        <v>68</v>
      </c>
      <c r="B13" s="2">
        <f t="shared" si="10"/>
        <v>11.7568599806288</v>
      </c>
      <c r="C13" s="2">
        <f t="shared" si="0"/>
        <v>12.9655798897066</v>
      </c>
      <c r="D13" s="2">
        <f t="shared" si="1"/>
        <v>14.3707554348305</v>
      </c>
      <c r="E13" s="2">
        <v>178</v>
      </c>
      <c r="F13" s="2">
        <f t="shared" si="2"/>
        <v>178</v>
      </c>
      <c r="G13" s="2">
        <f t="shared" si="9"/>
        <v>169.5</v>
      </c>
      <c r="H13" s="2">
        <f t="shared" si="3"/>
        <v>161</v>
      </c>
      <c r="I13" s="2">
        <v>161</v>
      </c>
      <c r="J13" s="2">
        <v>0</v>
      </c>
      <c r="K13" s="2">
        <v>15</v>
      </c>
      <c r="M13" s="2">
        <f>1000000000/(A13*POWER(4*PI()*Q13,2))</f>
        <v>11.7568599806288</v>
      </c>
      <c r="N13" s="2">
        <f t="shared" si="4"/>
        <v>12.8894239317039</v>
      </c>
      <c r="O13" s="2">
        <f t="shared" si="7"/>
        <v>14.1938862835788</v>
      </c>
      <c r="P13" s="2">
        <v>89</v>
      </c>
      <c r="Q13" s="2">
        <f t="shared" si="5"/>
        <v>89</v>
      </c>
      <c r="R13" s="2">
        <f t="shared" si="6"/>
        <v>85</v>
      </c>
      <c r="S13" s="2">
        <f t="shared" si="8"/>
        <v>81</v>
      </c>
      <c r="T13" s="2">
        <v>81</v>
      </c>
    </row>
    <row r="14" spans="1:20">
      <c r="A14" s="2">
        <v>82</v>
      </c>
      <c r="B14" s="2">
        <f t="shared" si="10"/>
        <v>11.9058322955794</v>
      </c>
      <c r="C14" s="2">
        <f t="shared" si="0"/>
        <v>13.196037750013</v>
      </c>
      <c r="D14" s="2">
        <f t="shared" si="1"/>
        <v>14.7079220194923</v>
      </c>
      <c r="E14" s="2">
        <v>160</v>
      </c>
      <c r="F14" s="2">
        <f t="shared" si="2"/>
        <v>161.076923076923</v>
      </c>
      <c r="G14" s="2">
        <f t="shared" si="9"/>
        <v>153</v>
      </c>
      <c r="H14" s="2">
        <f t="shared" si="3"/>
        <v>144.923076923077</v>
      </c>
      <c r="I14" s="2">
        <v>146</v>
      </c>
      <c r="J14" s="2">
        <v>1</v>
      </c>
      <c r="K14" s="2">
        <v>14</v>
      </c>
      <c r="M14" s="2">
        <f>1000000000/(A14*POWER(4*PI()*Q14,2))</f>
        <v>11.9058322955794</v>
      </c>
      <c r="N14" s="2">
        <f t="shared" si="4"/>
        <v>13.196037750013</v>
      </c>
      <c r="O14" s="2">
        <f t="shared" si="7"/>
        <v>14.7079220194923</v>
      </c>
      <c r="P14" s="2">
        <v>80</v>
      </c>
      <c r="Q14" s="2">
        <f t="shared" si="5"/>
        <v>80.5384615384615</v>
      </c>
      <c r="R14" s="2">
        <f t="shared" si="6"/>
        <v>76.5</v>
      </c>
      <c r="S14" s="2">
        <f t="shared" si="8"/>
        <v>72.4615384615385</v>
      </c>
      <c r="T14" s="2">
        <v>73</v>
      </c>
    </row>
    <row r="15" spans="1:20">
      <c r="A15" s="2">
        <v>100</v>
      </c>
      <c r="B15" s="2">
        <f t="shared" si="10"/>
        <v>11.2579092935931</v>
      </c>
      <c r="C15" s="2">
        <f t="shared" si="0"/>
        <v>12.4741377214328</v>
      </c>
      <c r="D15" s="2">
        <f t="shared" si="1"/>
        <v>13.8986534488804</v>
      </c>
      <c r="E15" s="2">
        <v>149</v>
      </c>
      <c r="F15" s="2">
        <f t="shared" si="2"/>
        <v>150</v>
      </c>
      <c r="G15" s="2">
        <f t="shared" si="9"/>
        <v>142.5</v>
      </c>
      <c r="H15" s="2">
        <f t="shared" si="3"/>
        <v>135</v>
      </c>
      <c r="I15" s="2">
        <v>136</v>
      </c>
      <c r="J15" s="2">
        <v>1</v>
      </c>
      <c r="K15" s="2">
        <v>14</v>
      </c>
      <c r="M15" s="2">
        <f>1000000000/(A15*POWER(4*PI()*Q15,2))</f>
        <v>11.0979816142935</v>
      </c>
      <c r="N15" s="2">
        <f t="shared" si="4"/>
        <v>12.3870584921436</v>
      </c>
      <c r="O15" s="2">
        <f t="shared" si="7"/>
        <v>13.9145059180215</v>
      </c>
      <c r="P15" s="2">
        <v>75</v>
      </c>
      <c r="Q15" s="2">
        <f t="shared" si="5"/>
        <v>75.5384615384615</v>
      </c>
      <c r="R15" s="2">
        <f t="shared" si="6"/>
        <v>71.5</v>
      </c>
      <c r="S15" s="2">
        <f t="shared" si="8"/>
        <v>67.4615384615385</v>
      </c>
      <c r="T15" s="2">
        <v>68</v>
      </c>
    </row>
    <row r="16" spans="1:20">
      <c r="A16" s="2">
        <v>120</v>
      </c>
      <c r="B16" s="2">
        <f t="shared" si="10"/>
        <v>11.2700042314676</v>
      </c>
      <c r="C16" s="2">
        <f t="shared" si="0"/>
        <v>12.4083359187885</v>
      </c>
      <c r="D16" s="2">
        <f t="shared" si="1"/>
        <v>13.7282647798433</v>
      </c>
      <c r="E16" s="2">
        <v>136</v>
      </c>
      <c r="F16" s="2">
        <f t="shared" si="2"/>
        <v>136.857142857143</v>
      </c>
      <c r="G16" s="2">
        <f t="shared" si="9"/>
        <v>130.428571428571</v>
      </c>
      <c r="H16" s="2">
        <f t="shared" si="3"/>
        <v>124</v>
      </c>
      <c r="I16" s="2">
        <v>124</v>
      </c>
      <c r="J16" s="2">
        <v>0</v>
      </c>
      <c r="K16" s="2">
        <v>14</v>
      </c>
      <c r="M16" s="2">
        <f>1000000000/(A16*POWER(4*PI()*Q16,2))</f>
        <v>11.2700042314676</v>
      </c>
      <c r="N16" s="2">
        <f t="shared" si="4"/>
        <v>12.4083359187885</v>
      </c>
      <c r="O16" s="2">
        <f t="shared" si="7"/>
        <v>13.7282647798433</v>
      </c>
      <c r="P16" s="2">
        <v>68</v>
      </c>
      <c r="Q16" s="2">
        <f t="shared" si="5"/>
        <v>68.4285714285714</v>
      </c>
      <c r="R16" s="2">
        <f t="shared" si="6"/>
        <v>65.2142857142857</v>
      </c>
      <c r="S16" s="2">
        <f t="shared" si="8"/>
        <v>62</v>
      </c>
      <c r="T16" s="2">
        <v>62</v>
      </c>
    </row>
    <row r="17" spans="2:4">
      <c r="B17" s="2">
        <f>MEDIAN(B2:B16)</f>
        <v>11.7568599806288</v>
      </c>
      <c r="C17" s="2">
        <f>MEDIAN(C2:C16)</f>
        <v>12.9655798897066</v>
      </c>
      <c r="D17" s="2">
        <f>MEDIAN(D2:D16)</f>
        <v>14.3198657185314</v>
      </c>
    </row>
    <row r="19" spans="2:9">
      <c r="B19" s="4" t="s">
        <v>7</v>
      </c>
      <c r="C19" s="4" t="s">
        <v>8</v>
      </c>
      <c r="D19" s="4" t="s">
        <v>9</v>
      </c>
      <c r="E19" s="4" t="s">
        <v>10</v>
      </c>
      <c r="F19" s="4" t="s">
        <v>11</v>
      </c>
      <c r="G19" s="4" t="s">
        <v>12</v>
      </c>
      <c r="I19" s="4"/>
    </row>
    <row r="20" spans="1:7">
      <c r="A20" s="2">
        <v>8.2</v>
      </c>
      <c r="B20" s="2">
        <f>1/(1000000*(2*PI()*POWER((A20/1000000000000)*(B$17/1000000000),0.5)))</f>
        <v>512.586934922905</v>
      </c>
      <c r="C20" s="2">
        <f>1/(1000000*(2*PI()*POWER((A20/1000000000000)*(C$17/1000000000),0.5)))</f>
        <v>488.109468929396</v>
      </c>
      <c r="D20" s="2">
        <f>1/(1000000*(2*PI()*POWER((A20/1000000000000)*(D$17/1000000000),0.5)))</f>
        <v>464.45509641446</v>
      </c>
      <c r="E20" s="2">
        <f>B20/2</f>
        <v>256.293467461453</v>
      </c>
      <c r="F20" s="2">
        <f>C20/2</f>
        <v>244.054734464698</v>
      </c>
      <c r="G20" s="2">
        <f>D20/2</f>
        <v>232.22754820723</v>
      </c>
    </row>
    <row r="21" spans="1:7">
      <c r="A21" s="2">
        <v>10</v>
      </c>
      <c r="B21" s="2">
        <f t="shared" ref="B21:B34" si="11">1/(1000000*(2*PI()*POWER((A21/1000000000000)*(B$17/1000000000),0.5)))</f>
        <v>464.167211250429</v>
      </c>
      <c r="C21" s="2">
        <f>1/(1000000*(2*PI()*POWER((A21/1000000000000)*(C$17/1000000000),0.5)))</f>
        <v>442.00192307274</v>
      </c>
      <c r="D21" s="2">
        <f t="shared" ref="D21:D34" si="12">1/(1000000*(2*PI()*POWER((A21/1000000000000)*(D$17/1000000000),0.5)))</f>
        <v>420.581977740369</v>
      </c>
      <c r="E21" s="2">
        <f t="shared" ref="E21:E34" si="13">B21/2</f>
        <v>232.083605625214</v>
      </c>
      <c r="F21" s="2">
        <f t="shared" ref="F21:F34" si="14">C21/2</f>
        <v>221.00096153637</v>
      </c>
      <c r="G21" s="2">
        <f t="shared" ref="G21:G34" si="15">D21/2</f>
        <v>210.290988870184</v>
      </c>
    </row>
    <row r="22" spans="1:7">
      <c r="A22" s="2">
        <v>12</v>
      </c>
      <c r="B22" s="2">
        <f t="shared" si="11"/>
        <v>423.724753426876</v>
      </c>
      <c r="C22" s="2">
        <f>1/(1000000*(2*PI()*POWER((A22/1000000000000)*(C$17/1000000000),0.5)))</f>
        <v>403.490706212671</v>
      </c>
      <c r="D22" s="2">
        <f t="shared" si="12"/>
        <v>383.937060814226</v>
      </c>
      <c r="E22" s="2">
        <f t="shared" si="13"/>
        <v>211.862376713438</v>
      </c>
      <c r="F22" s="2">
        <f t="shared" si="14"/>
        <v>201.745353106335</v>
      </c>
      <c r="G22" s="2">
        <f t="shared" si="15"/>
        <v>191.968530407113</v>
      </c>
    </row>
    <row r="23" spans="1:7">
      <c r="A23" s="2">
        <v>15</v>
      </c>
      <c r="B23" s="2">
        <f t="shared" si="11"/>
        <v>378.990940964732</v>
      </c>
      <c r="C23" s="2">
        <f>1/(1000000*(2*PI()*POWER((A23/1000000000000)*(C$17/1000000000),0.5)))</f>
        <v>360.893058952372</v>
      </c>
      <c r="D23" s="2">
        <f t="shared" si="12"/>
        <v>343.403746824832</v>
      </c>
      <c r="E23" s="2">
        <f t="shared" si="13"/>
        <v>189.495470482366</v>
      </c>
      <c r="F23" s="2">
        <f t="shared" si="14"/>
        <v>180.446529476186</v>
      </c>
      <c r="G23" s="2">
        <f t="shared" si="15"/>
        <v>171.701873412416</v>
      </c>
    </row>
    <row r="24" spans="1:7">
      <c r="A24" s="2">
        <v>18</v>
      </c>
      <c r="B24" s="2">
        <f t="shared" si="11"/>
        <v>345.969812427488</v>
      </c>
      <c r="C24" s="2">
        <f>1/(1000000*(2*PI()*POWER((A24/1000000000000)*(C$17/1000000000),0.5)))</f>
        <v>329.448782058759</v>
      </c>
      <c r="D24" s="2">
        <f t="shared" si="12"/>
        <v>313.483297446256</v>
      </c>
      <c r="E24" s="2">
        <f t="shared" si="13"/>
        <v>172.984906213744</v>
      </c>
      <c r="F24" s="2">
        <f t="shared" si="14"/>
        <v>164.72439102938</v>
      </c>
      <c r="G24" s="2">
        <f t="shared" si="15"/>
        <v>156.741648723128</v>
      </c>
    </row>
    <row r="25" spans="1:7">
      <c r="A25" s="2">
        <v>22</v>
      </c>
      <c r="B25" s="2">
        <f t="shared" si="11"/>
        <v>312.941469984986</v>
      </c>
      <c r="C25" s="2">
        <f>1/(1000000*(2*PI()*POWER((A25/1000000000000)*(C$17/1000000000),0.5)))</f>
        <v>297.99763574413</v>
      </c>
      <c r="D25" s="2">
        <f t="shared" si="12"/>
        <v>283.556311547075</v>
      </c>
      <c r="E25" s="2">
        <f t="shared" si="13"/>
        <v>156.470734992493</v>
      </c>
      <c r="F25" s="2">
        <f t="shared" si="14"/>
        <v>148.998817872065</v>
      </c>
      <c r="G25" s="2">
        <f t="shared" si="15"/>
        <v>141.778155773537</v>
      </c>
    </row>
    <row r="26" spans="1:7">
      <c r="A26" s="2">
        <v>27</v>
      </c>
      <c r="B26" s="2">
        <f t="shared" si="11"/>
        <v>282.483168951251</v>
      </c>
      <c r="C26" s="2">
        <f t="shared" ref="C21:C34" si="16">1/(1000000*(2*PI()*POWER((A26/1000000000000)*(C$17/1000000000),0.5)))</f>
        <v>268.993804141781</v>
      </c>
      <c r="D26" s="2">
        <f t="shared" si="12"/>
        <v>255.958040542817</v>
      </c>
      <c r="E26" s="2">
        <f t="shared" si="13"/>
        <v>141.241584475625</v>
      </c>
      <c r="F26" s="2">
        <f t="shared" si="14"/>
        <v>134.49690207089</v>
      </c>
      <c r="G26" s="2">
        <f t="shared" si="15"/>
        <v>127.979020271409</v>
      </c>
    </row>
    <row r="27" spans="1:7">
      <c r="A27" s="2">
        <v>33</v>
      </c>
      <c r="B27" s="2">
        <f t="shared" si="11"/>
        <v>255.515640273237</v>
      </c>
      <c r="C27" s="2">
        <f t="shared" si="16"/>
        <v>243.314050709628</v>
      </c>
      <c r="D27" s="2">
        <f t="shared" si="12"/>
        <v>231.522758878664</v>
      </c>
      <c r="E27" s="2">
        <f t="shared" si="13"/>
        <v>127.757820136619</v>
      </c>
      <c r="F27" s="2">
        <f t="shared" si="14"/>
        <v>121.657025354814</v>
      </c>
      <c r="G27" s="2">
        <f t="shared" si="15"/>
        <v>115.761379439332</v>
      </c>
    </row>
    <row r="28" spans="1:7">
      <c r="A28" s="2">
        <v>39</v>
      </c>
      <c r="B28" s="2">
        <f t="shared" si="11"/>
        <v>235.040203871375</v>
      </c>
      <c r="C28" s="2">
        <f t="shared" si="16"/>
        <v>223.816373911225</v>
      </c>
      <c r="D28" s="2">
        <f t="shared" si="12"/>
        <v>212.969962971789</v>
      </c>
      <c r="E28" s="2">
        <f t="shared" si="13"/>
        <v>117.520101935687</v>
      </c>
      <c r="F28" s="2">
        <f t="shared" si="14"/>
        <v>111.908186955612</v>
      </c>
      <c r="G28" s="2">
        <f t="shared" si="15"/>
        <v>106.484981485894</v>
      </c>
    </row>
    <row r="29" spans="1:7">
      <c r="A29" s="2">
        <v>47</v>
      </c>
      <c r="B29" s="2">
        <f t="shared" si="11"/>
        <v>214.104369061128</v>
      </c>
      <c r="C29" s="2">
        <f t="shared" si="16"/>
        <v>203.880284021692</v>
      </c>
      <c r="D29" s="2">
        <f t="shared" si="12"/>
        <v>194</v>
      </c>
      <c r="E29" s="2">
        <f t="shared" si="13"/>
        <v>107.052184530564</v>
      </c>
      <c r="F29" s="2">
        <f t="shared" si="14"/>
        <v>101.940142010846</v>
      </c>
      <c r="G29" s="2">
        <f t="shared" si="15"/>
        <v>97</v>
      </c>
    </row>
    <row r="30" spans="1:7">
      <c r="A30" s="2">
        <v>56</v>
      </c>
      <c r="B30" s="2">
        <f t="shared" si="11"/>
        <v>196.146446746885</v>
      </c>
      <c r="C30" s="2">
        <f t="shared" si="16"/>
        <v>186.779902941556</v>
      </c>
      <c r="D30" s="2">
        <f t="shared" si="12"/>
        <v>177.728323974703</v>
      </c>
      <c r="E30" s="2">
        <f t="shared" si="13"/>
        <v>98.0732233734425</v>
      </c>
      <c r="F30" s="2">
        <f t="shared" si="14"/>
        <v>93.3899514707781</v>
      </c>
      <c r="G30" s="2">
        <f t="shared" si="15"/>
        <v>88.8641619873517</v>
      </c>
    </row>
    <row r="31" spans="1:7">
      <c r="A31" s="2">
        <v>68</v>
      </c>
      <c r="B31" s="2">
        <f t="shared" si="11"/>
        <v>178</v>
      </c>
      <c r="C31" s="2">
        <f t="shared" si="16"/>
        <v>169.5</v>
      </c>
      <c r="D31" s="2">
        <f t="shared" si="12"/>
        <v>161.285825933523</v>
      </c>
      <c r="E31" s="2">
        <f t="shared" si="13"/>
        <v>89</v>
      </c>
      <c r="F31" s="2">
        <f t="shared" si="14"/>
        <v>84.75</v>
      </c>
      <c r="G31" s="2">
        <f t="shared" si="15"/>
        <v>80.6429129667617</v>
      </c>
    </row>
    <row r="32" spans="1:7">
      <c r="A32" s="2">
        <v>82</v>
      </c>
      <c r="B32" s="2">
        <f t="shared" si="11"/>
        <v>162.094221320089</v>
      </c>
      <c r="C32" s="2">
        <f t="shared" si="16"/>
        <v>154.353766931208</v>
      </c>
      <c r="D32" s="2">
        <f t="shared" si="12"/>
        <v>146.87359755428</v>
      </c>
      <c r="E32" s="2">
        <f t="shared" si="13"/>
        <v>81.0471106600443</v>
      </c>
      <c r="F32" s="2">
        <f t="shared" si="14"/>
        <v>77.176883465604</v>
      </c>
      <c r="G32" s="2">
        <f t="shared" si="15"/>
        <v>73.43679877714</v>
      </c>
    </row>
    <row r="33" spans="1:15">
      <c r="A33" s="5">
        <v>91</v>
      </c>
      <c r="B33" s="5">
        <f>1/(1000000*(2*PI()*POWER((A33/1000000000000)*(B$17/1000000000),0.5)))</f>
        <v>153.869932228347</v>
      </c>
      <c r="C33" s="5">
        <f>1/(1000000*(2*PI()*POWER((A33/1000000000000)*(C$17/1000000000),0.5)))</f>
        <v>146.522210745533</v>
      </c>
      <c r="D33" s="5">
        <f>1/(1000000*(2*PI()*POWER((A33/1000000000000)*(D$17/1000000000),0.5)))</f>
        <v>139.421568010024</v>
      </c>
      <c r="E33" s="5">
        <f>B33/2</f>
        <v>76.9349661141734</v>
      </c>
      <c r="F33" s="5">
        <f>C33/2</f>
        <v>73.2611053727663</v>
      </c>
      <c r="G33" s="5">
        <f>D33/2</f>
        <v>69.7107840050118</v>
      </c>
      <c r="H33" s="7" t="s">
        <v>13</v>
      </c>
      <c r="I33" s="5"/>
      <c r="K33" s="5"/>
      <c r="L33" s="9"/>
      <c r="M33" s="9"/>
      <c r="N33" s="9"/>
      <c r="O33" s="9"/>
    </row>
    <row r="34" spans="1:15">
      <c r="A34" s="5">
        <v>100</v>
      </c>
      <c r="B34" s="5">
        <f t="shared" ref="B34:B55" si="17">1/(1000000*(2*PI()*POWER((A34/1000000000000)*(B$17/1000000000),0.5)))</f>
        <v>146.782560271989</v>
      </c>
      <c r="C34" s="5">
        <f t="shared" ref="C34:C55" si="18">1/(1000000*(2*PI()*POWER((A34/1000000000000)*(C$17/1000000000),0.5)))</f>
        <v>139.773280708439</v>
      </c>
      <c r="D34" s="5">
        <f t="shared" ref="D34:D55" si="19">1/(1000000*(2*PI()*POWER((A34/1000000000000)*(D$17/1000000000),0.5)))</f>
        <v>132.99969924778</v>
      </c>
      <c r="E34" s="5">
        <f t="shared" ref="E34:E41" si="20">B34/2</f>
        <v>73.3912801359944</v>
      </c>
      <c r="F34" s="5">
        <f t="shared" ref="F34:F41" si="21">C34/2</f>
        <v>69.8866403542193</v>
      </c>
      <c r="G34" s="5">
        <f t="shared" ref="G34:G41" si="22">D34/2</f>
        <v>66.4998496238901</v>
      </c>
      <c r="H34" s="7" t="s">
        <v>14</v>
      </c>
      <c r="I34" s="5"/>
      <c r="K34" s="5"/>
      <c r="L34" s="9"/>
      <c r="M34" s="9"/>
      <c r="N34" s="9"/>
      <c r="O34" s="9"/>
    </row>
    <row r="35" spans="1:15">
      <c r="A35" s="6">
        <v>110</v>
      </c>
      <c r="B35" s="5">
        <f t="shared" si="17"/>
        <v>139.951679973028</v>
      </c>
      <c r="C35" s="5">
        <f t="shared" si="18"/>
        <v>133.268594131619</v>
      </c>
      <c r="D35" s="5">
        <f t="shared" si="19"/>
        <v>126.810237613674</v>
      </c>
      <c r="E35" s="6">
        <f t="shared" si="20"/>
        <v>69.9758399865138</v>
      </c>
      <c r="F35" s="6">
        <f t="shared" si="21"/>
        <v>66.6342970658095</v>
      </c>
      <c r="G35" s="6">
        <f t="shared" si="22"/>
        <v>63.4051188068368</v>
      </c>
      <c r="H35" s="8"/>
      <c r="I35" s="6"/>
      <c r="K35" s="6"/>
      <c r="L35" s="10"/>
      <c r="M35" s="10"/>
      <c r="N35" s="10"/>
      <c r="O35" s="10"/>
    </row>
    <row r="36" spans="1:15">
      <c r="A36" s="6">
        <v>120</v>
      </c>
      <c r="B36" s="5">
        <f t="shared" si="17"/>
        <v>133.993532182216</v>
      </c>
      <c r="C36" s="5">
        <f t="shared" si="18"/>
        <v>127.594964634189</v>
      </c>
      <c r="D36" s="5">
        <f t="shared" si="19"/>
        <v>121.411559032354</v>
      </c>
      <c r="E36" s="6">
        <f t="shared" si="20"/>
        <v>66.9967660911082</v>
      </c>
      <c r="F36" s="6">
        <f t="shared" si="21"/>
        <v>63.7974823170946</v>
      </c>
      <c r="G36" s="6">
        <f t="shared" si="22"/>
        <v>60.7057795161768</v>
      </c>
      <c r="H36" s="8"/>
      <c r="I36" s="6"/>
      <c r="K36" s="6"/>
      <c r="L36" s="10"/>
      <c r="M36" s="10"/>
      <c r="N36" s="10"/>
      <c r="O36" s="10"/>
    </row>
    <row r="37" spans="1:15">
      <c r="A37" s="6">
        <v>130</v>
      </c>
      <c r="B37" s="5">
        <f t="shared" si="17"/>
        <v>128.736821580965</v>
      </c>
      <c r="C37" s="5">
        <f t="shared" si="18"/>
        <v>122.589276730189</v>
      </c>
      <c r="D37" s="5">
        <f t="shared" si="19"/>
        <v>116.648452790689</v>
      </c>
      <c r="E37" s="6">
        <f t="shared" si="20"/>
        <v>64.3684107904825</v>
      </c>
      <c r="F37" s="6">
        <f t="shared" si="21"/>
        <v>61.2946383650943</v>
      </c>
      <c r="G37" s="6">
        <f t="shared" si="22"/>
        <v>58.3242263953444</v>
      </c>
      <c r="H37" s="8"/>
      <c r="I37" s="6"/>
      <c r="K37" s="6"/>
      <c r="L37" s="10"/>
      <c r="M37" s="10"/>
      <c r="N37" s="10"/>
      <c r="O37" s="10"/>
    </row>
    <row r="38" spans="1:15">
      <c r="A38" s="6">
        <v>150</v>
      </c>
      <c r="B38" s="5">
        <f t="shared" si="17"/>
        <v>119.847458601897</v>
      </c>
      <c r="C38" s="5">
        <f t="shared" si="18"/>
        <v>114.124405803491</v>
      </c>
      <c r="D38" s="5">
        <f t="shared" si="19"/>
        <v>108.593799700228</v>
      </c>
      <c r="E38" s="6">
        <f t="shared" si="20"/>
        <v>59.9237293009483</v>
      </c>
      <c r="F38" s="6">
        <f t="shared" si="21"/>
        <v>57.0622029017457</v>
      </c>
      <c r="G38" s="6">
        <f t="shared" si="22"/>
        <v>54.2968998501142</v>
      </c>
      <c r="H38" s="8"/>
      <c r="I38" s="6"/>
      <c r="K38" s="6"/>
      <c r="L38" s="10"/>
      <c r="M38" s="10"/>
      <c r="N38" s="10"/>
      <c r="O38" s="10"/>
    </row>
    <row r="39" spans="1:15">
      <c r="A39" s="6">
        <v>160</v>
      </c>
      <c r="B39" s="5">
        <f t="shared" si="17"/>
        <v>116.041802812607</v>
      </c>
      <c r="C39" s="5">
        <f t="shared" si="18"/>
        <v>110.500480768185</v>
      </c>
      <c r="D39" s="5">
        <f t="shared" si="19"/>
        <v>105.145494435092</v>
      </c>
      <c r="E39" s="6">
        <f t="shared" si="20"/>
        <v>58.0209014063036</v>
      </c>
      <c r="F39" s="6">
        <f t="shared" si="21"/>
        <v>55.2502403840925</v>
      </c>
      <c r="G39" s="6">
        <f t="shared" si="22"/>
        <v>52.5727472175461</v>
      </c>
      <c r="H39" s="7" t="s">
        <v>15</v>
      </c>
      <c r="I39" s="6"/>
      <c r="K39" s="6"/>
      <c r="L39" s="10"/>
      <c r="M39" s="10"/>
      <c r="N39" s="10"/>
      <c r="O39" s="10"/>
    </row>
    <row r="40" spans="1:15">
      <c r="A40" s="5">
        <v>180</v>
      </c>
      <c r="B40" s="5">
        <f t="shared" si="17"/>
        <v>109.405260893209</v>
      </c>
      <c r="C40" s="5">
        <f t="shared" si="18"/>
        <v>104.18085236741</v>
      </c>
      <c r="D40" s="5">
        <f t="shared" si="19"/>
        <v>99.1321228350214</v>
      </c>
      <c r="E40" s="5">
        <f t="shared" si="20"/>
        <v>54.7026304466045</v>
      </c>
      <c r="F40" s="5">
        <f t="shared" si="21"/>
        <v>52.0904261837048</v>
      </c>
      <c r="G40" s="5">
        <f t="shared" si="22"/>
        <v>49.5660614175107</v>
      </c>
      <c r="I40" s="5"/>
      <c r="K40" s="5"/>
      <c r="L40" s="9"/>
      <c r="M40" s="9"/>
      <c r="N40" s="9"/>
      <c r="O40" s="9"/>
    </row>
    <row r="41" spans="1:15">
      <c r="A41" s="5">
        <v>200</v>
      </c>
      <c r="B41" s="5">
        <f t="shared" si="17"/>
        <v>103.790943728246</v>
      </c>
      <c r="C41" s="5">
        <f t="shared" si="18"/>
        <v>98.8346346176278</v>
      </c>
      <c r="D41" s="5">
        <f t="shared" si="19"/>
        <v>94.0449892338768</v>
      </c>
      <c r="E41" s="5">
        <f t="shared" si="20"/>
        <v>51.8954718641232</v>
      </c>
      <c r="F41" s="5">
        <f t="shared" si="21"/>
        <v>49.4173173088139</v>
      </c>
      <c r="G41" s="5">
        <f t="shared" si="22"/>
        <v>47.0224946169384</v>
      </c>
      <c r="H41" s="7" t="s">
        <v>16</v>
      </c>
      <c r="I41" s="5"/>
      <c r="K41" s="5"/>
      <c r="L41" s="9"/>
      <c r="M41" s="9"/>
      <c r="N41" s="9"/>
      <c r="O41" s="9"/>
    </row>
    <row r="42" spans="1:15">
      <c r="A42" s="6">
        <v>220</v>
      </c>
      <c r="B42" s="5">
        <f t="shared" si="17"/>
        <v>98.9607819473774</v>
      </c>
      <c r="C42" s="5">
        <f t="shared" si="18"/>
        <v>94.2351266296655</v>
      </c>
      <c r="D42" s="5">
        <f t="shared" si="19"/>
        <v>89.668378940506</v>
      </c>
      <c r="E42" s="6">
        <f t="shared" ref="E42:E55" si="23">B42/2</f>
        <v>49.4803909736887</v>
      </c>
      <c r="F42" s="6">
        <f t="shared" ref="F42:F55" si="24">C42/2</f>
        <v>47.1175633148328</v>
      </c>
      <c r="G42" s="6">
        <f t="shared" ref="G42:G55" si="25">D42/2</f>
        <v>44.834189470253</v>
      </c>
      <c r="H42" s="8"/>
      <c r="I42" s="6"/>
      <c r="K42" s="6"/>
      <c r="L42" s="10"/>
      <c r="M42" s="10"/>
      <c r="N42" s="10"/>
      <c r="O42" s="10"/>
    </row>
    <row r="43" spans="1:15">
      <c r="A43" s="6">
        <v>240</v>
      </c>
      <c r="B43" s="5">
        <f t="shared" si="17"/>
        <v>94.7477352411831</v>
      </c>
      <c r="C43" s="5">
        <f t="shared" si="18"/>
        <v>90.2232647380929</v>
      </c>
      <c r="D43" s="5">
        <f t="shared" si="19"/>
        <v>85.850936706208</v>
      </c>
      <c r="E43" s="6">
        <f t="shared" si="23"/>
        <v>47.3738676205916</v>
      </c>
      <c r="F43" s="6">
        <f t="shared" si="24"/>
        <v>45.1116323690465</v>
      </c>
      <c r="G43" s="6">
        <f t="shared" si="25"/>
        <v>42.925468353104</v>
      </c>
      <c r="H43" s="8"/>
      <c r="I43" s="6"/>
      <c r="K43" s="6"/>
      <c r="L43" s="10"/>
      <c r="M43" s="10"/>
      <c r="N43" s="10"/>
      <c r="O43" s="10"/>
    </row>
    <row r="44" spans="1:15">
      <c r="A44" s="6">
        <v>270</v>
      </c>
      <c r="B44" s="5">
        <f t="shared" si="17"/>
        <v>89.3290214548109</v>
      </c>
      <c r="C44" s="5">
        <f t="shared" si="18"/>
        <v>85.0633097561261</v>
      </c>
      <c r="D44" s="5">
        <f t="shared" si="19"/>
        <v>80.9410393549024</v>
      </c>
      <c r="E44" s="6">
        <f t="shared" si="23"/>
        <v>44.6645107274055</v>
      </c>
      <c r="F44" s="6">
        <f t="shared" si="24"/>
        <v>42.5316548780631</v>
      </c>
      <c r="G44" s="6">
        <f t="shared" si="25"/>
        <v>40.4705196774512</v>
      </c>
      <c r="H44" s="8"/>
      <c r="I44" s="6"/>
      <c r="K44" s="6"/>
      <c r="L44" s="10"/>
      <c r="M44" s="10"/>
      <c r="N44" s="10"/>
      <c r="O44" s="10"/>
    </row>
    <row r="45" spans="1:15">
      <c r="A45" s="5">
        <v>300</v>
      </c>
      <c r="B45" s="5">
        <f t="shared" si="17"/>
        <v>84.7449506853752</v>
      </c>
      <c r="C45" s="5">
        <f t="shared" si="18"/>
        <v>80.6981412425342</v>
      </c>
      <c r="D45" s="5">
        <f t="shared" si="19"/>
        <v>76.7874121628452</v>
      </c>
      <c r="E45" s="5">
        <f t="shared" si="23"/>
        <v>42.3724753426876</v>
      </c>
      <c r="F45" s="5">
        <f t="shared" si="24"/>
        <v>40.3490706212671</v>
      </c>
      <c r="G45" s="5">
        <f t="shared" si="25"/>
        <v>38.3937060814226</v>
      </c>
      <c r="H45" s="7" t="s">
        <v>17</v>
      </c>
      <c r="I45" s="5"/>
      <c r="K45" s="5"/>
      <c r="L45" s="9"/>
      <c r="M45" s="9"/>
      <c r="N45" s="9"/>
      <c r="O45" s="9"/>
    </row>
    <row r="46" spans="1:15">
      <c r="A46" s="6">
        <v>330</v>
      </c>
      <c r="B46" s="5">
        <f t="shared" si="17"/>
        <v>80.8011401059678</v>
      </c>
      <c r="C46" s="5">
        <f t="shared" si="18"/>
        <v>76.9426586964132</v>
      </c>
      <c r="D46" s="5">
        <f t="shared" si="19"/>
        <v>73.2139248222549</v>
      </c>
      <c r="E46" s="6">
        <f t="shared" si="23"/>
        <v>40.4005700529839</v>
      </c>
      <c r="F46" s="6">
        <f t="shared" si="24"/>
        <v>38.4713293482066</v>
      </c>
      <c r="G46" s="6">
        <f t="shared" si="25"/>
        <v>36.6069624111274</v>
      </c>
      <c r="H46" s="8"/>
      <c r="I46" s="6"/>
      <c r="K46" s="6"/>
      <c r="L46" s="10"/>
      <c r="M46" s="10"/>
      <c r="N46" s="10"/>
      <c r="O46" s="10"/>
    </row>
    <row r="47" spans="1:15">
      <c r="A47" s="6">
        <v>360</v>
      </c>
      <c r="B47" s="5">
        <f t="shared" si="17"/>
        <v>77.3612018750714</v>
      </c>
      <c r="C47" s="5">
        <f t="shared" si="18"/>
        <v>73.6669871787899</v>
      </c>
      <c r="D47" s="5">
        <f t="shared" si="19"/>
        <v>70.0969962900614</v>
      </c>
      <c r="E47" s="6">
        <f t="shared" si="23"/>
        <v>38.6806009375357</v>
      </c>
      <c r="F47" s="6">
        <f t="shared" si="24"/>
        <v>36.833493589395</v>
      </c>
      <c r="G47" s="6">
        <f t="shared" si="25"/>
        <v>35.0484981450307</v>
      </c>
      <c r="H47" s="8"/>
      <c r="I47" s="6"/>
      <c r="K47" s="6"/>
      <c r="L47" s="10"/>
      <c r="M47" s="10"/>
      <c r="N47" s="10"/>
      <c r="O47" s="10"/>
    </row>
    <row r="48" spans="1:15">
      <c r="A48" s="5">
        <v>390</v>
      </c>
      <c r="B48" s="5">
        <f t="shared" si="17"/>
        <v>74.326238594387</v>
      </c>
      <c r="C48" s="5">
        <f t="shared" si="18"/>
        <v>70.7769519199359</v>
      </c>
      <c r="D48" s="5">
        <f t="shared" si="19"/>
        <v>67.3470156192575</v>
      </c>
      <c r="E48" s="5">
        <f t="shared" si="23"/>
        <v>37.1631192971935</v>
      </c>
      <c r="F48" s="5">
        <f t="shared" si="24"/>
        <v>35.388475959968</v>
      </c>
      <c r="G48" s="5">
        <f t="shared" si="25"/>
        <v>33.6735078096287</v>
      </c>
      <c r="H48" s="7" t="s">
        <v>18</v>
      </c>
      <c r="I48" s="5"/>
      <c r="K48" s="5"/>
      <c r="L48" s="9"/>
      <c r="M48" s="9"/>
      <c r="N48" s="9"/>
      <c r="O48" s="9"/>
    </row>
    <row r="49" spans="1:15">
      <c r="A49" s="6">
        <v>430</v>
      </c>
      <c r="B49" s="5">
        <f t="shared" si="17"/>
        <v>70.7848361109625</v>
      </c>
      <c r="C49" s="5">
        <f t="shared" si="18"/>
        <v>67.4046613528547</v>
      </c>
      <c r="D49" s="5">
        <f t="shared" si="19"/>
        <v>64.1381503130656</v>
      </c>
      <c r="E49" s="6">
        <f t="shared" si="23"/>
        <v>35.3924180554812</v>
      </c>
      <c r="F49" s="6">
        <f t="shared" si="24"/>
        <v>33.7023306764273</v>
      </c>
      <c r="G49" s="6">
        <f t="shared" si="25"/>
        <v>32.0690751565328</v>
      </c>
      <c r="H49" s="8"/>
      <c r="I49" s="6"/>
      <c r="K49" s="6"/>
      <c r="L49" s="10"/>
      <c r="M49" s="10"/>
      <c r="N49" s="10"/>
      <c r="O49" s="10"/>
    </row>
    <row r="50" spans="1:15">
      <c r="A50" s="6">
        <v>470</v>
      </c>
      <c r="B50" s="5">
        <f t="shared" si="17"/>
        <v>67.7057463226452</v>
      </c>
      <c r="C50" s="5">
        <f t="shared" si="18"/>
        <v>64.4726067510582</v>
      </c>
      <c r="D50" s="5">
        <f t="shared" si="19"/>
        <v>61.3481866072666</v>
      </c>
      <c r="E50" s="6">
        <f t="shared" si="23"/>
        <v>33.8528731613226</v>
      </c>
      <c r="F50" s="6">
        <f t="shared" si="24"/>
        <v>32.2363033755291</v>
      </c>
      <c r="G50" s="6">
        <f t="shared" si="25"/>
        <v>30.6740933036333</v>
      </c>
      <c r="H50" s="8"/>
      <c r="I50" s="6"/>
      <c r="K50" s="6"/>
      <c r="L50" s="10"/>
      <c r="M50" s="10"/>
      <c r="N50" s="10"/>
      <c r="O50" s="10"/>
    </row>
    <row r="51" spans="1:15">
      <c r="A51" s="6">
        <v>510</v>
      </c>
      <c r="B51" s="5">
        <f t="shared" si="17"/>
        <v>64.9964101572797</v>
      </c>
      <c r="C51" s="5">
        <f t="shared" si="18"/>
        <v>61.8926489980838</v>
      </c>
      <c r="D51" s="5">
        <f t="shared" si="19"/>
        <v>58.893256713095</v>
      </c>
      <c r="E51" s="6">
        <f t="shared" si="23"/>
        <v>32.4982050786399</v>
      </c>
      <c r="F51" s="6">
        <f t="shared" si="24"/>
        <v>30.9463244990419</v>
      </c>
      <c r="G51" s="6">
        <f t="shared" si="25"/>
        <v>29.4466283565475</v>
      </c>
      <c r="H51" s="8"/>
      <c r="I51" s="6"/>
      <c r="K51" s="6"/>
      <c r="L51" s="10"/>
      <c r="M51" s="10"/>
      <c r="N51" s="10"/>
      <c r="O51" s="10"/>
    </row>
    <row r="52" spans="1:15">
      <c r="A52" s="5">
        <v>560</v>
      </c>
      <c r="B52" s="5">
        <f t="shared" si="17"/>
        <v>62.0269526669081</v>
      </c>
      <c r="C52" s="5">
        <f t="shared" si="18"/>
        <v>59.0649914440501</v>
      </c>
      <c r="D52" s="5">
        <f t="shared" si="19"/>
        <v>56.2026308484373</v>
      </c>
      <c r="E52" s="5">
        <f t="shared" si="23"/>
        <v>31.0134763334541</v>
      </c>
      <c r="F52" s="5">
        <f t="shared" si="24"/>
        <v>29.5324957220251</v>
      </c>
      <c r="G52" s="5">
        <f t="shared" si="25"/>
        <v>28.1013154242186</v>
      </c>
      <c r="H52" s="7" t="s">
        <v>19</v>
      </c>
      <c r="I52" s="5"/>
      <c r="K52" s="5"/>
      <c r="L52" s="9"/>
      <c r="M52" s="9"/>
      <c r="N52" s="9"/>
      <c r="O52" s="9"/>
    </row>
    <row r="53" spans="1:15">
      <c r="A53" s="6">
        <v>620</v>
      </c>
      <c r="B53" s="5">
        <f t="shared" si="17"/>
        <v>58.9492947781287</v>
      </c>
      <c r="C53" s="5">
        <f t="shared" si="18"/>
        <v>56.1343003645663</v>
      </c>
      <c r="D53" s="5">
        <f t="shared" si="19"/>
        <v>53.4139645870181</v>
      </c>
      <c r="E53" s="6">
        <f t="shared" si="23"/>
        <v>29.4746473890643</v>
      </c>
      <c r="F53" s="6">
        <f t="shared" si="24"/>
        <v>28.0671501822832</v>
      </c>
      <c r="G53" s="6">
        <f t="shared" si="25"/>
        <v>26.7069822935091</v>
      </c>
      <c r="H53" s="8"/>
      <c r="I53" s="6"/>
      <c r="K53" s="6"/>
      <c r="L53" s="10"/>
      <c r="M53" s="10"/>
      <c r="N53" s="10"/>
      <c r="O53" s="10"/>
    </row>
    <row r="54" spans="1:15">
      <c r="A54" s="5">
        <v>680</v>
      </c>
      <c r="B54" s="5">
        <f t="shared" si="17"/>
        <v>56.2885423509972</v>
      </c>
      <c r="C54" s="5">
        <f t="shared" si="18"/>
        <v>53.600606339854</v>
      </c>
      <c r="D54" s="5">
        <f t="shared" si="19"/>
        <v>51.0030564251387</v>
      </c>
      <c r="E54" s="5">
        <f t="shared" si="23"/>
        <v>28.1442711754986</v>
      </c>
      <c r="F54" s="5">
        <f t="shared" si="24"/>
        <v>26.800303169927</v>
      </c>
      <c r="G54" s="5">
        <f t="shared" si="25"/>
        <v>25.5015282125694</v>
      </c>
      <c r="H54" s="7" t="s">
        <v>20</v>
      </c>
      <c r="I54" s="5"/>
      <c r="K54" s="5"/>
      <c r="L54" s="9"/>
      <c r="M54" s="9"/>
      <c r="N54" s="9"/>
      <c r="O54" s="9"/>
    </row>
    <row r="55" spans="1:15">
      <c r="A55" s="6">
        <v>750</v>
      </c>
      <c r="B55" s="5">
        <f t="shared" si="17"/>
        <v>53.5974128728866</v>
      </c>
      <c r="C55" s="5">
        <f t="shared" si="18"/>
        <v>51.0379858536757</v>
      </c>
      <c r="D55" s="5">
        <f t="shared" si="19"/>
        <v>48.5646236129414</v>
      </c>
      <c r="E55" s="6">
        <f t="shared" si="23"/>
        <v>26.7987064364433</v>
      </c>
      <c r="F55" s="6">
        <f t="shared" si="24"/>
        <v>25.5189929268378</v>
      </c>
      <c r="G55" s="6">
        <f t="shared" si="25"/>
        <v>24.2823118064707</v>
      </c>
      <c r="I55" s="6"/>
      <c r="J55" s="8"/>
      <c r="K55" s="6"/>
      <c r="L55" s="10"/>
      <c r="M55" s="10"/>
      <c r="N55" s="10"/>
      <c r="O55" s="10"/>
    </row>
  </sheetData>
  <mergeCells count="4">
    <mergeCell ref="E1:F1"/>
    <mergeCell ref="H1:I1"/>
    <mergeCell ref="P1:Q1"/>
    <mergeCell ref="S1:T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fbradasc</dc:creator>
  <cp:lastModifiedBy>fbradasc</cp:lastModifiedBy>
  <dcterms:created xsi:type="dcterms:W3CDTF">2020-11-07T22:24:00Z</dcterms:created>
  <dcterms:modified xsi:type="dcterms:W3CDTF">2020-11-08T16:24:27Z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1033-11.1.0.9719</vt:lpwstr>
  </property>
</Properties>
</file>