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9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<sst xmlns="http://schemas.openxmlformats.org/spreadsheetml/2006/main" count="22" uniqueCount="15">
  <si>
    <t>L[nH]</t>
  </si>
  <si>
    <t>Cmin[pF]</t>
  </si>
  <si>
    <t>Cmed[pF]</t>
  </si>
  <si>
    <t>Cmax[pF]</t>
  </si>
  <si>
    <t>Fmax[MHz]</t>
  </si>
  <si>
    <t>Fmed[MHz]</t>
  </si>
  <si>
    <t>Fmin[MHz]</t>
  </si>
  <si>
    <t>DeltaF</t>
  </si>
  <si>
    <t>72-75</t>
  </si>
  <si>
    <t>53-54</t>
  </si>
  <si>
    <t>49-50</t>
  </si>
  <si>
    <t>40-41</t>
  </si>
  <si>
    <t>34-35-36</t>
  </si>
  <si>
    <t>29-30</t>
  </si>
  <si>
    <t>26-27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</si>
</sst>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9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9" fillId="12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17" fillId="27" borderId="7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12" borderId="7" applyNumberFormat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0" fillId="14" borderId="5" applyNumberFormat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>
      <alignment vertical="center"/>
    </xf>
    <xf numFmtId="0" fontId="0" fillId="0" borderId="0" xfId="0" applyFill="true" applyAlignment="true">
      <alignment horizontal="right" vertical="center"/>
    </xf>
    <xf numFmtId="0" fontId="0" fillId="0" borderId="0" xfId="0" applyFill="true">
      <alignment vertical="center"/>
    </xf>
    <xf numFmtId="0" fontId="0" fillId="2" borderId="0" xfId="0" applyFill="true">
      <alignment vertical="center"/>
    </xf>
    <xf numFmtId="0" fontId="1" fillId="2" borderId="0" xfId="0" applyFont="true" applyFill="true">
      <alignment vertical="center"/>
    </xf>
    <xf numFmtId="0" fontId="1" fillId="0" borderId="0" xfId="0" applyFont="true" applyFill="true">
      <alignment vertical="center"/>
    </xf>
    <xf numFmtId="0" fontId="1" fillId="0" borderId="0" xfId="0" applyFont="true" applyFill="true">
      <alignment vertical="center"/>
    </xf>
    <xf numFmtId="0" fontId="0" fillId="0" borderId="0" xfId="0" applyFill="true" applyAlignment="true">
      <alignment horizontal="right" vertical="center"/>
    </xf>
    <xf numFmtId="0" fontId="0" fillId="2" borderId="0" xfId="0" applyFill="true" applyAlignment="true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7"/>
  <sheetViews>
    <sheetView tabSelected="1" topLeftCell="A27" workbookViewId="0">
      <selection activeCell="G59" sqref="G59"/>
    </sheetView>
  </sheetViews>
  <sheetFormatPr defaultColWidth="8.8" defaultRowHeight="15.75"/>
  <cols>
    <col min="1" max="1" width="5.4" style="2" customWidth="true"/>
    <col min="2" max="2" width="8.3" style="2" customWidth="true"/>
    <col min="3" max="3" width="12.5" style="2" customWidth="true"/>
    <col min="4" max="4" width="8.7" style="2" customWidth="true"/>
    <col min="5" max="5" width="10" style="2" customWidth="true"/>
    <col min="6" max="6" width="9.5" style="2" customWidth="true"/>
    <col min="7" max="8" width="12.5" style="2"/>
    <col min="9" max="9" width="8.8" style="2"/>
    <col min="10" max="12" width="12.5" style="2"/>
    <col min="13" max="13" width="9.9" style="2" customWidth="true"/>
    <col min="14" max="14" width="10" style="2" customWidth="true"/>
    <col min="15" max="15" width="9.5" style="2" customWidth="true"/>
    <col min="16" max="16" width="12.5" style="2"/>
    <col min="17" max="17" width="2.1" style="2" customWidth="true"/>
    <col min="18" max="18" width="8.3" style="3" customWidth="true"/>
    <col min="19" max="16384" width="8.8" style="2"/>
  </cols>
  <sheetData>
    <row r="1" s="1" customFormat="true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R1" s="9"/>
    </row>
    <row r="2" spans="1:16">
      <c r="A2" s="2">
        <v>8.2</v>
      </c>
      <c r="B2" s="2">
        <f>1000000000/(A2*POWER(2*PI()*E2,2))</f>
        <v>13.2963468126433</v>
      </c>
      <c r="C2" s="2">
        <f>1000000000/(A2*POWER(2*PI()*F2,2))</f>
        <v>14.6303723562918</v>
      </c>
      <c r="D2" s="2">
        <f>1000000000/(A2*POWER(2*PI()*G2,2))</f>
        <v>16.1757168802295</v>
      </c>
      <c r="E2" s="2">
        <v>482</v>
      </c>
      <c r="F2" s="2">
        <f>(E2+G2)/2</f>
        <v>459.5</v>
      </c>
      <c r="G2" s="2">
        <v>437</v>
      </c>
      <c r="H2" s="2">
        <f>E2-G2</f>
        <v>45</v>
      </c>
      <c r="J2" s="2">
        <f>1000000000/(A2*POWER(4*PI()*M2,2))</f>
        <v>13.2963468126433</v>
      </c>
      <c r="K2" s="2">
        <f>1000000000/(A2*POWER(4*PI()*N2,2))</f>
        <v>14.5985844844071</v>
      </c>
      <c r="L2" s="2">
        <f>1000000000/(A2*POWER(4*PI()*O2,2))</f>
        <v>16.1019394763482</v>
      </c>
      <c r="M2" s="2">
        <v>241</v>
      </c>
      <c r="N2" s="2">
        <f>(M2+O2)/2</f>
        <v>230</v>
      </c>
      <c r="O2" s="2">
        <v>219</v>
      </c>
      <c r="P2" s="2">
        <f>M2-O2</f>
        <v>22</v>
      </c>
    </row>
    <row r="3" spans="1:16">
      <c r="A3" s="2">
        <v>10</v>
      </c>
      <c r="B3" s="2">
        <f t="shared" ref="B3:B16" si="0">1000000000/(A3*POWER(2*PI()*E3,2))</f>
        <v>13.5729037586722</v>
      </c>
      <c r="C3" s="2">
        <f t="shared" ref="C3:C16" si="1">1000000000/(A3*POWER(2*PI()*F3,2))</f>
        <v>14.9953504363486</v>
      </c>
      <c r="D3" s="2">
        <f t="shared" ref="D3:D16" si="2">1000000000/(A3*POWER(2*PI()*G3,2))</f>
        <v>16.6537119727708</v>
      </c>
      <c r="E3" s="2">
        <v>432</v>
      </c>
      <c r="F3" s="2">
        <f t="shared" ref="F3:F16" si="3">(E3+G3)/2</f>
        <v>411</v>
      </c>
      <c r="G3" s="2">
        <v>390</v>
      </c>
      <c r="H3" s="2">
        <f t="shared" ref="H3:H16" si="4">E3-G3</f>
        <v>42</v>
      </c>
      <c r="J3" s="2">
        <f t="shared" ref="J3:J16" si="5">1000000000/(A3*POWER(4*PI()*M3,2))</f>
        <v>13.5729037586722</v>
      </c>
      <c r="K3" s="2">
        <f t="shared" ref="K3:K16" si="6">1000000000/(A3*POWER(4*PI()*N3,2))</f>
        <v>14.9953504363486</v>
      </c>
      <c r="L3" s="2">
        <f t="shared" ref="L3:L16" si="7">1000000000/(A3*POWER(4*PI()*O3,2))</f>
        <v>16.6537119727708</v>
      </c>
      <c r="M3" s="2">
        <v>216</v>
      </c>
      <c r="N3" s="2">
        <f t="shared" ref="N3:N16" si="8">(M3+O3)/2</f>
        <v>205.5</v>
      </c>
      <c r="O3" s="2">
        <v>195</v>
      </c>
      <c r="P3" s="2">
        <f t="shared" ref="P3:P16" si="9">M3-O3</f>
        <v>21</v>
      </c>
    </row>
    <row r="4" spans="1:16">
      <c r="A4" s="2">
        <v>12</v>
      </c>
      <c r="B4" s="2">
        <f t="shared" si="0"/>
        <v>12.2563971116197</v>
      </c>
      <c r="C4" s="2">
        <f t="shared" si="1"/>
        <v>13.4607310003361</v>
      </c>
      <c r="D4" s="2">
        <f t="shared" si="2"/>
        <v>14.8517050886779</v>
      </c>
      <c r="E4" s="2">
        <v>415</v>
      </c>
      <c r="F4" s="2">
        <f t="shared" si="3"/>
        <v>396</v>
      </c>
      <c r="G4" s="2">
        <v>377</v>
      </c>
      <c r="H4" s="2">
        <f t="shared" si="4"/>
        <v>38</v>
      </c>
      <c r="J4" s="2">
        <f t="shared" si="5"/>
        <v>12.1975429488068</v>
      </c>
      <c r="K4" s="2">
        <f t="shared" si="6"/>
        <v>13.3930041593355</v>
      </c>
      <c r="L4" s="2">
        <f t="shared" si="7"/>
        <v>14.7732285808677</v>
      </c>
      <c r="M4" s="2">
        <v>208</v>
      </c>
      <c r="N4" s="2">
        <f t="shared" si="8"/>
        <v>198.5</v>
      </c>
      <c r="O4" s="2">
        <v>189</v>
      </c>
      <c r="P4" s="2">
        <f t="shared" si="9"/>
        <v>19</v>
      </c>
    </row>
    <row r="5" spans="1:16">
      <c r="A5" s="2">
        <v>15</v>
      </c>
      <c r="B5" s="2">
        <f t="shared" si="0"/>
        <v>11.6945041138432</v>
      </c>
      <c r="C5" s="2">
        <f t="shared" si="1"/>
        <v>12.8508833791312</v>
      </c>
      <c r="D5" s="2">
        <f t="shared" si="2"/>
        <v>14.1876613655867</v>
      </c>
      <c r="E5" s="2">
        <v>380</v>
      </c>
      <c r="F5" s="2">
        <f t="shared" si="3"/>
        <v>362.5</v>
      </c>
      <c r="G5" s="2">
        <v>345</v>
      </c>
      <c r="H5" s="2">
        <f t="shared" si="4"/>
        <v>35</v>
      </c>
      <c r="J5" s="2">
        <f t="shared" si="5"/>
        <v>11.6945041138432</v>
      </c>
      <c r="K5" s="2">
        <f t="shared" si="6"/>
        <v>12.8155058780059</v>
      </c>
      <c r="L5" s="2">
        <f t="shared" si="7"/>
        <v>14.1057702733048</v>
      </c>
      <c r="M5" s="2">
        <v>190</v>
      </c>
      <c r="N5" s="2">
        <f t="shared" si="8"/>
        <v>181.5</v>
      </c>
      <c r="O5" s="2">
        <v>173</v>
      </c>
      <c r="P5" s="2">
        <f t="shared" si="9"/>
        <v>17</v>
      </c>
    </row>
    <row r="6" spans="1:16">
      <c r="A6" s="2">
        <v>18</v>
      </c>
      <c r="B6" s="2">
        <f t="shared" si="0"/>
        <v>11.823051137989</v>
      </c>
      <c r="C6" s="2">
        <f t="shared" si="1"/>
        <v>13.0009761707591</v>
      </c>
      <c r="D6" s="2">
        <f t="shared" si="2"/>
        <v>14.3641219334599</v>
      </c>
      <c r="E6" s="2">
        <v>345</v>
      </c>
      <c r="F6" s="2">
        <f t="shared" si="3"/>
        <v>329</v>
      </c>
      <c r="G6" s="2">
        <v>313</v>
      </c>
      <c r="H6" s="2">
        <f t="shared" si="4"/>
        <v>32</v>
      </c>
      <c r="J6" s="2">
        <f t="shared" si="5"/>
        <v>11.7548085610874</v>
      </c>
      <c r="K6" s="2">
        <f t="shared" si="6"/>
        <v>12.9223017603226</v>
      </c>
      <c r="L6" s="2">
        <f t="shared" si="7"/>
        <v>14.2727763976139</v>
      </c>
      <c r="M6" s="2">
        <v>173</v>
      </c>
      <c r="N6" s="2">
        <f t="shared" si="8"/>
        <v>165</v>
      </c>
      <c r="O6" s="2">
        <v>157</v>
      </c>
      <c r="P6" s="2">
        <f t="shared" si="9"/>
        <v>16</v>
      </c>
    </row>
    <row r="7" spans="1:16">
      <c r="A7" s="2">
        <v>22</v>
      </c>
      <c r="B7" s="2">
        <f t="shared" si="0"/>
        <v>12.1371340745145</v>
      </c>
      <c r="C7" s="2">
        <f t="shared" si="1"/>
        <v>13.3205734513946</v>
      </c>
      <c r="D7" s="2">
        <f t="shared" si="2"/>
        <v>14.6859322301626</v>
      </c>
      <c r="E7" s="2">
        <v>308</v>
      </c>
      <c r="F7" s="2">
        <f t="shared" si="3"/>
        <v>294</v>
      </c>
      <c r="G7" s="2">
        <v>280</v>
      </c>
      <c r="H7" s="2">
        <f t="shared" si="4"/>
        <v>28</v>
      </c>
      <c r="J7" s="2">
        <f t="shared" si="5"/>
        <v>12.1371340745145</v>
      </c>
      <c r="K7" s="2">
        <f t="shared" si="6"/>
        <v>13.3205734513946</v>
      </c>
      <c r="L7" s="2">
        <f t="shared" si="7"/>
        <v>14.6859322301626</v>
      </c>
      <c r="M7" s="2">
        <v>154</v>
      </c>
      <c r="N7" s="2">
        <f t="shared" si="8"/>
        <v>147</v>
      </c>
      <c r="O7" s="2">
        <v>140</v>
      </c>
      <c r="P7" s="2">
        <f t="shared" si="9"/>
        <v>14</v>
      </c>
    </row>
    <row r="8" spans="1:16">
      <c r="A8" s="2">
        <v>27</v>
      </c>
      <c r="B8" s="2">
        <f t="shared" si="0"/>
        <v>11.5501275198452</v>
      </c>
      <c r="C8" s="2">
        <f t="shared" si="1"/>
        <v>12.7273161218037</v>
      </c>
      <c r="D8" s="2">
        <f t="shared" si="2"/>
        <v>14.094091517929</v>
      </c>
      <c r="E8" s="2">
        <v>285</v>
      </c>
      <c r="F8" s="2">
        <f t="shared" si="3"/>
        <v>271.5</v>
      </c>
      <c r="G8" s="2">
        <v>258</v>
      </c>
      <c r="H8" s="2">
        <f t="shared" si="4"/>
        <v>27</v>
      </c>
      <c r="J8" s="2">
        <f t="shared" si="5"/>
        <v>11.4694986038367</v>
      </c>
      <c r="K8" s="2">
        <f t="shared" si="6"/>
        <v>12.6805675254031</v>
      </c>
      <c r="L8" s="2">
        <f t="shared" si="7"/>
        <v>14.094091517929</v>
      </c>
      <c r="M8" s="2">
        <v>143</v>
      </c>
      <c r="N8" s="2">
        <f t="shared" si="8"/>
        <v>136</v>
      </c>
      <c r="O8" s="2">
        <v>129</v>
      </c>
      <c r="P8" s="2">
        <f t="shared" si="9"/>
        <v>14</v>
      </c>
    </row>
    <row r="9" spans="1:16">
      <c r="A9" s="2">
        <v>33</v>
      </c>
      <c r="B9" s="2">
        <f t="shared" si="0"/>
        <v>11.3548036177983</v>
      </c>
      <c r="C9" s="2">
        <f t="shared" si="1"/>
        <v>12.5307168584947</v>
      </c>
      <c r="D9" s="2">
        <f t="shared" si="2"/>
        <v>13.8992254334661</v>
      </c>
      <c r="E9" s="2">
        <v>260</v>
      </c>
      <c r="F9" s="2">
        <f t="shared" si="3"/>
        <v>247.5</v>
      </c>
      <c r="G9" s="2">
        <v>235</v>
      </c>
      <c r="H9" s="2">
        <f t="shared" si="4"/>
        <v>25</v>
      </c>
      <c r="J9" s="2">
        <f t="shared" si="5"/>
        <v>11.3548036177983</v>
      </c>
      <c r="K9" s="2">
        <f t="shared" si="6"/>
        <v>12.4802407089484</v>
      </c>
      <c r="L9" s="2">
        <f t="shared" si="7"/>
        <v>13.7816849426021</v>
      </c>
      <c r="M9" s="2">
        <v>130</v>
      </c>
      <c r="N9" s="2">
        <f t="shared" si="8"/>
        <v>124</v>
      </c>
      <c r="O9" s="2">
        <v>118</v>
      </c>
      <c r="P9" s="2">
        <f t="shared" si="9"/>
        <v>12</v>
      </c>
    </row>
    <row r="10" spans="1:16">
      <c r="A10" s="2">
        <v>39</v>
      </c>
      <c r="B10" s="2">
        <f t="shared" si="0"/>
        <v>10.8204042805175</v>
      </c>
      <c r="C10" s="2">
        <f t="shared" si="1"/>
        <v>11.8616182142242</v>
      </c>
      <c r="D10" s="2">
        <f t="shared" si="2"/>
        <v>13.0606842473821</v>
      </c>
      <c r="E10" s="2">
        <v>245</v>
      </c>
      <c r="F10" s="2">
        <f t="shared" si="3"/>
        <v>234</v>
      </c>
      <c r="G10" s="2">
        <v>223</v>
      </c>
      <c r="H10" s="2">
        <f t="shared" si="4"/>
        <v>22</v>
      </c>
      <c r="J10" s="2">
        <f t="shared" si="5"/>
        <v>10.7326123163802</v>
      </c>
      <c r="K10" s="2">
        <f t="shared" si="6"/>
        <v>11.7608830590867</v>
      </c>
      <c r="L10" s="2">
        <f t="shared" si="7"/>
        <v>12.9443312926113</v>
      </c>
      <c r="M10" s="2">
        <v>123</v>
      </c>
      <c r="N10" s="2">
        <f t="shared" si="8"/>
        <v>117.5</v>
      </c>
      <c r="O10" s="2">
        <v>112</v>
      </c>
      <c r="P10" s="2">
        <f t="shared" si="9"/>
        <v>11</v>
      </c>
    </row>
    <row r="11" spans="1:16">
      <c r="A11" s="2">
        <v>47</v>
      </c>
      <c r="B11" s="2">
        <f t="shared" si="0"/>
        <v>11.9914219068763</v>
      </c>
      <c r="C11" s="2">
        <f t="shared" si="1"/>
        <v>13.0782709161263</v>
      </c>
      <c r="D11" s="2">
        <f t="shared" si="2"/>
        <v>14.3198657185314</v>
      </c>
      <c r="E11" s="2">
        <v>212</v>
      </c>
      <c r="F11" s="2">
        <f t="shared" si="3"/>
        <v>203</v>
      </c>
      <c r="G11" s="2">
        <v>194</v>
      </c>
      <c r="H11" s="2">
        <f t="shared" si="4"/>
        <v>18</v>
      </c>
      <c r="J11" s="2">
        <f t="shared" si="5"/>
        <v>11.9914219068763</v>
      </c>
      <c r="K11" s="2">
        <f t="shared" si="6"/>
        <v>13.0782709161263</v>
      </c>
      <c r="L11" s="2">
        <f t="shared" si="7"/>
        <v>14.3198657185314</v>
      </c>
      <c r="M11" s="2">
        <v>106</v>
      </c>
      <c r="N11" s="2">
        <f t="shared" si="8"/>
        <v>101.5</v>
      </c>
      <c r="O11" s="2">
        <v>97</v>
      </c>
      <c r="P11" s="2">
        <f t="shared" si="9"/>
        <v>9</v>
      </c>
    </row>
    <row r="12" spans="1:16">
      <c r="A12" s="2">
        <v>56</v>
      </c>
      <c r="B12" s="2">
        <f t="shared" si="0"/>
        <v>11.1959286326826</v>
      </c>
      <c r="C12" s="2">
        <f t="shared" si="1"/>
        <v>12.3343048950912</v>
      </c>
      <c r="D12" s="2">
        <f t="shared" si="2"/>
        <v>13.6555582867108</v>
      </c>
      <c r="E12" s="2">
        <v>201</v>
      </c>
      <c r="F12" s="2">
        <f t="shared" si="3"/>
        <v>191.5</v>
      </c>
      <c r="G12" s="2">
        <v>182</v>
      </c>
      <c r="H12" s="2">
        <f t="shared" si="4"/>
        <v>19</v>
      </c>
      <c r="J12" s="2">
        <f t="shared" si="5"/>
        <v>11.0853522372563</v>
      </c>
      <c r="K12" s="2">
        <f t="shared" si="6"/>
        <v>12.2701473711211</v>
      </c>
      <c r="L12" s="2">
        <f t="shared" si="7"/>
        <v>13.6555582867108</v>
      </c>
      <c r="M12" s="2">
        <v>101</v>
      </c>
      <c r="N12" s="2">
        <f t="shared" si="8"/>
        <v>96</v>
      </c>
      <c r="O12" s="2">
        <v>91</v>
      </c>
      <c r="P12" s="2">
        <f t="shared" si="9"/>
        <v>10</v>
      </c>
    </row>
    <row r="13" spans="1:16">
      <c r="A13" s="2">
        <v>68</v>
      </c>
      <c r="B13" s="2">
        <f t="shared" si="0"/>
        <v>11.7568599806288</v>
      </c>
      <c r="C13" s="2">
        <f t="shared" si="1"/>
        <v>12.9655798897066</v>
      </c>
      <c r="D13" s="2">
        <f t="shared" si="2"/>
        <v>14.3707554348305</v>
      </c>
      <c r="E13" s="2">
        <v>178</v>
      </c>
      <c r="F13" s="2">
        <f t="shared" si="3"/>
        <v>169.5</v>
      </c>
      <c r="G13" s="2">
        <v>161</v>
      </c>
      <c r="H13" s="2">
        <f t="shared" si="4"/>
        <v>17</v>
      </c>
      <c r="J13" s="2">
        <f t="shared" si="5"/>
        <v>11.7568599806288</v>
      </c>
      <c r="K13" s="2">
        <f t="shared" si="6"/>
        <v>12.8894239317039</v>
      </c>
      <c r="L13" s="2">
        <f t="shared" si="7"/>
        <v>14.1938862835788</v>
      </c>
      <c r="M13" s="2">
        <v>89</v>
      </c>
      <c r="N13" s="2">
        <f t="shared" si="8"/>
        <v>85</v>
      </c>
      <c r="O13" s="2">
        <v>81</v>
      </c>
      <c r="P13" s="2">
        <f t="shared" si="9"/>
        <v>8</v>
      </c>
    </row>
    <row r="14" spans="1:16">
      <c r="A14" s="2">
        <v>82</v>
      </c>
      <c r="B14" s="2">
        <f t="shared" si="0"/>
        <v>12.0666424878927</v>
      </c>
      <c r="C14" s="2">
        <f t="shared" si="1"/>
        <v>13.196037750013</v>
      </c>
      <c r="D14" s="2">
        <f t="shared" si="2"/>
        <v>14.4917455287134</v>
      </c>
      <c r="E14" s="2">
        <v>160</v>
      </c>
      <c r="F14" s="2">
        <f t="shared" si="3"/>
        <v>153</v>
      </c>
      <c r="G14" s="2">
        <v>146</v>
      </c>
      <c r="H14" s="2">
        <f t="shared" si="4"/>
        <v>14</v>
      </c>
      <c r="J14" s="2">
        <f t="shared" si="5"/>
        <v>12.0666424878927</v>
      </c>
      <c r="K14" s="2">
        <f t="shared" si="6"/>
        <v>13.196037750013</v>
      </c>
      <c r="L14" s="2">
        <f t="shared" si="7"/>
        <v>14.4917455287134</v>
      </c>
      <c r="M14" s="2">
        <v>80</v>
      </c>
      <c r="N14" s="2">
        <f t="shared" si="8"/>
        <v>76.5</v>
      </c>
      <c r="O14" s="2">
        <v>73</v>
      </c>
      <c r="P14" s="2">
        <f t="shared" si="9"/>
        <v>7</v>
      </c>
    </row>
    <row r="15" spans="1:16">
      <c r="A15" s="2">
        <v>100</v>
      </c>
      <c r="B15" s="2">
        <f t="shared" si="0"/>
        <v>11.4095292602065</v>
      </c>
      <c r="C15" s="2">
        <f t="shared" si="1"/>
        <v>12.4741377214328</v>
      </c>
      <c r="D15" s="2">
        <f t="shared" si="2"/>
        <v>13.6950129274354</v>
      </c>
      <c r="E15" s="2">
        <v>149</v>
      </c>
      <c r="F15" s="2">
        <f t="shared" si="3"/>
        <v>142.5</v>
      </c>
      <c r="G15" s="2">
        <v>136</v>
      </c>
      <c r="H15" s="2">
        <f t="shared" si="4"/>
        <v>13</v>
      </c>
      <c r="J15" s="2">
        <f t="shared" si="5"/>
        <v>11.2579092935931</v>
      </c>
      <c r="K15" s="2">
        <f t="shared" si="6"/>
        <v>12.3870584921436</v>
      </c>
      <c r="L15" s="2">
        <f t="shared" si="7"/>
        <v>13.6950129274354</v>
      </c>
      <c r="M15" s="2">
        <v>75</v>
      </c>
      <c r="N15" s="2">
        <f t="shared" si="8"/>
        <v>71.5</v>
      </c>
      <c r="O15" s="2">
        <v>68</v>
      </c>
      <c r="P15" s="2">
        <f t="shared" si="9"/>
        <v>7</v>
      </c>
    </row>
    <row r="16" spans="1:16">
      <c r="A16" s="2">
        <v>120</v>
      </c>
      <c r="B16" s="2">
        <f t="shared" si="0"/>
        <v>11.4125107728628</v>
      </c>
      <c r="C16" s="2">
        <f>1000000000/(A16*POWER(2*PI()*F16,2))</f>
        <v>12.4902839795781</v>
      </c>
      <c r="D16" s="2">
        <f t="shared" si="2"/>
        <v>13.7282647798433</v>
      </c>
      <c r="E16" s="2">
        <v>136</v>
      </c>
      <c r="F16" s="2">
        <f t="shared" si="3"/>
        <v>130</v>
      </c>
      <c r="G16" s="2">
        <v>124</v>
      </c>
      <c r="H16" s="2">
        <f t="shared" si="4"/>
        <v>12</v>
      </c>
      <c r="J16" s="2">
        <f t="shared" si="5"/>
        <v>11.4125107728628</v>
      </c>
      <c r="K16" s="2">
        <f t="shared" si="6"/>
        <v>12.4902839795781</v>
      </c>
      <c r="L16" s="2">
        <f t="shared" si="7"/>
        <v>13.7282647798433</v>
      </c>
      <c r="M16" s="2">
        <v>68</v>
      </c>
      <c r="N16" s="2">
        <f t="shared" si="8"/>
        <v>65</v>
      </c>
      <c r="O16" s="2">
        <v>62</v>
      </c>
      <c r="P16" s="2">
        <f t="shared" si="9"/>
        <v>6</v>
      </c>
    </row>
    <row r="19" spans="1:16">
      <c r="A19" s="2">
        <v>8.2</v>
      </c>
      <c r="B19" s="2">
        <v>11.5</v>
      </c>
      <c r="C19" s="2">
        <v>12.5</v>
      </c>
      <c r="D19" s="2">
        <v>14</v>
      </c>
      <c r="E19" s="2">
        <f>1/(1000000*(2*PI()*POWER((A19/1000000000000)*(B19/1000000000),0.5)))</f>
        <v>518.279803304249</v>
      </c>
      <c r="F19" s="2">
        <f>1/(1000000*(2*PI()*POWER((A19/1000000000000)*(C19/1000000000),0.5)))</f>
        <v>497.116523716566</v>
      </c>
      <c r="G19" s="2">
        <f>1/(1000000*(2*PI()*POWER((A19/1000000000000)*(D19/1000000000),0.5)))</f>
        <v>469.730962276778</v>
      </c>
      <c r="H19" s="2">
        <f t="shared" ref="H17:H46" si="10">E19-G19</f>
        <v>48.5488410274711</v>
      </c>
      <c r="M19" s="2">
        <f>E19/2</f>
        <v>259.139901652124</v>
      </c>
      <c r="N19" s="2">
        <f>F19/2</f>
        <v>248.558261858283</v>
      </c>
      <c r="O19" s="2">
        <f>G19/2</f>
        <v>234.865481138389</v>
      </c>
      <c r="P19" s="2">
        <f t="shared" ref="P17:P46" si="11">M19-O19</f>
        <v>24.2744205137355</v>
      </c>
    </row>
    <row r="20" spans="1:16">
      <c r="A20" s="2">
        <v>10</v>
      </c>
      <c r="B20" s="2">
        <v>11.5</v>
      </c>
      <c r="C20" s="2">
        <v>12.5</v>
      </c>
      <c r="D20" s="2">
        <v>14</v>
      </c>
      <c r="E20" s="2">
        <f t="shared" ref="E20:E33" si="12">1/(1000000*(2*PI()*POWER((A20/1000000000000)*(B20/1000000000),0.5)))</f>
        <v>469.322322823808</v>
      </c>
      <c r="F20" s="2">
        <f t="shared" ref="F20:F33" si="13">1/(1000000*(2*PI()*POWER((A20/1000000000000)*(C20/1000000000),0.5)))</f>
        <v>450.158158078553</v>
      </c>
      <c r="G20" s="2">
        <f t="shared" ref="G20:G33" si="14">1/(1000000*(2*PI()*POWER((A20/1000000000000)*(D20/1000000000),0.5)))</f>
        <v>425.359477472412</v>
      </c>
      <c r="H20" s="2">
        <f t="shared" si="10"/>
        <v>43.9628453513958</v>
      </c>
      <c r="M20" s="2">
        <f t="shared" ref="M20:M46" si="15">E20/2</f>
        <v>234.661161411904</v>
      </c>
      <c r="N20" s="2">
        <f t="shared" ref="N20:N46" si="16">F20/2</f>
        <v>225.079079039277</v>
      </c>
      <c r="O20" s="2">
        <f t="shared" ref="O20:O46" si="17">G20/2</f>
        <v>212.679738736206</v>
      </c>
      <c r="P20" s="2">
        <f t="shared" si="11"/>
        <v>21.9814226756979</v>
      </c>
    </row>
    <row r="21" spans="1:16">
      <c r="A21" s="2">
        <v>12</v>
      </c>
      <c r="B21" s="2">
        <v>11.5</v>
      </c>
      <c r="C21" s="2">
        <v>12.5</v>
      </c>
      <c r="D21" s="2">
        <v>14</v>
      </c>
      <c r="E21" s="2">
        <f t="shared" si="12"/>
        <v>428.430704918869</v>
      </c>
      <c r="F21" s="2">
        <f t="shared" si="13"/>
        <v>410.936296041</v>
      </c>
      <c r="G21" s="2">
        <f t="shared" si="14"/>
        <v>388.298301433751</v>
      </c>
      <c r="H21" s="2">
        <f t="shared" si="10"/>
        <v>40.1324034851178</v>
      </c>
      <c r="M21" s="2">
        <f t="shared" si="15"/>
        <v>214.215352459434</v>
      </c>
      <c r="N21" s="2">
        <f t="shared" si="16"/>
        <v>205.4681480205</v>
      </c>
      <c r="O21" s="2">
        <f t="shared" si="17"/>
        <v>194.149150716875</v>
      </c>
      <c r="P21" s="2">
        <f t="shared" si="11"/>
        <v>20.0662017425589</v>
      </c>
    </row>
    <row r="22" spans="1:16">
      <c r="A22" s="2">
        <v>15</v>
      </c>
      <c r="B22" s="2">
        <v>11.5</v>
      </c>
      <c r="C22" s="2">
        <v>12.5</v>
      </c>
      <c r="D22" s="2">
        <v>14</v>
      </c>
      <c r="E22" s="2">
        <f t="shared" si="12"/>
        <v>383.200071938697</v>
      </c>
      <c r="F22" s="2">
        <f t="shared" si="13"/>
        <v>367.552596947861</v>
      </c>
      <c r="G22" s="2">
        <f t="shared" si="14"/>
        <v>347.304559021428</v>
      </c>
      <c r="H22" s="2">
        <f t="shared" si="10"/>
        <v>35.895512917269</v>
      </c>
      <c r="M22" s="2">
        <f t="shared" si="15"/>
        <v>191.600035969349</v>
      </c>
      <c r="N22" s="2">
        <f t="shared" si="16"/>
        <v>183.776298473931</v>
      </c>
      <c r="O22" s="2">
        <f t="shared" si="17"/>
        <v>173.652279510714</v>
      </c>
      <c r="P22" s="2">
        <f t="shared" si="11"/>
        <v>17.9477564586345</v>
      </c>
    </row>
    <row r="23" spans="1:16">
      <c r="A23" s="2">
        <v>18</v>
      </c>
      <c r="B23" s="2">
        <v>11.5</v>
      </c>
      <c r="C23" s="2">
        <v>12.5</v>
      </c>
      <c r="D23" s="2">
        <v>14</v>
      </c>
      <c r="E23" s="2">
        <f t="shared" si="12"/>
        <v>349.812205730712</v>
      </c>
      <c r="F23" s="2">
        <f t="shared" si="13"/>
        <v>335.52808069658</v>
      </c>
      <c r="G23" s="2">
        <f t="shared" si="14"/>
        <v>317.044235500701</v>
      </c>
      <c r="H23" s="2">
        <f t="shared" si="10"/>
        <v>32.7679702300106</v>
      </c>
      <c r="M23" s="2">
        <f t="shared" si="15"/>
        <v>174.906102865356</v>
      </c>
      <c r="N23" s="2">
        <f t="shared" si="16"/>
        <v>167.76404034829</v>
      </c>
      <c r="O23" s="2">
        <f t="shared" si="17"/>
        <v>158.522117750351</v>
      </c>
      <c r="P23" s="2">
        <f t="shared" si="11"/>
        <v>16.3839851150053</v>
      </c>
    </row>
    <row r="24" spans="1:16">
      <c r="A24" s="2">
        <v>22</v>
      </c>
      <c r="B24" s="2">
        <v>11.5</v>
      </c>
      <c r="C24" s="2">
        <v>12.5</v>
      </c>
      <c r="D24" s="2">
        <v>14</v>
      </c>
      <c r="E24" s="2">
        <f t="shared" si="12"/>
        <v>316.41704549874</v>
      </c>
      <c r="F24" s="2">
        <f t="shared" si="13"/>
        <v>303.496568263267</v>
      </c>
      <c r="G24" s="2">
        <f t="shared" si="14"/>
        <v>286.777301209336</v>
      </c>
      <c r="H24" s="2">
        <f t="shared" si="10"/>
        <v>29.639744289404</v>
      </c>
      <c r="M24" s="2">
        <f t="shared" si="15"/>
        <v>158.20852274937</v>
      </c>
      <c r="N24" s="2">
        <f t="shared" si="16"/>
        <v>151.748284131633</v>
      </c>
      <c r="O24" s="2">
        <f t="shared" si="17"/>
        <v>143.388650604668</v>
      </c>
      <c r="P24" s="2">
        <f t="shared" si="11"/>
        <v>14.819872144702</v>
      </c>
    </row>
    <row r="25" spans="1:16">
      <c r="A25" s="2">
        <v>27</v>
      </c>
      <c r="B25" s="2">
        <v>11.5</v>
      </c>
      <c r="C25" s="2">
        <v>12.5</v>
      </c>
      <c r="D25" s="2">
        <v>14</v>
      </c>
      <c r="E25" s="2">
        <f t="shared" si="12"/>
        <v>285.620469945912</v>
      </c>
      <c r="F25" s="2">
        <f t="shared" si="13"/>
        <v>273.957530694</v>
      </c>
      <c r="G25" s="2">
        <f t="shared" si="14"/>
        <v>258.865534289167</v>
      </c>
      <c r="H25" s="2">
        <f t="shared" si="10"/>
        <v>26.7549356567451</v>
      </c>
      <c r="M25" s="2">
        <f t="shared" si="15"/>
        <v>142.810234972956</v>
      </c>
      <c r="N25" s="2">
        <f t="shared" si="16"/>
        <v>136.978765347</v>
      </c>
      <c r="O25" s="2">
        <f t="shared" si="17"/>
        <v>129.432767144584</v>
      </c>
      <c r="P25" s="2">
        <f t="shared" si="11"/>
        <v>13.3774678283726</v>
      </c>
    </row>
    <row r="26" spans="1:16">
      <c r="A26" s="2">
        <v>33</v>
      </c>
      <c r="B26" s="2">
        <v>11.5</v>
      </c>
      <c r="C26" s="2">
        <v>12.5</v>
      </c>
      <c r="D26" s="2">
        <v>14</v>
      </c>
      <c r="E26" s="2">
        <f t="shared" si="12"/>
        <v>258.353435796974</v>
      </c>
      <c r="F26" s="2">
        <f t="shared" si="13"/>
        <v>247.803910310256</v>
      </c>
      <c r="G26" s="2">
        <f t="shared" si="14"/>
        <v>234.152685925104</v>
      </c>
      <c r="H26" s="2">
        <f t="shared" si="10"/>
        <v>24.2007498718704</v>
      </c>
      <c r="M26" s="2">
        <f t="shared" si="15"/>
        <v>129.176717898487</v>
      </c>
      <c r="N26" s="2">
        <f t="shared" si="16"/>
        <v>123.901955155128</v>
      </c>
      <c r="O26" s="2">
        <f t="shared" si="17"/>
        <v>117.076342962552</v>
      </c>
      <c r="P26" s="2">
        <f t="shared" si="11"/>
        <v>12.1003749359352</v>
      </c>
    </row>
    <row r="27" spans="1:16">
      <c r="A27" s="2">
        <v>39</v>
      </c>
      <c r="B27" s="2">
        <v>11.5</v>
      </c>
      <c r="C27" s="2">
        <v>12.5</v>
      </c>
      <c r="D27" s="2">
        <v>14</v>
      </c>
      <c r="E27" s="2">
        <f t="shared" si="12"/>
        <v>237.65059608741</v>
      </c>
      <c r="F27" s="2">
        <f t="shared" si="13"/>
        <v>227.946444050011</v>
      </c>
      <c r="G27" s="2">
        <f t="shared" si="14"/>
        <v>215.389143999225</v>
      </c>
      <c r="H27" s="2">
        <f t="shared" si="10"/>
        <v>22.2614520881848</v>
      </c>
      <c r="M27" s="2">
        <f t="shared" si="15"/>
        <v>118.825298043705</v>
      </c>
      <c r="N27" s="2">
        <f t="shared" si="16"/>
        <v>113.973222025006</v>
      </c>
      <c r="O27" s="2">
        <f t="shared" si="17"/>
        <v>107.694571999612</v>
      </c>
      <c r="P27" s="2">
        <f t="shared" si="11"/>
        <v>11.1307260440924</v>
      </c>
    </row>
    <row r="28" spans="1:16">
      <c r="A28" s="2">
        <v>47</v>
      </c>
      <c r="B28" s="2">
        <v>11.5</v>
      </c>
      <c r="C28" s="2">
        <v>12.5</v>
      </c>
      <c r="D28" s="2">
        <v>14</v>
      </c>
      <c r="E28" s="2">
        <f t="shared" si="12"/>
        <v>216.482244714785</v>
      </c>
      <c r="F28" s="2">
        <f t="shared" si="13"/>
        <v>207.642474688133</v>
      </c>
      <c r="G28" s="2">
        <f t="shared" si="14"/>
        <v>196.20369629958</v>
      </c>
      <c r="H28" s="2">
        <f t="shared" si="10"/>
        <v>20.2785484152051</v>
      </c>
      <c r="M28" s="2">
        <f t="shared" si="15"/>
        <v>108.241122357392</v>
      </c>
      <c r="N28" s="2">
        <f t="shared" si="16"/>
        <v>103.821237344066</v>
      </c>
      <c r="O28" s="2">
        <f t="shared" si="17"/>
        <v>98.1018481497898</v>
      </c>
      <c r="P28" s="2">
        <f t="shared" si="11"/>
        <v>10.1392742076026</v>
      </c>
    </row>
    <row r="29" spans="1:16">
      <c r="A29" s="2">
        <v>56</v>
      </c>
      <c r="B29" s="2">
        <v>11.5</v>
      </c>
      <c r="C29" s="2">
        <v>12.5</v>
      </c>
      <c r="D29" s="2">
        <v>14</v>
      </c>
      <c r="E29" s="2">
        <f t="shared" si="12"/>
        <v>198.324878986806</v>
      </c>
      <c r="F29" s="2">
        <f t="shared" si="13"/>
        <v>190.226541300421</v>
      </c>
      <c r="G29" s="2">
        <f t="shared" si="14"/>
        <v>179.747186087454</v>
      </c>
      <c r="H29" s="2">
        <f t="shared" si="10"/>
        <v>18.577692899352</v>
      </c>
      <c r="M29" s="2">
        <f t="shared" si="15"/>
        <v>99.1624394934029</v>
      </c>
      <c r="N29" s="2">
        <f t="shared" si="16"/>
        <v>95.1132706502103</v>
      </c>
      <c r="O29" s="2">
        <f t="shared" si="17"/>
        <v>89.8735930437268</v>
      </c>
      <c r="P29" s="2">
        <f t="shared" si="11"/>
        <v>9.28884644967602</v>
      </c>
    </row>
    <row r="30" spans="1:16">
      <c r="A30" s="2">
        <v>68</v>
      </c>
      <c r="B30" s="2">
        <v>11.5</v>
      </c>
      <c r="C30" s="2">
        <v>12.5</v>
      </c>
      <c r="D30" s="2">
        <v>14</v>
      </c>
      <c r="E30" s="2">
        <f t="shared" si="12"/>
        <v>179.976895045192</v>
      </c>
      <c r="F30" s="2">
        <f>1/(1000000*(2*PI()*POWER((A30/1000000000000)*(C30/1000000000),0.5)))</f>
        <v>172.627773345135</v>
      </c>
      <c r="G30" s="2">
        <f t="shared" si="14"/>
        <v>163.117913447876</v>
      </c>
      <c r="H30" s="2">
        <f t="shared" si="10"/>
        <v>16.858981597316</v>
      </c>
      <c r="M30" s="2">
        <f t="shared" si="15"/>
        <v>89.9884475225959</v>
      </c>
      <c r="N30" s="2">
        <f t="shared" si="16"/>
        <v>86.3138866725676</v>
      </c>
      <c r="O30" s="2">
        <f t="shared" si="17"/>
        <v>81.5589567239379</v>
      </c>
      <c r="P30" s="2">
        <f t="shared" si="11"/>
        <v>8.42949079865802</v>
      </c>
    </row>
    <row r="31" spans="1:17">
      <c r="A31" s="4">
        <v>82</v>
      </c>
      <c r="B31" s="4">
        <v>11.5</v>
      </c>
      <c r="C31" s="4">
        <v>12.5</v>
      </c>
      <c r="D31" s="4">
        <v>14</v>
      </c>
      <c r="E31" s="4">
        <f t="shared" si="12"/>
        <v>163.894464370549</v>
      </c>
      <c r="F31" s="4">
        <f t="shared" si="13"/>
        <v>157.202047744946</v>
      </c>
      <c r="G31" s="4">
        <f t="shared" si="14"/>
        <v>148.541972829725</v>
      </c>
      <c r="H31" s="4">
        <f t="shared" si="10"/>
        <v>15.3524915408238</v>
      </c>
      <c r="I31" s="4"/>
      <c r="J31" s="4"/>
      <c r="K31" s="4"/>
      <c r="L31" s="4"/>
      <c r="M31" s="4">
        <f t="shared" si="15"/>
        <v>81.9472321852743</v>
      </c>
      <c r="N31" s="4">
        <f t="shared" si="16"/>
        <v>78.6010238724731</v>
      </c>
      <c r="O31" s="4">
        <f t="shared" si="17"/>
        <v>74.2709864148624</v>
      </c>
      <c r="P31" s="4">
        <f t="shared" si="11"/>
        <v>7.6762457704119</v>
      </c>
      <c r="Q31" s="4"/>
    </row>
    <row r="32" spans="1:17">
      <c r="A32" s="4">
        <v>100</v>
      </c>
      <c r="B32" s="4">
        <v>11.5</v>
      </c>
      <c r="C32" s="4">
        <v>12.5</v>
      </c>
      <c r="D32" s="4">
        <v>14</v>
      </c>
      <c r="E32" s="4">
        <f t="shared" si="12"/>
        <v>148.412749688406</v>
      </c>
      <c r="F32" s="4">
        <f t="shared" si="13"/>
        <v>142.352508683435</v>
      </c>
      <c r="G32" s="4">
        <f t="shared" si="14"/>
        <v>134.51047731519</v>
      </c>
      <c r="H32" s="4">
        <f t="shared" si="10"/>
        <v>13.9022723732157</v>
      </c>
      <c r="I32" s="4"/>
      <c r="J32" s="4"/>
      <c r="K32" s="4"/>
      <c r="L32" s="4"/>
      <c r="M32" s="4">
        <f t="shared" si="15"/>
        <v>74.206374844203</v>
      </c>
      <c r="N32" s="4">
        <f t="shared" si="16"/>
        <v>71.1762543417177</v>
      </c>
      <c r="O32" s="4">
        <f t="shared" si="17"/>
        <v>67.2552386575951</v>
      </c>
      <c r="P32" s="4">
        <f t="shared" si="11"/>
        <v>6.95113618660783</v>
      </c>
      <c r="Q32" s="4"/>
    </row>
    <row r="33" spans="1:16">
      <c r="A33" s="2">
        <v>120</v>
      </c>
      <c r="B33" s="2">
        <v>11.5</v>
      </c>
      <c r="C33" s="2">
        <v>12.5</v>
      </c>
      <c r="D33" s="2">
        <v>14</v>
      </c>
      <c r="E33" s="2">
        <f t="shared" si="12"/>
        <v>135.481684709513</v>
      </c>
      <c r="F33" s="2">
        <f t="shared" si="13"/>
        <v>129.949466872279</v>
      </c>
      <c r="G33" s="2">
        <f t="shared" si="14"/>
        <v>122.790704410528</v>
      </c>
      <c r="H33" s="2">
        <f t="shared" si="10"/>
        <v>12.6909802989852</v>
      </c>
      <c r="M33" s="2">
        <f t="shared" si="15"/>
        <v>67.7408423547565</v>
      </c>
      <c r="N33" s="2">
        <f t="shared" si="16"/>
        <v>64.9747334361397</v>
      </c>
      <c r="O33" s="2">
        <f t="shared" si="17"/>
        <v>61.3953522052639</v>
      </c>
      <c r="P33" s="2">
        <f t="shared" si="11"/>
        <v>6.34549014949258</v>
      </c>
    </row>
    <row r="35" spans="1:18">
      <c r="A35" s="5">
        <v>91</v>
      </c>
      <c r="B35" s="5">
        <v>11.5</v>
      </c>
      <c r="C35" s="5">
        <v>12.5</v>
      </c>
      <c r="D35" s="5">
        <v>14</v>
      </c>
      <c r="E35" s="5">
        <f>1/(1000000*(2*PI()*POWER((A35/1000000000000)*(B35/1000000000),0.5)))</f>
        <v>155.578835074562</v>
      </c>
      <c r="F35" s="5">
        <f>1/(1000000*(2*PI()*POWER((A35/1000000000000)*(C35/1000000000),0.5)))</f>
        <v>149.225976322171</v>
      </c>
      <c r="G35" s="5">
        <f>1/(1000000*(2*PI()*POWER((A35/1000000000000)*(D35/1000000000),0.5)))</f>
        <v>141.005293749742</v>
      </c>
      <c r="H35" s="5">
        <f>E35-G35</f>
        <v>14.57354132482</v>
      </c>
      <c r="I35" s="6"/>
      <c r="J35" s="6"/>
      <c r="K35" s="6"/>
      <c r="L35" s="6"/>
      <c r="M35" s="5">
        <f>E35/2</f>
        <v>77.7894175372808</v>
      </c>
      <c r="N35" s="5">
        <f>F35/2</f>
        <v>74.6129881610853</v>
      </c>
      <c r="O35" s="5">
        <f>G35/2</f>
        <v>70.5026468748708</v>
      </c>
      <c r="P35" s="5">
        <f>M35-O35</f>
        <v>7.28677066240999</v>
      </c>
      <c r="Q35" s="5"/>
      <c r="R35" s="10" t="s">
        <v>8</v>
      </c>
    </row>
    <row r="36" spans="1:18">
      <c r="A36" s="5">
        <v>100</v>
      </c>
      <c r="B36" s="5">
        <v>11.5</v>
      </c>
      <c r="C36" s="5">
        <v>12.5</v>
      </c>
      <c r="D36" s="5">
        <v>14</v>
      </c>
      <c r="E36" s="5">
        <f t="shared" ref="E36:E41" si="18">1/(1000000*(2*PI()*POWER((A36/1000000000000)*(B36/1000000000),0.5)))</f>
        <v>148.412749688406</v>
      </c>
      <c r="F36" s="5">
        <f t="shared" ref="F36:F41" si="19">1/(1000000*(2*PI()*POWER((A36/1000000000000)*(C36/1000000000),0.5)))</f>
        <v>142.352508683435</v>
      </c>
      <c r="G36" s="5">
        <f t="shared" ref="G36:G41" si="20">1/(1000000*(2*PI()*POWER((A36/1000000000000)*(D36/1000000000),0.5)))</f>
        <v>134.51047731519</v>
      </c>
      <c r="H36" s="5">
        <f t="shared" ref="H36:H41" si="21">E36-G36</f>
        <v>13.9022723732157</v>
      </c>
      <c r="I36" s="6"/>
      <c r="J36" s="6"/>
      <c r="K36" s="6"/>
      <c r="L36" s="6"/>
      <c r="M36" s="5">
        <f t="shared" ref="M36:M41" si="22">E36/2</f>
        <v>74.206374844203</v>
      </c>
      <c r="N36" s="5">
        <f t="shared" ref="N36:N41" si="23">F36/2</f>
        <v>71.1762543417177</v>
      </c>
      <c r="O36" s="5">
        <f t="shared" ref="O36:O41" si="24">G36/2</f>
        <v>67.2552386575951</v>
      </c>
      <c r="P36" s="5">
        <f t="shared" ref="P36:P41" si="25">M36-O36</f>
        <v>6.95113618660783</v>
      </c>
      <c r="Q36" s="5"/>
      <c r="R36" s="10">
        <v>70</v>
      </c>
    </row>
    <row r="37" spans="1:16">
      <c r="A37" s="2">
        <v>110</v>
      </c>
      <c r="B37" s="2">
        <v>11.5</v>
      </c>
      <c r="C37" s="2">
        <v>12.5</v>
      </c>
      <c r="D37" s="2">
        <v>14</v>
      </c>
      <c r="E37" s="2">
        <f t="shared" si="18"/>
        <v>141.506004594965</v>
      </c>
      <c r="F37" s="2">
        <f t="shared" si="19"/>
        <v>135.727791514914</v>
      </c>
      <c r="G37" s="2">
        <f t="shared" si="20"/>
        <v>128.250707981602</v>
      </c>
      <c r="H37" s="2">
        <f t="shared" si="21"/>
        <v>13.2552966133636</v>
      </c>
      <c r="I37" s="7"/>
      <c r="J37" s="8"/>
      <c r="K37" s="7"/>
      <c r="L37" s="7"/>
      <c r="M37" s="2">
        <f t="shared" si="22"/>
        <v>70.7530022974827</v>
      </c>
      <c r="N37" s="2">
        <f t="shared" si="23"/>
        <v>67.863895757457</v>
      </c>
      <c r="O37" s="2">
        <f t="shared" si="24"/>
        <v>64.1253539908009</v>
      </c>
      <c r="P37" s="2">
        <f t="shared" si="25"/>
        <v>6.62764830668182</v>
      </c>
    </row>
    <row r="38" spans="1:16">
      <c r="A38" s="2">
        <v>120</v>
      </c>
      <c r="B38" s="2">
        <v>11.5</v>
      </c>
      <c r="C38" s="2">
        <v>12.5</v>
      </c>
      <c r="D38" s="2">
        <v>14</v>
      </c>
      <c r="E38" s="2">
        <f t="shared" si="18"/>
        <v>135.481684709513</v>
      </c>
      <c r="F38" s="2">
        <f t="shared" si="19"/>
        <v>129.949466872279</v>
      </c>
      <c r="G38" s="2">
        <f t="shared" si="20"/>
        <v>122.790704410528</v>
      </c>
      <c r="H38" s="2">
        <f t="shared" si="21"/>
        <v>12.6909802989852</v>
      </c>
      <c r="I38" s="7"/>
      <c r="J38" s="8"/>
      <c r="K38" s="7"/>
      <c r="L38" s="7"/>
      <c r="M38" s="2">
        <f t="shared" si="22"/>
        <v>67.7408423547565</v>
      </c>
      <c r="N38" s="2">
        <f t="shared" si="23"/>
        <v>64.9747334361397</v>
      </c>
      <c r="O38" s="2">
        <f t="shared" si="24"/>
        <v>61.3953522052639</v>
      </c>
      <c r="P38" s="2">
        <f t="shared" si="25"/>
        <v>6.34549014949258</v>
      </c>
    </row>
    <row r="39" spans="1:16">
      <c r="A39" s="2">
        <v>130</v>
      </c>
      <c r="B39" s="2">
        <v>11.5</v>
      </c>
      <c r="C39" s="2">
        <v>12.5</v>
      </c>
      <c r="D39" s="2">
        <v>14</v>
      </c>
      <c r="E39" s="2">
        <f t="shared" si="18"/>
        <v>130.166592281623</v>
      </c>
      <c r="F39" s="2">
        <f t="shared" si="19"/>
        <v>124.851409309281</v>
      </c>
      <c r="G39" s="2">
        <f t="shared" si="20"/>
        <v>117.973492810104</v>
      </c>
      <c r="H39" s="2">
        <f t="shared" si="21"/>
        <v>12.1930994715193</v>
      </c>
      <c r="I39" s="7"/>
      <c r="J39" s="8"/>
      <c r="K39" s="7"/>
      <c r="L39" s="7"/>
      <c r="M39" s="2">
        <f t="shared" si="22"/>
        <v>65.0832961408116</v>
      </c>
      <c r="N39" s="2">
        <f t="shared" si="23"/>
        <v>62.4257046546403</v>
      </c>
      <c r="O39" s="2">
        <f t="shared" si="24"/>
        <v>58.9867464050519</v>
      </c>
      <c r="P39" s="2">
        <f t="shared" si="25"/>
        <v>6.09654973575967</v>
      </c>
    </row>
    <row r="40" spans="1:16">
      <c r="A40" s="2">
        <v>150</v>
      </c>
      <c r="B40" s="2">
        <v>11.5</v>
      </c>
      <c r="C40" s="2">
        <v>12.5</v>
      </c>
      <c r="D40" s="2">
        <v>14</v>
      </c>
      <c r="E40" s="2">
        <f t="shared" si="18"/>
        <v>121.178502686666</v>
      </c>
      <c r="F40" s="2">
        <f t="shared" si="19"/>
        <v>116.230336626509</v>
      </c>
      <c r="G40" s="2">
        <f t="shared" si="20"/>
        <v>109.827344826809</v>
      </c>
      <c r="H40" s="2">
        <f t="shared" si="21"/>
        <v>11.3511578598566</v>
      </c>
      <c r="I40" s="7"/>
      <c r="J40" s="8"/>
      <c r="K40" s="7"/>
      <c r="L40" s="7"/>
      <c r="M40" s="2">
        <f t="shared" si="22"/>
        <v>60.5892513433329</v>
      </c>
      <c r="N40" s="2">
        <f t="shared" si="23"/>
        <v>58.1151683132547</v>
      </c>
      <c r="O40" s="2">
        <f t="shared" si="24"/>
        <v>54.9136724134047</v>
      </c>
      <c r="P40" s="2">
        <f t="shared" si="25"/>
        <v>5.67557892992828</v>
      </c>
    </row>
    <row r="41" spans="1:16">
      <c r="A41" s="2">
        <v>160</v>
      </c>
      <c r="B41" s="2">
        <v>11.5</v>
      </c>
      <c r="C41" s="2">
        <v>12.5</v>
      </c>
      <c r="D41" s="2">
        <v>14</v>
      </c>
      <c r="E41" s="2">
        <f t="shared" si="18"/>
        <v>117.330580705952</v>
      </c>
      <c r="F41" s="2">
        <f t="shared" si="19"/>
        <v>112.539539519638</v>
      </c>
      <c r="G41" s="2">
        <f t="shared" si="20"/>
        <v>106.339869368103</v>
      </c>
      <c r="H41" s="2">
        <f t="shared" si="21"/>
        <v>10.9907113378489</v>
      </c>
      <c r="I41" s="7"/>
      <c r="J41" s="8"/>
      <c r="K41" s="7"/>
      <c r="L41" s="7"/>
      <c r="M41" s="2">
        <f t="shared" si="22"/>
        <v>58.665290352976</v>
      </c>
      <c r="N41" s="2">
        <f t="shared" si="23"/>
        <v>56.2697697598191</v>
      </c>
      <c r="O41" s="2">
        <f t="shared" si="24"/>
        <v>53.1699346840515</v>
      </c>
      <c r="P41" s="2">
        <f t="shared" si="25"/>
        <v>5.49535566892447</v>
      </c>
    </row>
    <row r="42" spans="1:18">
      <c r="A42" s="5">
        <v>180</v>
      </c>
      <c r="B42" s="5">
        <v>11.5</v>
      </c>
      <c r="C42" s="5">
        <v>12.5</v>
      </c>
      <c r="D42" s="5">
        <v>14</v>
      </c>
      <c r="E42" s="5">
        <f>1/(1000000*(2*PI()*POWER((A42/1000000000000)*(B42/1000000000),0.5)))</f>
        <v>110.620332343645</v>
      </c>
      <c r="F42" s="5">
        <f>1/(1000000*(2*PI()*POWER((A42/1000000000000)*(C42/1000000000),0.5)))</f>
        <v>106.103295394597</v>
      </c>
      <c r="G42" s="5">
        <f>1/(1000000*(2*PI()*POWER((A42/1000000000000)*(D42/1000000000),0.5)))</f>
        <v>100.258190320903</v>
      </c>
      <c r="H42" s="5">
        <f>E42-G42</f>
        <v>10.3621420227425</v>
      </c>
      <c r="I42" s="6"/>
      <c r="J42" s="6"/>
      <c r="K42" s="6"/>
      <c r="L42" s="6"/>
      <c r="M42" s="5">
        <f>E42/2</f>
        <v>55.3101661718227</v>
      </c>
      <c r="N42" s="5">
        <f>F42/2</f>
        <v>53.0516476972984</v>
      </c>
      <c r="O42" s="5">
        <f>G42/2</f>
        <v>50.1290951604515</v>
      </c>
      <c r="P42" s="5">
        <f>M42-O42</f>
        <v>5.18107101137126</v>
      </c>
      <c r="Q42" s="5"/>
      <c r="R42" s="10" t="s">
        <v>9</v>
      </c>
    </row>
    <row r="43" spans="1:18">
      <c r="A43" s="5">
        <v>200</v>
      </c>
      <c r="B43" s="5">
        <v>11.5</v>
      </c>
      <c r="C43" s="5">
        <v>12.5</v>
      </c>
      <c r="D43" s="5">
        <v>14</v>
      </c>
      <c r="E43" s="5">
        <f>1/(1000000*(2*PI()*POWER((A43/1000000000000)*(B43/1000000000),0.5)))</f>
        <v>104.943661719213</v>
      </c>
      <c r="F43" s="5">
        <f>1/(1000000*(2*PI()*POWER((A43/1000000000000)*(C43/1000000000),0.5)))</f>
        <v>100.658424208974</v>
      </c>
      <c r="G43" s="5">
        <f>1/(1000000*(2*PI()*POWER((A43/1000000000000)*(D43/1000000000),0.5)))</f>
        <v>95.1132706502103</v>
      </c>
      <c r="H43" s="5">
        <f>E43-G43</f>
        <v>9.83039106900318</v>
      </c>
      <c r="I43" s="6"/>
      <c r="J43" s="6"/>
      <c r="K43" s="6"/>
      <c r="L43" s="6"/>
      <c r="M43" s="5">
        <f>E43/2</f>
        <v>52.4718308596067</v>
      </c>
      <c r="N43" s="5">
        <f>F43/2</f>
        <v>50.329212104487</v>
      </c>
      <c r="O43" s="5">
        <f>G43/2</f>
        <v>47.5566353251052</v>
      </c>
      <c r="P43" s="5">
        <f>M43-O43</f>
        <v>4.91519553450159</v>
      </c>
      <c r="Q43" s="5"/>
      <c r="R43" s="10" t="s">
        <v>10</v>
      </c>
    </row>
    <row r="44" spans="1:17">
      <c r="A44" s="4">
        <v>220</v>
      </c>
      <c r="B44" s="2">
        <v>11.5</v>
      </c>
      <c r="C44" s="2">
        <v>12.5</v>
      </c>
      <c r="D44" s="2">
        <v>14</v>
      </c>
      <c r="E44" s="4">
        <f t="shared" ref="E44:E54" si="26">1/(1000000*(2*PI()*POWER((A44/1000000000000)*(B44/1000000000),0.5)))</f>
        <v>100.059855427715</v>
      </c>
      <c r="F44" s="4">
        <f t="shared" ref="F44:F57" si="27">1/(1000000*(2*PI()*POWER((A44/1000000000000)*(C44/1000000000),0.5)))</f>
        <v>95.9740417756696</v>
      </c>
      <c r="G44" s="4">
        <f>1/(1000000*(2*PI()*POWER((A44/1000000000000)*(D44/1000000000),0.5)))</f>
        <v>90.6869453057663</v>
      </c>
      <c r="H44" s="2">
        <f t="shared" ref="H44:H57" si="28">E44-G44</f>
        <v>9.37291012194854</v>
      </c>
      <c r="I44" s="8"/>
      <c r="J44" s="8"/>
      <c r="K44" s="8"/>
      <c r="L44" s="8"/>
      <c r="M44" s="2">
        <f t="shared" ref="M44:M57" si="29">E44/2</f>
        <v>50.0299277138574</v>
      </c>
      <c r="N44" s="2">
        <f t="shared" ref="N44:N57" si="30">F44/2</f>
        <v>47.9870208878348</v>
      </c>
      <c r="O44" s="2">
        <f t="shared" ref="O44:O57" si="31">G44/2</f>
        <v>45.3434726528832</v>
      </c>
      <c r="P44" s="2">
        <f t="shared" ref="P44:P57" si="32">M44-O44</f>
        <v>4.68645506097427</v>
      </c>
      <c r="Q44" s="4"/>
    </row>
    <row r="45" spans="1:17">
      <c r="A45" s="4">
        <v>240</v>
      </c>
      <c r="B45" s="2">
        <v>11.5</v>
      </c>
      <c r="C45" s="2">
        <v>12.5</v>
      </c>
      <c r="D45" s="2">
        <v>14</v>
      </c>
      <c r="E45" s="4">
        <f t="shared" si="26"/>
        <v>95.8000179846743</v>
      </c>
      <c r="F45" s="4">
        <f t="shared" si="27"/>
        <v>91.8881492369653</v>
      </c>
      <c r="G45" s="4">
        <f>1/(1000000*(2*PI()*POWER((A45/1000000000000)*(D45/1000000000),0.5)))</f>
        <v>86.8261397553571</v>
      </c>
      <c r="H45" s="2">
        <f t="shared" si="28"/>
        <v>8.97387822931725</v>
      </c>
      <c r="I45" s="8"/>
      <c r="J45" s="8"/>
      <c r="K45" s="8"/>
      <c r="L45" s="8"/>
      <c r="M45" s="2">
        <f t="shared" si="29"/>
        <v>47.9000089923372</v>
      </c>
      <c r="N45" s="2">
        <f t="shared" si="30"/>
        <v>45.9440746184827</v>
      </c>
      <c r="O45" s="2">
        <f t="shared" si="31"/>
        <v>43.4130698776785</v>
      </c>
      <c r="P45" s="2">
        <f t="shared" si="32"/>
        <v>4.48693911465863</v>
      </c>
      <c r="Q45" s="4"/>
    </row>
    <row r="46" spans="1:17">
      <c r="A46" s="4">
        <v>270</v>
      </c>
      <c r="B46" s="2">
        <v>11.5</v>
      </c>
      <c r="C46" s="2">
        <v>12.5</v>
      </c>
      <c r="D46" s="2">
        <v>14</v>
      </c>
      <c r="E46" s="4">
        <f t="shared" si="26"/>
        <v>90.3211231396753</v>
      </c>
      <c r="F46" s="4">
        <f t="shared" si="27"/>
        <v>86.6329779148529</v>
      </c>
      <c r="G46" s="4">
        <f>1/(1000000*(2*PI()*POWER((A46/1000000000000)*(D46/1000000000),0.5)))</f>
        <v>81.8604696070185</v>
      </c>
      <c r="H46" s="2">
        <f t="shared" si="28"/>
        <v>8.46065353265675</v>
      </c>
      <c r="I46" s="8"/>
      <c r="J46" s="8"/>
      <c r="K46" s="8"/>
      <c r="L46" s="8"/>
      <c r="M46" s="2">
        <f t="shared" si="29"/>
        <v>45.1605615698376</v>
      </c>
      <c r="N46" s="2">
        <f t="shared" si="30"/>
        <v>43.3164889574265</v>
      </c>
      <c r="O46" s="2">
        <f t="shared" si="31"/>
        <v>40.9302348035093</v>
      </c>
      <c r="P46" s="2">
        <f t="shared" si="32"/>
        <v>4.23032676632837</v>
      </c>
      <c r="Q46" s="4"/>
    </row>
    <row r="47" spans="1:18">
      <c r="A47" s="5">
        <v>300</v>
      </c>
      <c r="B47" s="5">
        <v>11.5</v>
      </c>
      <c r="C47" s="5">
        <v>12.5</v>
      </c>
      <c r="D47" s="5">
        <v>14</v>
      </c>
      <c r="E47" s="5">
        <f t="shared" si="26"/>
        <v>85.6861409837737</v>
      </c>
      <c r="F47" s="5">
        <f t="shared" si="27"/>
        <v>82.1872592082</v>
      </c>
      <c r="G47" s="5">
        <f>1/(1000000*(2*PI()*POWER((A47/1000000000000)*(D47/1000000000),0.5)))</f>
        <v>77.6596602867502</v>
      </c>
      <c r="H47" s="5">
        <f t="shared" si="28"/>
        <v>8.02648069702356</v>
      </c>
      <c r="I47" s="6"/>
      <c r="J47" s="6"/>
      <c r="K47" s="6"/>
      <c r="L47" s="6"/>
      <c r="M47" s="5">
        <f t="shared" si="29"/>
        <v>42.8430704918869</v>
      </c>
      <c r="N47" s="5">
        <f t="shared" si="30"/>
        <v>41.0936296041</v>
      </c>
      <c r="O47" s="5">
        <f t="shared" si="31"/>
        <v>38.8298301433751</v>
      </c>
      <c r="P47" s="5">
        <f t="shared" si="32"/>
        <v>4.01324034851178</v>
      </c>
      <c r="Q47" s="5"/>
      <c r="R47" s="10" t="s">
        <v>11</v>
      </c>
    </row>
    <row r="48" spans="1:17">
      <c r="A48" s="4">
        <v>330</v>
      </c>
      <c r="B48" s="2">
        <v>11.5</v>
      </c>
      <c r="C48" s="2">
        <v>12.5</v>
      </c>
      <c r="D48" s="2">
        <v>14</v>
      </c>
      <c r="E48" s="4">
        <f t="shared" si="26"/>
        <v>81.6985298448517</v>
      </c>
      <c r="F48" s="4">
        <f t="shared" si="27"/>
        <v>78.362476967649</v>
      </c>
      <c r="G48" s="4">
        <f t="shared" ref="G48:G57" si="33">1/(1000000*(2*PI()*POWER((A48/1000000000000)*(D48/1000000000),0.5)))</f>
        <v>74.0455807769379</v>
      </c>
      <c r="H48" s="2">
        <f t="shared" si="28"/>
        <v>7.65294906791384</v>
      </c>
      <c r="I48" s="8"/>
      <c r="J48" s="8"/>
      <c r="K48" s="8"/>
      <c r="L48" s="8"/>
      <c r="M48" s="2">
        <f t="shared" si="29"/>
        <v>40.8492649224259</v>
      </c>
      <c r="N48" s="2">
        <f t="shared" si="30"/>
        <v>39.1812384838245</v>
      </c>
      <c r="O48" s="2">
        <f t="shared" si="31"/>
        <v>37.0227903884689</v>
      </c>
      <c r="P48" s="2">
        <f t="shared" si="32"/>
        <v>3.82647453395692</v>
      </c>
      <c r="Q48" s="4"/>
    </row>
    <row r="49" spans="1:17">
      <c r="A49" s="4">
        <v>360</v>
      </c>
      <c r="B49" s="2">
        <v>11.5</v>
      </c>
      <c r="C49" s="2">
        <v>12.5</v>
      </c>
      <c r="D49" s="2">
        <v>14</v>
      </c>
      <c r="E49" s="4">
        <f t="shared" si="26"/>
        <v>78.2203871373013</v>
      </c>
      <c r="F49" s="4">
        <f t="shared" si="27"/>
        <v>75.0263596797589</v>
      </c>
      <c r="G49" s="4">
        <f t="shared" si="33"/>
        <v>70.893246245402</v>
      </c>
      <c r="H49" s="2">
        <f t="shared" si="28"/>
        <v>7.32714089189932</v>
      </c>
      <c r="I49" s="8"/>
      <c r="J49" s="8"/>
      <c r="K49" s="8"/>
      <c r="L49" s="8"/>
      <c r="M49" s="2">
        <f t="shared" si="29"/>
        <v>39.1101935686506</v>
      </c>
      <c r="N49" s="2">
        <f t="shared" si="30"/>
        <v>37.5131798398794</v>
      </c>
      <c r="O49" s="2">
        <f t="shared" si="31"/>
        <v>35.446623122701</v>
      </c>
      <c r="P49" s="2">
        <f t="shared" si="32"/>
        <v>3.66357044594966</v>
      </c>
      <c r="Q49" s="4"/>
    </row>
    <row r="50" spans="1:18">
      <c r="A50" s="5">
        <v>390</v>
      </c>
      <c r="B50" s="5">
        <v>11.5</v>
      </c>
      <c r="C50" s="5">
        <v>12.5</v>
      </c>
      <c r="D50" s="5">
        <v>14</v>
      </c>
      <c r="E50" s="5">
        <f t="shared" si="26"/>
        <v>75.1517170932914</v>
      </c>
      <c r="F50" s="5">
        <f t="shared" si="27"/>
        <v>72.0829947734173</v>
      </c>
      <c r="G50" s="5">
        <f t="shared" si="33"/>
        <v>68.1120278311539</v>
      </c>
      <c r="H50" s="5">
        <f t="shared" si="28"/>
        <v>7.03968926213759</v>
      </c>
      <c r="I50" s="6"/>
      <c r="J50" s="6"/>
      <c r="K50" s="6"/>
      <c r="L50" s="6"/>
      <c r="M50" s="5">
        <f t="shared" si="29"/>
        <v>37.5758585466457</v>
      </c>
      <c r="N50" s="5">
        <f t="shared" si="30"/>
        <v>36.0414973867086</v>
      </c>
      <c r="O50" s="5">
        <f t="shared" si="31"/>
        <v>34.0560139155769</v>
      </c>
      <c r="P50" s="5">
        <f t="shared" si="32"/>
        <v>3.51984463106879</v>
      </c>
      <c r="Q50" s="5"/>
      <c r="R50" s="10" t="s">
        <v>12</v>
      </c>
    </row>
    <row r="51" spans="1:17">
      <c r="A51" s="4">
        <v>430</v>
      </c>
      <c r="B51" s="4">
        <v>11.5</v>
      </c>
      <c r="C51" s="4">
        <v>12.5</v>
      </c>
      <c r="D51" s="4">
        <v>14</v>
      </c>
      <c r="E51" s="4">
        <f t="shared" si="26"/>
        <v>71.5709832558078</v>
      </c>
      <c r="F51" s="4">
        <f t="shared" si="27"/>
        <v>68.648475530538</v>
      </c>
      <c r="G51" s="4">
        <f t="shared" si="33"/>
        <v>64.8667121919666</v>
      </c>
      <c r="H51" s="2">
        <f t="shared" si="28"/>
        <v>6.70427106384126</v>
      </c>
      <c r="I51" s="8"/>
      <c r="J51" s="7"/>
      <c r="K51" s="8"/>
      <c r="L51" s="8"/>
      <c r="M51" s="2">
        <f t="shared" si="29"/>
        <v>35.7854916279039</v>
      </c>
      <c r="N51" s="2">
        <f t="shared" si="30"/>
        <v>34.324237765269</v>
      </c>
      <c r="O51" s="2">
        <f t="shared" si="31"/>
        <v>32.4333560959833</v>
      </c>
      <c r="P51" s="2">
        <f t="shared" si="32"/>
        <v>3.35213553192063</v>
      </c>
      <c r="Q51" s="4"/>
    </row>
    <row r="52" spans="1:17">
      <c r="A52" s="4">
        <v>470</v>
      </c>
      <c r="B52" s="2">
        <v>11.5</v>
      </c>
      <c r="C52" s="2">
        <v>12.5</v>
      </c>
      <c r="D52" s="2">
        <v>14</v>
      </c>
      <c r="E52" s="4">
        <f t="shared" si="26"/>
        <v>68.4576966284668</v>
      </c>
      <c r="F52" s="4">
        <f t="shared" si="27"/>
        <v>65.662315900836</v>
      </c>
      <c r="G52" s="4">
        <f t="shared" si="33"/>
        <v>62.0450565650622</v>
      </c>
      <c r="H52" s="2">
        <f t="shared" si="28"/>
        <v>6.4126400634046</v>
      </c>
      <c r="I52" s="8"/>
      <c r="J52" s="7"/>
      <c r="K52" s="8"/>
      <c r="L52" s="8"/>
      <c r="M52" s="2">
        <f t="shared" si="29"/>
        <v>34.2288483142334</v>
      </c>
      <c r="N52" s="2">
        <f t="shared" si="30"/>
        <v>32.831157950418</v>
      </c>
      <c r="O52" s="2">
        <f t="shared" si="31"/>
        <v>31.0225282825311</v>
      </c>
      <c r="P52" s="2">
        <f t="shared" si="32"/>
        <v>3.2063200317023</v>
      </c>
      <c r="Q52" s="4"/>
    </row>
    <row r="53" spans="1:17">
      <c r="A53" s="4">
        <v>510</v>
      </c>
      <c r="B53" s="2">
        <v>11.5</v>
      </c>
      <c r="C53" s="2">
        <v>12.5</v>
      </c>
      <c r="D53" s="2">
        <v>14</v>
      </c>
      <c r="E53" s="4">
        <f t="shared" si="26"/>
        <v>65.7182701639942</v>
      </c>
      <c r="F53" s="4">
        <f t="shared" si="27"/>
        <v>63.034750342013</v>
      </c>
      <c r="G53" s="4">
        <f t="shared" si="33"/>
        <v>59.5622404857179</v>
      </c>
      <c r="H53" s="2">
        <f t="shared" si="28"/>
        <v>6.1560296782763</v>
      </c>
      <c r="I53" s="8"/>
      <c r="J53" s="7"/>
      <c r="K53" s="8"/>
      <c r="L53" s="8"/>
      <c r="M53" s="2">
        <f t="shared" si="29"/>
        <v>32.8591350819971</v>
      </c>
      <c r="N53" s="2">
        <f t="shared" si="30"/>
        <v>31.5173751710065</v>
      </c>
      <c r="O53" s="2">
        <f t="shared" si="31"/>
        <v>29.781120242859</v>
      </c>
      <c r="P53" s="2">
        <f t="shared" si="32"/>
        <v>3.07801483913815</v>
      </c>
      <c r="Q53" s="4"/>
    </row>
    <row r="54" spans="1:18">
      <c r="A54" s="5">
        <v>560</v>
      </c>
      <c r="B54" s="5">
        <v>11.5</v>
      </c>
      <c r="C54" s="5">
        <v>12.5</v>
      </c>
      <c r="D54" s="5">
        <v>14</v>
      </c>
      <c r="E54" s="5">
        <f t="shared" si="26"/>
        <v>62.7158334275573</v>
      </c>
      <c r="F54" s="5">
        <f t="shared" si="27"/>
        <v>60.1549141925418</v>
      </c>
      <c r="G54" s="5">
        <f t="shared" si="33"/>
        <v>56.8410511042483</v>
      </c>
      <c r="H54" s="5">
        <f t="shared" si="28"/>
        <v>5.87478232330896</v>
      </c>
      <c r="I54" s="6"/>
      <c r="J54" s="6"/>
      <c r="K54" s="6"/>
      <c r="L54" s="6"/>
      <c r="M54" s="5">
        <f t="shared" si="29"/>
        <v>31.3579167137786</v>
      </c>
      <c r="N54" s="5">
        <f t="shared" si="30"/>
        <v>30.0774570962709</v>
      </c>
      <c r="O54" s="5">
        <f t="shared" si="31"/>
        <v>28.4205255521242</v>
      </c>
      <c r="P54" s="5">
        <f t="shared" si="32"/>
        <v>2.93739116165448</v>
      </c>
      <c r="Q54" s="5"/>
      <c r="R54" s="10" t="s">
        <v>13</v>
      </c>
    </row>
    <row r="55" spans="1:17">
      <c r="A55" s="4">
        <v>620</v>
      </c>
      <c r="B55" s="4">
        <v>11.5</v>
      </c>
      <c r="C55" s="4">
        <v>12.5</v>
      </c>
      <c r="D55" s="4">
        <v>14</v>
      </c>
      <c r="E55" s="4">
        <f>1/(1000000*(2*PI()*POWER((A55/1000000000000)*(B55/1000000000),0.5)))</f>
        <v>59.603994602648</v>
      </c>
      <c r="F55" s="4">
        <f t="shared" si="27"/>
        <v>57.1701432461481</v>
      </c>
      <c r="G55" s="4">
        <f t="shared" si="33"/>
        <v>54.020707659731</v>
      </c>
      <c r="H55" s="2">
        <f t="shared" si="28"/>
        <v>5.583286942917</v>
      </c>
      <c r="I55" s="8"/>
      <c r="J55" s="8"/>
      <c r="K55" s="8"/>
      <c r="L55" s="8"/>
      <c r="M55" s="2">
        <f t="shared" si="29"/>
        <v>29.801997301324</v>
      </c>
      <c r="N55" s="2">
        <f t="shared" si="30"/>
        <v>28.585071623074</v>
      </c>
      <c r="O55" s="2">
        <f t="shared" si="31"/>
        <v>27.0103538298655</v>
      </c>
      <c r="P55" s="2">
        <f t="shared" si="32"/>
        <v>2.7916434714585</v>
      </c>
      <c r="Q55" s="4"/>
    </row>
    <row r="56" spans="1:18">
      <c r="A56" s="5">
        <v>680</v>
      </c>
      <c r="B56" s="5">
        <v>11.5</v>
      </c>
      <c r="C56" s="5">
        <v>12.5</v>
      </c>
      <c r="D56" s="5">
        <v>14</v>
      </c>
      <c r="E56" s="5">
        <f>1/(1000000*(2*PI()*POWER((A56/1000000000000)*(B56/1000000000),0.5)))</f>
        <v>56.9136914547879</v>
      </c>
      <c r="F56" s="5">
        <f t="shared" si="27"/>
        <v>54.5896951173931</v>
      </c>
      <c r="G56" s="5">
        <f t="shared" si="33"/>
        <v>51.5824133669497</v>
      </c>
      <c r="H56" s="5">
        <f t="shared" si="28"/>
        <v>5.33127808783822</v>
      </c>
      <c r="I56" s="6"/>
      <c r="J56" s="6"/>
      <c r="K56" s="6"/>
      <c r="L56" s="6"/>
      <c r="M56" s="5">
        <f t="shared" si="29"/>
        <v>28.456845727394</v>
      </c>
      <c r="N56" s="5">
        <f t="shared" si="30"/>
        <v>27.2948475586966</v>
      </c>
      <c r="O56" s="5">
        <f t="shared" si="31"/>
        <v>25.7912066834748</v>
      </c>
      <c r="P56" s="5">
        <f t="shared" si="32"/>
        <v>2.66563904391911</v>
      </c>
      <c r="Q56" s="5"/>
      <c r="R56" s="10" t="s">
        <v>14</v>
      </c>
    </row>
    <row r="57" spans="1:17">
      <c r="A57" s="4">
        <v>750</v>
      </c>
      <c r="B57" s="4">
        <v>11.5</v>
      </c>
      <c r="C57" s="4">
        <v>12.5</v>
      </c>
      <c r="D57" s="4">
        <v>14</v>
      </c>
      <c r="E57" s="4">
        <f>1/(1000000*(2*PI()*POWER((A57/1000000000000)*(B57/1000000000),0.5)))</f>
        <v>54.1926738838052</v>
      </c>
      <c r="F57" s="4">
        <f t="shared" si="27"/>
        <v>51.9797867489117</v>
      </c>
      <c r="G57" s="4">
        <f t="shared" si="33"/>
        <v>49.1162817642111</v>
      </c>
      <c r="H57" s="2">
        <f t="shared" si="28"/>
        <v>5.07639211959405</v>
      </c>
      <c r="I57" s="8"/>
      <c r="J57" s="7"/>
      <c r="K57" s="8"/>
      <c r="L57" s="8"/>
      <c r="M57" s="2">
        <f t="shared" si="29"/>
        <v>27.0963369419026</v>
      </c>
      <c r="N57" s="2">
        <f t="shared" si="30"/>
        <v>25.9898933744559</v>
      </c>
      <c r="O57" s="2">
        <f t="shared" si="31"/>
        <v>24.5581408821056</v>
      </c>
      <c r="P57" s="2">
        <f t="shared" si="32"/>
        <v>2.53819605979703</v>
      </c>
      <c r="Q57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fbradasc</dc:creator>
  <cp:lastModifiedBy>fbradasc</cp:lastModifiedBy>
  <dcterms:created xsi:type="dcterms:W3CDTF">2020-11-07T21:24:56Z</dcterms:created>
  <dcterms:modified xsi:type="dcterms:W3CDTF">2020-11-07T23:35:27Z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