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rev\Documents\Acadêmico\Simulações\covid-cnn\results\"/>
    </mc:Choice>
  </mc:AlternateContent>
  <xr:revisionPtr revIDLastSave="0" documentId="13_ncr:1_{E5616C29-2253-4919-901D-CEA273D5132B}" xr6:coauthVersionLast="36" xr6:coauthVersionMax="47" xr10:uidLastSave="{00000000-0000-0000-0000-000000000000}"/>
  <bookViews>
    <workbookView xWindow="-105" yWindow="-105" windowWidth="15465" windowHeight="7095" firstSheet="1" activeTab="8" xr2:uid="{0909E323-572E-4CDB-984E-5B3530C510BC}"/>
  </bookViews>
  <sheets>
    <sheet name="No Pooling" sheetId="5" r:id="rId1"/>
    <sheet name="Avg Pooling (v2)" sheetId="9" r:id="rId2"/>
    <sheet name="Ensembles" sheetId="7" r:id="rId3"/>
    <sheet name="class_weight" sheetId="4" r:id="rId4"/>
    <sheet name="EfficientNetB2" sheetId="10" r:id="rId5"/>
    <sheet name="Models" sheetId="11" r:id="rId6"/>
    <sheet name="Dataset" sheetId="12" r:id="rId7"/>
    <sheet name="Related work" sheetId="13" r:id="rId8"/>
    <sheet name="All partitions" sheetId="1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9" l="1"/>
  <c r="F68" i="9"/>
  <c r="F67" i="9"/>
  <c r="F66" i="9"/>
  <c r="F65" i="9"/>
  <c r="F64" i="9"/>
  <c r="F63" i="9"/>
  <c r="F62" i="9"/>
  <c r="F61" i="9"/>
  <c r="F60" i="9"/>
  <c r="F59" i="9"/>
  <c r="F58" i="9"/>
  <c r="K43" i="7" l="1"/>
  <c r="K42" i="7"/>
  <c r="K41" i="7"/>
  <c r="K40" i="7"/>
  <c r="K39" i="7"/>
  <c r="K38" i="7"/>
  <c r="K37" i="7"/>
  <c r="I43" i="7"/>
  <c r="I42" i="7"/>
  <c r="I41" i="7"/>
  <c r="I40" i="7"/>
  <c r="I39" i="7"/>
  <c r="I38" i="7"/>
  <c r="I37" i="7"/>
  <c r="G43" i="7"/>
  <c r="G42" i="7"/>
  <c r="G41" i="7"/>
  <c r="G40" i="7"/>
  <c r="G39" i="7"/>
  <c r="G38" i="7"/>
  <c r="G37" i="7"/>
  <c r="G44" i="7" s="1"/>
  <c r="E43" i="7"/>
  <c r="E42" i="7"/>
  <c r="E41" i="7"/>
  <c r="E40" i="7"/>
  <c r="E39" i="7"/>
  <c r="E38" i="7"/>
  <c r="E37" i="7"/>
  <c r="J44" i="7"/>
  <c r="H44" i="7"/>
  <c r="F44" i="7"/>
  <c r="D44" i="7"/>
  <c r="K44" i="7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W34" i="9"/>
  <c r="U34" i="9"/>
  <c r="S34" i="9"/>
  <c r="Q34" i="9"/>
  <c r="I44" i="7" l="1"/>
  <c r="E44" i="7"/>
  <c r="J34" i="9"/>
  <c r="I34" i="9"/>
  <c r="X34" i="9" s="1"/>
  <c r="H34" i="9"/>
  <c r="G34" i="9"/>
  <c r="V34" i="9" s="1"/>
  <c r="F34" i="9"/>
  <c r="E34" i="9"/>
  <c r="T34" i="9" s="1"/>
  <c r="D34" i="9"/>
  <c r="C34" i="9"/>
  <c r="R34" i="9" s="1"/>
  <c r="H2" i="4" l="1"/>
  <c r="I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90352-10D1-467B-81A7-5E733A142515}" keepAlive="1" name="Consulta - covid-tl-acc-avg" description="Conexão com a consulta 'covid-tl-acc-avg' na pasta de trabalho." type="5" refreshedVersion="6" background="1">
    <dbPr connection="Provider=Microsoft.Mashup.OleDb.1;Data Source=$Workbook$;Location=covid-tl-acc-avg;Extended Properties=&quot;&quot;" command="SELECT * FROM [covid-tl-acc-avg]"/>
  </connection>
  <connection id="2" xr16:uid="{ED3BCE50-A5C3-44D2-B0FA-D2B7E7547635}" keepAlive="1" name="Consulta - covid-tl-ensemble-1model" description="Conexão com a consulta 'covid-tl-ensemble-1model' na pasta de trabalho." type="5" refreshedVersion="6" background="1">
    <dbPr connection="Provider=Microsoft.Mashup.OleDb.1;Data Source=$Workbook$;Location=covid-tl-ensemble-1model;Extended Properties=&quot;&quot;" command="SELECT * FROM [covid-tl-ensemble-1model]"/>
  </connection>
  <connection id="3" xr16:uid="{40ED8214-C191-43C0-B594-573EA0507641}" keepAlive="1" name="Consulta - covid-tl-ensemble-1model (2)" description="Conexão com a consulta 'covid-tl-ensemble-1model (2)' na pasta de trabalho." type="5" refreshedVersion="6" background="1">
    <dbPr connection="Provider=Microsoft.Mashup.OleDb.1;Data Source=$Workbook$;Location=covid-tl-ensemble-1model (2);Extended Properties=&quot;&quot;" command="SELECT * FROM [covid-tl-ensemble-1model (2)]"/>
  </connection>
  <connection id="4" xr16:uid="{D11F9722-399D-43B1-BAD6-A4506EBFE594}" keepAlive="1" name="Consulta - covid-tl-ensemble-1model (3)" description="Conexão com a consulta 'covid-tl-ensemble-1model (3)' na pasta de trabalho." type="5" refreshedVersion="6" background="1">
    <dbPr connection="Provider=Microsoft.Mashup.OleDb.1;Data Source=$Workbook$;Location=covid-tl-ensemble-1model (3);Extended Properties=&quot;&quot;" command="SELECT * FROM [covid-tl-ensemble-1model (3)]"/>
  </connection>
</connections>
</file>

<file path=xl/sharedStrings.xml><?xml version="1.0" encoding="utf-8"?>
<sst xmlns="http://schemas.openxmlformats.org/spreadsheetml/2006/main" count="586" uniqueCount="201">
  <si>
    <t>Acc</t>
  </si>
  <si>
    <t>TPR</t>
  </si>
  <si>
    <t>PPV</t>
  </si>
  <si>
    <t>F1</t>
  </si>
  <si>
    <t>EfficientNetB0</t>
  </si>
  <si>
    <t>VGG16</t>
  </si>
  <si>
    <t>VGG19</t>
  </si>
  <si>
    <t>Mean</t>
  </si>
  <si>
    <t>Std. Dev.</t>
  </si>
  <si>
    <t>EfficientNetB1</t>
  </si>
  <si>
    <t>EfficientNetB2</t>
  </si>
  <si>
    <t>Computer</t>
  </si>
  <si>
    <t>Donald</t>
  </si>
  <si>
    <t>Precision</t>
  </si>
  <si>
    <t>Snoopy</t>
  </si>
  <si>
    <t>Natcomp02</t>
  </si>
  <si>
    <t>ResNet50</t>
  </si>
  <si>
    <t>InceptionV3</t>
  </si>
  <si>
    <t>MobileNet</t>
  </si>
  <si>
    <t>Xception</t>
  </si>
  <si>
    <t>ResNet50V2</t>
  </si>
  <si>
    <t>Ideia PCC:</t>
  </si>
  <si>
    <t>Strings busca:</t>
  </si>
  <si>
    <t>COVID-19 CXR CNN</t>
  </si>
  <si>
    <t>COVID-19 Chest X-Ray Convolutional Neural Networks</t>
  </si>
  <si>
    <t>COVID-19 Semi-Supervised Learning</t>
  </si>
  <si>
    <t>train</t>
  </si>
  <si>
    <t>test</t>
  </si>
  <si>
    <t>Com class_weight</t>
  </si>
  <si>
    <t>Type</t>
  </si>
  <si>
    <t>COVID-19 Negative</t>
  </si>
  <si>
    <t>COVID-19 Positive</t>
  </si>
  <si>
    <t>Total</t>
  </si>
  <si>
    <t>Weight</t>
  </si>
  <si>
    <t>ResNet101</t>
  </si>
  <si>
    <t>ResNet152</t>
  </si>
  <si>
    <t>ResNet101V2</t>
  </si>
  <si>
    <t>ResNet152V2</t>
  </si>
  <si>
    <t>InceptionResNetV2</t>
  </si>
  <si>
    <t>MobileNetV2</t>
  </si>
  <si>
    <t>DenseNet121</t>
  </si>
  <si>
    <t>DenseNet169</t>
  </si>
  <si>
    <t>DenseNet201</t>
  </si>
  <si>
    <t>NASNetMobile</t>
  </si>
  <si>
    <t>EfficientNetB3</t>
  </si>
  <si>
    <t>EfficientNetB4</t>
  </si>
  <si>
    <t>EfficientNetB5</t>
  </si>
  <si>
    <t>EfficientNetB6</t>
  </si>
  <si>
    <t>EfficientNetB7</t>
  </si>
  <si>
    <t>*Precision para durante a execução do NASNetLarge e do EfficientNetB7</t>
  </si>
  <si>
    <t>Testar samplewise_center=True e samplewise_std_normalization=True em cada gerador (treino, teste, validação)</t>
  </si>
  <si>
    <t>Testar dropout de 0.2</t>
  </si>
  <si>
    <t>Testar ativação com sigmoid e só 1 neurônio?</t>
  </si>
  <si>
    <t>Testar optimizer=Adam(learning_rate=0.0001)</t>
  </si>
  <si>
    <t>Testar restore_best_weights=True no EarlyStopping</t>
  </si>
  <si>
    <t>não melhorou</t>
  </si>
  <si>
    <t>não melhorou VGG16</t>
  </si>
  <si>
    <t>Testar pré-processamento</t>
  </si>
  <si>
    <t>Testar max-pooling e outros otimizadores no EfficientNetB2</t>
  </si>
  <si>
    <t>Testar EfficientNetB2 com configuração padrão para ver se resultado se repete</t>
  </si>
  <si>
    <t>não melhorou VGG16, resultados quase idênticos, possivelmente é melhor na média.</t>
  </si>
  <si>
    <t>Piorou o EfficientNetB2</t>
  </si>
  <si>
    <t>Testar restore_best_weights=True no EarlyStopping com EfficientNetB2</t>
  </si>
  <si>
    <t>deu resultado quase idêntico</t>
  </si>
  <si>
    <t>Dividir o conjunto de treinamento em 5 splits com 20% dos dados em cada.</t>
  </si>
  <si>
    <t>Para cada split, fazer fine-tuning do EfficientNetB2 (treinamento e validação dentro do split), medir acurácia/F1/etc. nos 80% restante e nos dados de teste.</t>
  </si>
  <si>
    <t>Usar os mesmos pesos ajustados na etapa anterior (usar best_weights?) para fazer extrator de atributo para todo o conjunto (treinamento e teste)</t>
  </si>
  <si>
    <t>Pegar o mesmo split para aplicar o PCC montando a rede com todos os dados, mas deixando rotulado apenas 80% dos dados do split em questão, usar os outros 20% dos dados do split em questão para achar melhor combinação de k e número de atributos.</t>
  </si>
  <si>
    <t>Com a melhor combinação pegar também a avaliação nos 80% restante e nos dados de teste.</t>
  </si>
  <si>
    <t>Repetir 5 vezes com diferentes treino/validação para ter a média, comparar com o resultado obtido só com a rede neural.</t>
  </si>
  <si>
    <t>Testar ativação swish em vez de relu</t>
  </si>
  <si>
    <t>20% ainda é suficiente para supervisionado</t>
  </si>
  <si>
    <t>não melhorou, quase igual</t>
  </si>
  <si>
    <t>EfficientNetB2 + DenseNet169</t>
  </si>
  <si>
    <t>max no Snoopy, não completou, mas não estava indo bem.</t>
  </si>
  <si>
    <t>Testar pré-processamento e data augmentation juntos</t>
  </si>
  <si>
    <t>Ensemble of 5 intances of the same model</t>
  </si>
  <si>
    <t>Ensemble include all instances of the methods</t>
  </si>
  <si>
    <t>Gain</t>
  </si>
  <si>
    <t>Covid-Net</t>
  </si>
  <si>
    <t>Covid-Net CXR-2</t>
  </si>
  <si>
    <t>Pavlova2021</t>
  </si>
  <si>
    <t>Model</t>
  </si>
  <si>
    <t>Models</t>
  </si>
  <si>
    <t>Comparison</t>
  </si>
  <si>
    <t>DenseNet-121 (ImageNet)</t>
  </si>
  <si>
    <t>DenseNet-121 (ChestXray)</t>
  </si>
  <si>
    <t>Xception (ImageNet)</t>
  </si>
  <si>
    <t>VGG16 (ImageNet)</t>
  </si>
  <si>
    <t>VGG19 (ImageNet)</t>
  </si>
  <si>
    <t>ResNet-50 (ImageNet)</t>
  </si>
  <si>
    <t>Zhao2021</t>
  </si>
  <si>
    <t>Dominik2021</t>
  </si>
  <si>
    <t>VGG16 + VGG19 + ResNet50 + DenseNet121 + Xception</t>
  </si>
  <si>
    <t>ResNet50V2 (Random)</t>
  </si>
  <si>
    <t>ResNet50V2 (Bit-S)</t>
  </si>
  <si>
    <t>ResNet50V2 (Bit-M)</t>
  </si>
  <si>
    <t>* learning_rate = 0.0001 in all layers</t>
  </si>
  <si>
    <t>For some reason, EfficientNetB2 is really good in this config, but VGG16 doesn't learn at all.</t>
  </si>
  <si>
    <t>Conf.</t>
  </si>
  <si>
    <t>seed=SEED+rep; lr = 10^-5 e 10^-3</t>
  </si>
  <si>
    <t>seed=rep; lr = 10^-5 e 10^-3</t>
  </si>
  <si>
    <t>seed=SEED+rep; lr = 10^-6 e 10^-4</t>
  </si>
  <si>
    <t>seed=SEED+rep; lr = 10^-5 e 10^-3;monitor=val_accuracy</t>
  </si>
  <si>
    <t>repetition of conf. 1</t>
  </si>
  <si>
    <t>version</t>
  </si>
  <si>
    <t>lr=0.001; ReduceLROnPlateau(monitor='val_loss',patience=2,verbose=1,factor=0.5,min_lr=0.00001)</t>
  </si>
  <si>
    <t>lr=0.0001 fixed; earlystop = EarlyStopping(monitor='val_loss',patience=10,verbose=1,restore_best_weights=True)</t>
  </si>
  <si>
    <t>1+2</t>
  </si>
  <si>
    <t>Conf 1 + Conf 7; i.e., 5+45 epochs with different learning rates for convolutional and dense layers</t>
  </si>
  <si>
    <t>não rodou no Precision, Donald</t>
  </si>
  <si>
    <t>Obs.</t>
  </si>
  <si>
    <t>Conf 8; lr = 10^-5 e 10^-4</t>
  </si>
  <si>
    <t>0,,9695</t>
  </si>
  <si>
    <t>seed=SEED+rep; lr = 10^-5 e 10^-4</t>
  </si>
  <si>
    <t>nem tentei...</t>
  </si>
  <si>
    <t>Conf1; pooling='max'</t>
  </si>
  <si>
    <t>Conf1; pooling=None</t>
  </si>
  <si>
    <t>não rodou no Donald, mesmo com batch_size=8 enroscou na segunda repetição</t>
  </si>
  <si>
    <t>Baseline (DenseNet169)</t>
  </si>
  <si>
    <t>Average</t>
  </si>
  <si>
    <t>Trainable Parameters</t>
  </si>
  <si>
    <t>8 x 8 x 1280</t>
  </si>
  <si>
    <t>7 x 7 x 1280</t>
  </si>
  <si>
    <t>7 x 7 x 1920</t>
  </si>
  <si>
    <t>7 x 7 x 1664</t>
  </si>
  <si>
    <t>7 x 7 x 1024</t>
  </si>
  <si>
    <t>7 x 7 x 2048</t>
  </si>
  <si>
    <t>7 x 7 x 1056</t>
  </si>
  <si>
    <t>7 x 7 x 512</t>
  </si>
  <si>
    <t>9 x 9 x 1408</t>
  </si>
  <si>
    <t>10 x 10 x 1536</t>
  </si>
  <si>
    <t>10 x 10 x 2048</t>
  </si>
  <si>
    <t>8 x 8 x 2048</t>
  </si>
  <si>
    <t>8 x 8 x 1536</t>
  </si>
  <si>
    <t>224 x 224</t>
  </si>
  <si>
    <t>299 x 299</t>
  </si>
  <si>
    <t>240 x 240</t>
  </si>
  <si>
    <t>260 x 260</t>
  </si>
  <si>
    <t>300 x 300</t>
  </si>
  <si>
    <t>Output of Last Conv. Layer</t>
  </si>
  <si>
    <t>Input Image Resolution</t>
  </si>
  <si>
    <t>S.D.</t>
  </si>
  <si>
    <t>this paper</t>
  </si>
  <si>
    <t>Source</t>
  </si>
  <si>
    <t>All models</t>
  </si>
  <si>
    <t>Top 2 models</t>
  </si>
  <si>
    <t>Top 3 models</t>
  </si>
  <si>
    <t>Top 4 models</t>
  </si>
  <si>
    <t>Top 5 models</t>
  </si>
  <si>
    <t>Top 6 models</t>
  </si>
  <si>
    <t>Top 7 models</t>
  </si>
  <si>
    <t>Reference</t>
  </si>
  <si>
    <t>\citet{Huang2017}</t>
  </si>
  <si>
    <t>\citet{Tan2019}</t>
  </si>
  <si>
    <t>\citet{Szegedy2017}</t>
  </si>
  <si>
    <t>\citet{Szegedy2016}</t>
  </si>
  <si>
    <t>\citet{Howard2017}</t>
  </si>
  <si>
    <t>\citet{Sandler2018}</t>
  </si>
  <si>
    <t>\citet{Zoph2018}</t>
  </si>
  <si>
    <t>\citet{He2016}</t>
  </si>
  <si>
    <t>\citet{He2016ResNetV2}</t>
  </si>
  <si>
    <t>\citet{Chollet2017}</t>
  </si>
  <si>
    <t>\citet{Simonyan2015}</t>
  </si>
  <si>
    <t>ACC</t>
  </si>
  <si>
    <t>Source dataset</t>
  </si>
  <si>
    <t>covid-chestxray-dataset</t>
  </si>
  <si>
    <t>\citet{Cohen2020}</t>
  </si>
  <si>
    <t>Figure 1 COVID-19 Chest X-ray Dataset Initiative</t>
  </si>
  <si>
    <t>Actualmed COVID-19 Chest X-ray Dataset Initiative</t>
  </si>
  <si>
    <t>COVID-19 Radiography Database - Version 3</t>
  </si>
  <si>
    <t>\citet{Chowdhury2020,Rahman2021}</t>
  </si>
  <si>
    <t>RSNA Pneumonia Detection Challenge</t>
  </si>
  <si>
    <t>\citet{Wang2017}</t>
  </si>
  <si>
    <t>RSNA International COVID-19 Open Radiology Database (RICORD)</t>
  </si>
  <si>
    <t>\citet{Tsai2021}</t>
  </si>
  <si>
    <t>\citet{Chung2020a}</t>
  </si>
  <si>
    <t>\citet{Chung2020b}</t>
  </si>
  <si>
    <t>Architecture</t>
  </si>
  <si>
    <t>Dataset Size</t>
  </si>
  <si>
    <t>Accuracy</t>
  </si>
  <si>
    <t>\citet{Nigam2021}</t>
  </si>
  <si>
    <t>\citet{Ismael2021}</t>
  </si>
  <si>
    <t>\citet{Abbas2021}</t>
  </si>
  <si>
    <t>DeTrac</t>
  </si>
  <si>
    <t>\citet{Hira2021}</t>
  </si>
  <si>
    <t>Se-ResNeXt-50</t>
  </si>
  <si>
    <t>\citet{Alawad2021}</t>
  </si>
  <si>
    <t>\citet{Narin2021}</t>
  </si>
  <si>
    <t>\citet{Monshi2021}</t>
  </si>
  <si>
    <t>\citet{Heidari2020}</t>
  </si>
  <si>
    <t>\citet{Jia2021}</t>
  </si>
  <si>
    <t>\citet{Karthik2021}</t>
  </si>
  <si>
    <t>CSDB</t>
  </si>
  <si>
    <t>\citet{Mostafiz2020}</t>
  </si>
  <si>
    <t>\citet{Chhikara2021}</t>
  </si>
  <si>
    <t>Size</t>
  </si>
  <si>
    <t>Train</t>
  </si>
  <si>
    <t>Validation</t>
  </si>
  <si>
    <t>Test</t>
  </si>
  <si>
    <t>Dataset /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</si>
</sst>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12"/>
      <color rgb="FF24292F"/>
      <name val="Segoe U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4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/>
    </xf>
    <xf numFmtId="0" fontId="6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/>
    <xf numFmtId="1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/>
    <xf numFmtId="10" fontId="5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0" fontId="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3" fontId="1" fillId="0" borderId="0" xfId="0" applyNumberFormat="1" applyFont="1"/>
    <xf numFmtId="3" fontId="0" fillId="0" borderId="0" xfId="0" applyNumberFormat="1"/>
    <xf numFmtId="10" fontId="1" fillId="0" borderId="0" xfId="0" applyNumberFormat="1" applyFont="1"/>
    <xf numFmtId="3" fontId="0" fillId="0" borderId="0" xfId="0" applyNumberFormat="1" applyBorder="1"/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E884-9854-4844-9DCA-94D0FE6F2011}">
  <dimension ref="A1:W74"/>
  <sheetViews>
    <sheetView workbookViewId="0">
      <selection activeCell="O9" sqref="O9:T24"/>
    </sheetView>
  </sheetViews>
  <sheetFormatPr defaultRowHeight="15" x14ac:dyDescent="0.25"/>
  <cols>
    <col min="1" max="1" width="18.42578125" customWidth="1"/>
    <col min="2" max="2" width="26.7109375" customWidth="1"/>
    <col min="3" max="10" width="9.140625" style="1"/>
    <col min="15" max="16" width="24.7109375" customWidth="1"/>
  </cols>
  <sheetData>
    <row r="1" spans="1:21" x14ac:dyDescent="0.25">
      <c r="C1" s="12"/>
      <c r="D1" s="15" t="s">
        <v>28</v>
      </c>
    </row>
    <row r="2" spans="1:21" x14ac:dyDescent="0.25">
      <c r="D2" s="15"/>
    </row>
    <row r="6" spans="1:21" x14ac:dyDescent="0.25">
      <c r="E6" s="2"/>
    </row>
    <row r="11" spans="1:21" x14ac:dyDescent="0.25">
      <c r="A11" s="3"/>
      <c r="B11" s="71" t="s">
        <v>82</v>
      </c>
      <c r="C11" s="72" t="s">
        <v>0</v>
      </c>
      <c r="D11" s="72"/>
      <c r="E11" s="72" t="s">
        <v>1</v>
      </c>
      <c r="F11" s="72"/>
      <c r="G11" s="72" t="s">
        <v>2</v>
      </c>
      <c r="H11" s="72"/>
      <c r="I11" s="72" t="s">
        <v>3</v>
      </c>
      <c r="J11" s="72"/>
    </row>
    <row r="12" spans="1:21" x14ac:dyDescent="0.25">
      <c r="A12" s="3" t="s">
        <v>11</v>
      </c>
      <c r="B12" s="71"/>
      <c r="C12" s="2" t="s">
        <v>7</v>
      </c>
      <c r="D12" s="2" t="s">
        <v>8</v>
      </c>
      <c r="E12" s="2" t="s">
        <v>7</v>
      </c>
      <c r="F12" s="2" t="s">
        <v>8</v>
      </c>
      <c r="G12" s="2" t="s">
        <v>7</v>
      </c>
      <c r="H12" s="2" t="s">
        <v>8</v>
      </c>
      <c r="I12" s="2" t="s">
        <v>7</v>
      </c>
      <c r="J12" s="2" t="s">
        <v>8</v>
      </c>
      <c r="U12" s="1"/>
    </row>
    <row r="13" spans="1:21" x14ac:dyDescent="0.25">
      <c r="A13" s="39" t="s">
        <v>14</v>
      </c>
      <c r="B13" t="s">
        <v>43</v>
      </c>
      <c r="C13" s="32"/>
      <c r="D13" s="32"/>
      <c r="E13" s="32"/>
      <c r="F13" s="32"/>
      <c r="G13" s="32"/>
      <c r="H13" s="32"/>
      <c r="I13" s="32"/>
      <c r="J13" s="32"/>
      <c r="L13" s="23"/>
      <c r="U13" s="23"/>
    </row>
    <row r="14" spans="1:21" x14ac:dyDescent="0.25">
      <c r="A14" s="39" t="s">
        <v>13</v>
      </c>
      <c r="B14" t="s">
        <v>19</v>
      </c>
      <c r="C14" s="32"/>
      <c r="D14" s="32"/>
      <c r="E14" s="32"/>
      <c r="F14" s="32"/>
      <c r="G14" s="32"/>
      <c r="H14" s="32"/>
      <c r="I14" s="32"/>
      <c r="J14" s="32"/>
      <c r="U14" s="23"/>
    </row>
    <row r="15" spans="1:21" x14ac:dyDescent="0.25">
      <c r="A15" s="39" t="s">
        <v>12</v>
      </c>
      <c r="B15" t="s">
        <v>37</v>
      </c>
      <c r="C15" s="32"/>
      <c r="D15" s="32"/>
      <c r="E15" s="32"/>
      <c r="F15" s="32"/>
      <c r="G15" s="32"/>
      <c r="H15" s="32"/>
      <c r="I15" s="32"/>
      <c r="J15" s="32"/>
      <c r="U15" s="23"/>
    </row>
    <row r="16" spans="1:21" x14ac:dyDescent="0.25">
      <c r="A16" s="39" t="s">
        <v>12</v>
      </c>
      <c r="B16" t="s">
        <v>36</v>
      </c>
      <c r="C16" s="32"/>
      <c r="D16" s="32"/>
      <c r="E16" s="32"/>
      <c r="F16" s="32"/>
      <c r="G16" s="32"/>
      <c r="H16" s="32"/>
      <c r="I16" s="32"/>
      <c r="J16" s="32"/>
      <c r="U16" s="23"/>
    </row>
    <row r="17" spans="1:23" x14ac:dyDescent="0.25">
      <c r="A17" s="39" t="s">
        <v>12</v>
      </c>
      <c r="B17" t="s">
        <v>38</v>
      </c>
      <c r="C17" s="32"/>
      <c r="D17" s="32"/>
      <c r="E17" s="32"/>
      <c r="F17" s="32"/>
      <c r="G17" s="32"/>
      <c r="H17" s="32"/>
      <c r="I17" s="32"/>
      <c r="J17" s="32"/>
      <c r="U17" s="23"/>
    </row>
    <row r="18" spans="1:23" x14ac:dyDescent="0.25">
      <c r="A18" s="39" t="s">
        <v>13</v>
      </c>
      <c r="B18" t="s">
        <v>20</v>
      </c>
      <c r="C18" s="32"/>
      <c r="D18" s="32"/>
      <c r="E18" s="32"/>
      <c r="F18" s="32"/>
      <c r="G18" s="32"/>
      <c r="H18" s="32"/>
      <c r="I18" s="32"/>
      <c r="J18" s="32"/>
      <c r="U18" s="29"/>
      <c r="W18" s="29"/>
    </row>
    <row r="19" spans="1:23" x14ac:dyDescent="0.25">
      <c r="A19" s="39" t="s">
        <v>12</v>
      </c>
      <c r="B19" t="s">
        <v>17</v>
      </c>
      <c r="C19" s="32"/>
      <c r="D19" s="32"/>
      <c r="E19" s="32"/>
      <c r="F19" s="32"/>
      <c r="G19" s="32"/>
      <c r="H19" s="32"/>
      <c r="I19" s="32"/>
      <c r="J19" s="32"/>
      <c r="U19" s="29"/>
      <c r="W19" s="29"/>
    </row>
    <row r="20" spans="1:23" x14ac:dyDescent="0.25">
      <c r="A20" s="39" t="s">
        <v>13</v>
      </c>
      <c r="B20" t="s">
        <v>5</v>
      </c>
      <c r="C20" s="32"/>
      <c r="D20" s="32"/>
      <c r="E20" s="32"/>
      <c r="F20" s="32"/>
      <c r="G20" s="32"/>
      <c r="H20" s="32"/>
      <c r="I20" s="32"/>
      <c r="J20" s="32"/>
      <c r="U20" s="29"/>
      <c r="W20" s="29"/>
    </row>
    <row r="21" spans="1:23" x14ac:dyDescent="0.25">
      <c r="A21" s="39" t="s">
        <v>12</v>
      </c>
      <c r="B21" t="s">
        <v>18</v>
      </c>
      <c r="C21" s="32"/>
      <c r="D21" s="32"/>
      <c r="E21" s="32"/>
      <c r="F21" s="32"/>
      <c r="G21" s="32"/>
      <c r="H21" s="32"/>
      <c r="I21" s="32"/>
      <c r="J21" s="32"/>
      <c r="U21" s="29"/>
      <c r="W21" s="29"/>
    </row>
    <row r="22" spans="1:23" x14ac:dyDescent="0.25">
      <c r="A22" s="39" t="s">
        <v>14</v>
      </c>
      <c r="B22" t="s">
        <v>40</v>
      </c>
      <c r="C22" s="32"/>
      <c r="D22" s="32"/>
      <c r="E22" s="32"/>
      <c r="F22" s="32"/>
      <c r="G22" s="32"/>
      <c r="H22" s="32"/>
      <c r="I22" s="32"/>
      <c r="J22" s="32"/>
      <c r="U22" s="29"/>
      <c r="W22" s="29"/>
    </row>
    <row r="23" spans="1:23" x14ac:dyDescent="0.25">
      <c r="A23" s="39" t="s">
        <v>13</v>
      </c>
      <c r="B23" t="s">
        <v>42</v>
      </c>
      <c r="C23" s="32"/>
      <c r="D23" s="32"/>
      <c r="E23" s="32"/>
      <c r="F23" s="32"/>
      <c r="G23" s="32"/>
      <c r="H23" s="32"/>
      <c r="I23" s="32"/>
      <c r="J23" s="32"/>
      <c r="U23" s="29"/>
      <c r="W23" s="29"/>
    </row>
    <row r="24" spans="1:23" x14ac:dyDescent="0.25">
      <c r="A24" s="39" t="s">
        <v>14</v>
      </c>
      <c r="B24" t="s">
        <v>6</v>
      </c>
      <c r="C24" s="32"/>
      <c r="D24" s="32"/>
      <c r="E24" s="32"/>
      <c r="F24" s="32"/>
      <c r="G24" s="32"/>
      <c r="H24" s="32"/>
      <c r="I24" s="32"/>
      <c r="J24" s="32"/>
    </row>
    <row r="25" spans="1:23" x14ac:dyDescent="0.25">
      <c r="A25" s="39" t="s">
        <v>12</v>
      </c>
      <c r="B25" t="s">
        <v>39</v>
      </c>
      <c r="C25" s="32"/>
      <c r="D25" s="32"/>
      <c r="E25" s="32"/>
      <c r="F25" s="32"/>
      <c r="G25" s="32"/>
      <c r="H25" s="32"/>
      <c r="I25" s="32"/>
      <c r="J25" s="32"/>
    </row>
    <row r="26" spans="1:23" x14ac:dyDescent="0.25">
      <c r="A26" s="39" t="s">
        <v>13</v>
      </c>
      <c r="B26" t="s">
        <v>45</v>
      </c>
      <c r="C26" s="32"/>
      <c r="D26" s="32"/>
      <c r="E26" s="32"/>
      <c r="F26" s="32"/>
      <c r="G26" s="32"/>
      <c r="H26" s="32"/>
      <c r="I26" s="32"/>
      <c r="J26" s="32"/>
      <c r="U26" s="1"/>
    </row>
    <row r="27" spans="1:23" x14ac:dyDescent="0.25">
      <c r="A27" s="39" t="s">
        <v>14</v>
      </c>
      <c r="B27" t="s">
        <v>47</v>
      </c>
      <c r="C27" s="32"/>
      <c r="D27" s="32"/>
      <c r="E27" s="32"/>
      <c r="F27" s="32"/>
      <c r="G27" s="32"/>
      <c r="H27" s="32"/>
      <c r="I27" s="32"/>
      <c r="J27" s="32"/>
    </row>
    <row r="28" spans="1:23" x14ac:dyDescent="0.25">
      <c r="A28" s="39" t="s">
        <v>12</v>
      </c>
      <c r="B28" t="s">
        <v>16</v>
      </c>
      <c r="C28" s="32"/>
      <c r="D28" s="32"/>
      <c r="E28" s="32"/>
      <c r="F28" s="32"/>
      <c r="G28" s="32"/>
      <c r="H28" s="32"/>
      <c r="I28" s="32"/>
      <c r="J28" s="32"/>
      <c r="Q28" s="23"/>
      <c r="R28" s="8"/>
      <c r="S28" s="23"/>
      <c r="T28" s="23"/>
      <c r="U28" s="23"/>
    </row>
    <row r="29" spans="1:23" x14ac:dyDescent="0.25">
      <c r="A29" s="39" t="s">
        <v>15</v>
      </c>
      <c r="B29" t="s">
        <v>9</v>
      </c>
      <c r="C29" s="32"/>
      <c r="D29" s="32"/>
      <c r="E29" s="32"/>
      <c r="F29" s="32"/>
      <c r="G29" s="32"/>
      <c r="H29" s="32"/>
      <c r="I29" s="32"/>
      <c r="J29" s="32"/>
      <c r="Q29" s="23"/>
      <c r="R29" s="8"/>
      <c r="S29" s="22"/>
      <c r="T29" s="23"/>
      <c r="U29" s="23"/>
    </row>
    <row r="30" spans="1:23" x14ac:dyDescent="0.25">
      <c r="A30" s="39" t="s">
        <v>12</v>
      </c>
      <c r="B30" t="s">
        <v>4</v>
      </c>
      <c r="C30" s="32"/>
      <c r="D30" s="32"/>
      <c r="E30" s="32"/>
      <c r="F30" s="32"/>
      <c r="G30" s="32"/>
      <c r="H30" s="32"/>
      <c r="I30" s="32"/>
      <c r="J30" s="32"/>
    </row>
    <row r="31" spans="1:23" x14ac:dyDescent="0.25">
      <c r="A31" s="39" t="s">
        <v>14</v>
      </c>
      <c r="B31" t="s">
        <v>34</v>
      </c>
      <c r="C31" s="32"/>
      <c r="D31" s="32"/>
      <c r="E31" s="32"/>
      <c r="F31" s="32"/>
      <c r="G31" s="32"/>
      <c r="H31" s="32"/>
      <c r="I31" s="32"/>
      <c r="J31" s="32"/>
      <c r="Q31" s="22"/>
      <c r="R31" s="22"/>
      <c r="S31" s="8"/>
      <c r="T31" s="22"/>
    </row>
    <row r="32" spans="1:23" x14ac:dyDescent="0.25">
      <c r="A32" s="39" t="s">
        <v>13</v>
      </c>
      <c r="B32" t="s">
        <v>35</v>
      </c>
      <c r="C32" s="32"/>
      <c r="D32" s="32"/>
      <c r="E32" s="32"/>
      <c r="F32" s="32"/>
      <c r="G32" s="32"/>
      <c r="H32" s="32"/>
      <c r="I32" s="32"/>
      <c r="J32" s="32"/>
    </row>
    <row r="33" spans="1:11" x14ac:dyDescent="0.25">
      <c r="A33" s="39" t="s">
        <v>12</v>
      </c>
      <c r="B33" t="s">
        <v>48</v>
      </c>
      <c r="C33" s="32"/>
      <c r="D33" s="32"/>
      <c r="E33" s="32"/>
      <c r="F33" s="32"/>
      <c r="G33" s="32"/>
      <c r="H33" s="32"/>
      <c r="I33" s="32"/>
      <c r="J33" s="32"/>
    </row>
    <row r="34" spans="1:11" x14ac:dyDescent="0.25">
      <c r="A34" s="39" t="s">
        <v>12</v>
      </c>
      <c r="B34" t="s">
        <v>44</v>
      </c>
      <c r="C34" s="32"/>
      <c r="D34" s="32"/>
      <c r="E34" s="32"/>
      <c r="F34" s="32"/>
      <c r="G34" s="32"/>
      <c r="H34" s="32"/>
      <c r="I34" s="32"/>
      <c r="J34" s="32"/>
    </row>
    <row r="35" spans="1:11" x14ac:dyDescent="0.25">
      <c r="A35" s="39" t="s">
        <v>13</v>
      </c>
      <c r="B35" t="s">
        <v>41</v>
      </c>
      <c r="C35" s="32"/>
      <c r="D35" s="32"/>
      <c r="E35" s="32"/>
      <c r="F35" s="32"/>
      <c r="G35" s="32"/>
      <c r="H35" s="32"/>
      <c r="I35" s="32"/>
      <c r="J35" s="32"/>
    </row>
    <row r="36" spans="1:11" x14ac:dyDescent="0.25">
      <c r="A36" s="39" t="s">
        <v>13</v>
      </c>
      <c r="B36" t="s">
        <v>46</v>
      </c>
      <c r="C36" s="32"/>
      <c r="D36" s="32"/>
      <c r="E36" s="33"/>
      <c r="F36" s="32"/>
      <c r="G36" s="32"/>
      <c r="H36" s="32"/>
      <c r="I36" s="32"/>
      <c r="J36" s="32"/>
    </row>
    <row r="37" spans="1:11" x14ac:dyDescent="0.25">
      <c r="A37" t="s">
        <v>13</v>
      </c>
      <c r="B37" t="s">
        <v>10</v>
      </c>
      <c r="C37" s="35">
        <v>0.98499999999999999</v>
      </c>
      <c r="D37" s="36">
        <v>4.1999999999999997E-3</v>
      </c>
      <c r="E37" s="36">
        <v>0.97199999999999998</v>
      </c>
      <c r="F37" s="36">
        <v>8.0999999999999996E-3</v>
      </c>
      <c r="G37" s="35">
        <v>0.998</v>
      </c>
      <c r="H37" s="36">
        <v>2.5000000000000001E-3</v>
      </c>
      <c r="I37" s="35">
        <v>0.98480000000000001</v>
      </c>
      <c r="J37" s="36">
        <v>4.3E-3</v>
      </c>
      <c r="K37" t="s">
        <v>97</v>
      </c>
    </row>
    <row r="38" spans="1:11" x14ac:dyDescent="0.25">
      <c r="D38" s="9"/>
      <c r="E38" s="9"/>
      <c r="F38" s="9"/>
      <c r="G38" s="9"/>
      <c r="H38" s="9"/>
      <c r="I38" s="9"/>
      <c r="J38" s="9"/>
      <c r="K38" t="s">
        <v>98</v>
      </c>
    </row>
    <row r="39" spans="1:11" x14ac:dyDescent="0.25">
      <c r="C39" s="9"/>
      <c r="D39" s="9"/>
      <c r="E39" s="9"/>
      <c r="F39" s="9"/>
      <c r="G39" s="9"/>
      <c r="H39" s="9"/>
      <c r="I39" s="9"/>
      <c r="J39" s="9"/>
    </row>
    <row r="48" spans="1:11" x14ac:dyDescent="0.25">
      <c r="A48" t="s">
        <v>21</v>
      </c>
    </row>
    <row r="49" spans="1:10" x14ac:dyDescent="0.25">
      <c r="A49" t="s">
        <v>64</v>
      </c>
      <c r="C49" s="9"/>
      <c r="D49" s="9"/>
      <c r="E49" s="9"/>
      <c r="F49" s="9"/>
      <c r="G49" s="9"/>
      <c r="H49" s="13" t="s">
        <v>71</v>
      </c>
      <c r="I49" s="9"/>
      <c r="J49" s="9"/>
    </row>
    <row r="50" spans="1:10" x14ac:dyDescent="0.25">
      <c r="A50" t="s">
        <v>65</v>
      </c>
      <c r="C50" s="9"/>
      <c r="D50" s="9"/>
      <c r="E50" s="9"/>
      <c r="F50" s="9"/>
      <c r="G50" s="9"/>
      <c r="H50" s="9"/>
      <c r="I50" s="9"/>
      <c r="J50" s="9"/>
    </row>
    <row r="51" spans="1:10" x14ac:dyDescent="0.25">
      <c r="A51" t="s">
        <v>66</v>
      </c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t="s">
        <v>67</v>
      </c>
    </row>
    <row r="53" spans="1:10" x14ac:dyDescent="0.25">
      <c r="A53" t="s">
        <v>68</v>
      </c>
    </row>
    <row r="54" spans="1:10" x14ac:dyDescent="0.25">
      <c r="A54" t="s">
        <v>69</v>
      </c>
    </row>
    <row r="56" spans="1:10" x14ac:dyDescent="0.25">
      <c r="A56" t="s">
        <v>22</v>
      </c>
    </row>
    <row r="57" spans="1:10" x14ac:dyDescent="0.25">
      <c r="A57" t="s">
        <v>23</v>
      </c>
    </row>
    <row r="58" spans="1:10" x14ac:dyDescent="0.25">
      <c r="A58" t="s">
        <v>24</v>
      </c>
    </row>
    <row r="59" spans="1:10" x14ac:dyDescent="0.25">
      <c r="A59" t="s">
        <v>25</v>
      </c>
    </row>
    <row r="61" spans="1:10" x14ac:dyDescent="0.25">
      <c r="A61" t="s">
        <v>49</v>
      </c>
    </row>
    <row r="63" spans="1:10" x14ac:dyDescent="0.25">
      <c r="A63" t="s">
        <v>50</v>
      </c>
      <c r="J63" s="12" t="s">
        <v>56</v>
      </c>
    </row>
    <row r="65" spans="1:10" x14ac:dyDescent="0.25">
      <c r="A65" t="s">
        <v>51</v>
      </c>
      <c r="J65" s="12" t="s">
        <v>56</v>
      </c>
    </row>
    <row r="66" spans="1:10" x14ac:dyDescent="0.25">
      <c r="A66" t="s">
        <v>52</v>
      </c>
      <c r="J66" s="12" t="s">
        <v>63</v>
      </c>
    </row>
    <row r="67" spans="1:10" x14ac:dyDescent="0.25">
      <c r="A67" t="s">
        <v>53</v>
      </c>
      <c r="J67" s="12" t="s">
        <v>56</v>
      </c>
    </row>
    <row r="68" spans="1:10" x14ac:dyDescent="0.25">
      <c r="A68" t="s">
        <v>54</v>
      </c>
      <c r="J68" s="12" t="s">
        <v>60</v>
      </c>
    </row>
    <row r="69" spans="1:10" x14ac:dyDescent="0.25">
      <c r="A69" t="s">
        <v>57</v>
      </c>
      <c r="J69" s="14" t="s">
        <v>61</v>
      </c>
    </row>
    <row r="70" spans="1:10" x14ac:dyDescent="0.25">
      <c r="A70" t="s">
        <v>58</v>
      </c>
      <c r="J70" s="14" t="s">
        <v>74</v>
      </c>
    </row>
    <row r="71" spans="1:10" x14ac:dyDescent="0.25">
      <c r="A71" t="s">
        <v>59</v>
      </c>
      <c r="J71" s="12" t="s">
        <v>63</v>
      </c>
    </row>
    <row r="72" spans="1:10" x14ac:dyDescent="0.25">
      <c r="A72" t="s">
        <v>62</v>
      </c>
      <c r="J72" s="12" t="s">
        <v>55</v>
      </c>
    </row>
    <row r="73" spans="1:10" x14ac:dyDescent="0.25">
      <c r="A73" t="s">
        <v>70</v>
      </c>
      <c r="J73" s="12" t="s">
        <v>72</v>
      </c>
    </row>
    <row r="74" spans="1:10" x14ac:dyDescent="0.25">
      <c r="A74" t="s">
        <v>75</v>
      </c>
      <c r="J74" s="12" t="s">
        <v>61</v>
      </c>
    </row>
  </sheetData>
  <sortState ref="A13:K37">
    <sortCondition ref="I13:I37"/>
  </sortState>
  <mergeCells count="5">
    <mergeCell ref="B11:B12"/>
    <mergeCell ref="C11:D11"/>
    <mergeCell ref="E11:F11"/>
    <mergeCell ref="G11:H11"/>
    <mergeCell ref="I11:J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5E6A-9742-4144-BDB1-2089DF7C446F}">
  <dimension ref="A1:Y77"/>
  <sheetViews>
    <sheetView topLeftCell="B1" workbookViewId="0">
      <selection activeCell="I24" sqref="I24"/>
    </sheetView>
  </sheetViews>
  <sheetFormatPr defaultColWidth="9.140625" defaultRowHeight="15" x14ac:dyDescent="0.25"/>
  <cols>
    <col min="1" max="1" width="18.42578125" style="27" customWidth="1"/>
    <col min="2" max="2" width="26.7109375" style="27" customWidth="1"/>
    <col min="3" max="3" width="9.5703125" style="28" customWidth="1"/>
    <col min="4" max="10" width="9.140625" style="28"/>
    <col min="11" max="13" width="9.140625" style="27"/>
    <col min="14" max="14" width="14" style="27" customWidth="1"/>
    <col min="15" max="15" width="13.85546875" style="27" customWidth="1"/>
    <col min="16" max="16" width="20.28515625" style="27" customWidth="1"/>
    <col min="17" max="24" width="9.140625" style="24"/>
    <col min="25" max="16384" width="9.140625" style="27"/>
  </cols>
  <sheetData>
    <row r="1" spans="1:25" x14ac:dyDescent="0.25">
      <c r="C1" s="12"/>
      <c r="D1" s="15" t="s">
        <v>28</v>
      </c>
    </row>
    <row r="2" spans="1:25" x14ac:dyDescent="0.25">
      <c r="D2" s="15"/>
    </row>
    <row r="6" spans="1:25" x14ac:dyDescent="0.25">
      <c r="E6" s="26"/>
    </row>
    <row r="9" spans="1:25" x14ac:dyDescent="0.25">
      <c r="P9" t="s">
        <v>76</v>
      </c>
    </row>
    <row r="10" spans="1:25" x14ac:dyDescent="0.25">
      <c r="P10"/>
    </row>
    <row r="11" spans="1:25" x14ac:dyDescent="0.25">
      <c r="A11" s="3"/>
      <c r="B11" s="71" t="s">
        <v>82</v>
      </c>
      <c r="C11" s="72" t="s">
        <v>164</v>
      </c>
      <c r="D11" s="72"/>
      <c r="E11" s="72" t="s">
        <v>1</v>
      </c>
      <c r="F11" s="72"/>
      <c r="G11" s="72" t="s">
        <v>2</v>
      </c>
      <c r="H11" s="72"/>
      <c r="I11" s="72" t="s">
        <v>3</v>
      </c>
      <c r="J11" s="72"/>
      <c r="K11" s="55"/>
      <c r="N11" s="25"/>
      <c r="O11" s="25"/>
      <c r="P11" s="3" t="s">
        <v>83</v>
      </c>
      <c r="Q11" s="71" t="s">
        <v>164</v>
      </c>
      <c r="R11" s="71"/>
      <c r="S11" s="71" t="s">
        <v>1</v>
      </c>
      <c r="T11" s="71"/>
      <c r="U11" s="71" t="s">
        <v>2</v>
      </c>
      <c r="V11" s="71"/>
      <c r="W11" s="71" t="s">
        <v>3</v>
      </c>
      <c r="X11" s="71"/>
      <c r="Y11" s="55"/>
    </row>
    <row r="12" spans="1:25" x14ac:dyDescent="0.25">
      <c r="A12" s="3" t="s">
        <v>11</v>
      </c>
      <c r="B12" s="71"/>
      <c r="C12" s="52" t="s">
        <v>7</v>
      </c>
      <c r="D12" s="52" t="s">
        <v>142</v>
      </c>
      <c r="E12" s="52" t="s">
        <v>7</v>
      </c>
      <c r="F12" s="52" t="s">
        <v>142</v>
      </c>
      <c r="G12" s="52" t="s">
        <v>7</v>
      </c>
      <c r="H12" s="52" t="s">
        <v>142</v>
      </c>
      <c r="I12" s="52" t="s">
        <v>7</v>
      </c>
      <c r="J12" s="52" t="s">
        <v>142</v>
      </c>
      <c r="K12" s="59" t="s">
        <v>111</v>
      </c>
      <c r="P12" s="58"/>
      <c r="Q12" s="35" t="s">
        <v>7</v>
      </c>
      <c r="R12" s="35" t="s">
        <v>78</v>
      </c>
      <c r="S12" s="35" t="s">
        <v>7</v>
      </c>
      <c r="T12" s="35" t="s">
        <v>78</v>
      </c>
      <c r="U12" s="35" t="s">
        <v>7</v>
      </c>
      <c r="V12" s="35" t="s">
        <v>78</v>
      </c>
      <c r="W12" s="35" t="s">
        <v>7</v>
      </c>
      <c r="X12" s="35" t="s">
        <v>78</v>
      </c>
      <c r="Y12" s="55"/>
    </row>
    <row r="13" spans="1:25" x14ac:dyDescent="0.25">
      <c r="A13" s="34" t="s">
        <v>12</v>
      </c>
      <c r="B13" s="34" t="s">
        <v>41</v>
      </c>
      <c r="C13" s="35">
        <v>0.98150000000000004</v>
      </c>
      <c r="D13" s="36">
        <v>5.5999999999999999E-3</v>
      </c>
      <c r="E13" s="35">
        <v>0.97</v>
      </c>
      <c r="F13" s="36">
        <v>1.38E-2</v>
      </c>
      <c r="G13" s="36">
        <v>0.99299999999999999</v>
      </c>
      <c r="H13" s="36">
        <v>7.4999999999999997E-3</v>
      </c>
      <c r="I13" s="35">
        <v>0.98119999999999996</v>
      </c>
      <c r="J13" s="36">
        <v>5.7999999999999996E-3</v>
      </c>
      <c r="K13" s="55"/>
      <c r="P13" s="34" t="s">
        <v>41</v>
      </c>
      <c r="Q13" s="35">
        <v>0.99250000000000005</v>
      </c>
      <c r="R13" s="46">
        <f>(Q13/C13)-1</f>
        <v>1.1207335710647026E-2</v>
      </c>
      <c r="S13" s="35">
        <v>0.98499999999999999</v>
      </c>
      <c r="T13" s="46">
        <f t="shared" ref="T13:T34" si="0">(S13/E13)-1</f>
        <v>1.5463917525773141E-2</v>
      </c>
      <c r="U13" s="35">
        <v>1</v>
      </c>
      <c r="V13" s="63">
        <f t="shared" ref="V13:V34" si="1">(U13/G13)-1</f>
        <v>7.0493454179254567E-3</v>
      </c>
      <c r="W13" s="35">
        <v>0.99239999999999995</v>
      </c>
      <c r="X13" s="46">
        <f t="shared" ref="X13:X34" si="2">(W13/I13)-1</f>
        <v>1.1414594374235643E-2</v>
      </c>
      <c r="Y13" s="55"/>
    </row>
    <row r="14" spans="1:25" x14ac:dyDescent="0.25">
      <c r="A14" s="34" t="s">
        <v>12</v>
      </c>
      <c r="B14" s="53" t="s">
        <v>10</v>
      </c>
      <c r="C14" s="36">
        <v>0.97599999999999998</v>
      </c>
      <c r="D14" s="36">
        <v>4.8999999999999998E-3</v>
      </c>
      <c r="E14" s="36">
        <v>0.96</v>
      </c>
      <c r="F14" s="36">
        <v>1.41E-2</v>
      </c>
      <c r="G14" s="36">
        <v>0.99180000000000001</v>
      </c>
      <c r="H14" s="36">
        <v>5.1000000000000004E-3</v>
      </c>
      <c r="I14" s="36">
        <v>0.97560000000000002</v>
      </c>
      <c r="J14" s="36">
        <v>5.1999999999999998E-3</v>
      </c>
      <c r="K14" s="55"/>
      <c r="P14" s="58" t="s">
        <v>10</v>
      </c>
      <c r="Q14" s="36">
        <v>0.98499999999999999</v>
      </c>
      <c r="R14" s="46">
        <f t="shared" ref="R14:R34" si="3">(Q14/C14)-1</f>
        <v>9.2213114754098324E-3</v>
      </c>
      <c r="S14" s="36">
        <v>0.97499999999999998</v>
      </c>
      <c r="T14" s="46">
        <f t="shared" si="0"/>
        <v>1.5625E-2</v>
      </c>
      <c r="U14" s="36">
        <v>0.99490000000000001</v>
      </c>
      <c r="V14" s="46">
        <f t="shared" si="1"/>
        <v>3.1256301673725506E-3</v>
      </c>
      <c r="W14" s="36">
        <v>0.98480000000000001</v>
      </c>
      <c r="X14" s="46">
        <f t="shared" si="2"/>
        <v>9.4300943009431037E-3</v>
      </c>
      <c r="Y14" s="55"/>
    </row>
    <row r="15" spans="1:25" x14ac:dyDescent="0.25">
      <c r="A15" s="34" t="s">
        <v>12</v>
      </c>
      <c r="B15" s="34" t="s">
        <v>38</v>
      </c>
      <c r="C15" s="36">
        <v>0.97550000000000003</v>
      </c>
      <c r="D15" s="36">
        <v>9.9000000000000008E-3</v>
      </c>
      <c r="E15" s="36">
        <v>0.95899999999999996</v>
      </c>
      <c r="F15" s="36">
        <v>2.46E-2</v>
      </c>
      <c r="G15" s="36">
        <v>0.9919</v>
      </c>
      <c r="H15" s="36">
        <v>5.1000000000000004E-3</v>
      </c>
      <c r="I15" s="36">
        <v>0.97489999999999999</v>
      </c>
      <c r="J15" s="36">
        <v>1.06E-2</v>
      </c>
      <c r="K15" s="55"/>
      <c r="P15" s="34" t="s">
        <v>38</v>
      </c>
      <c r="Q15" s="36">
        <v>0.98750000000000004</v>
      </c>
      <c r="R15" s="46">
        <f t="shared" si="3"/>
        <v>1.2301383905689356E-2</v>
      </c>
      <c r="S15" s="36">
        <v>0.97499999999999998</v>
      </c>
      <c r="T15" s="46">
        <f t="shared" si="0"/>
        <v>1.6684045881126153E-2</v>
      </c>
      <c r="U15" s="35">
        <v>1</v>
      </c>
      <c r="V15" s="46">
        <f t="shared" si="1"/>
        <v>8.1661457808246407E-3</v>
      </c>
      <c r="W15" s="36">
        <v>0.98729999999999996</v>
      </c>
      <c r="X15" s="46">
        <f t="shared" si="2"/>
        <v>1.2719253256744167E-2</v>
      </c>
      <c r="Y15" s="55"/>
    </row>
    <row r="16" spans="1:25" x14ac:dyDescent="0.25">
      <c r="A16" s="34" t="s">
        <v>13</v>
      </c>
      <c r="B16" s="34" t="s">
        <v>17</v>
      </c>
      <c r="C16" s="36">
        <v>0.97499999999999998</v>
      </c>
      <c r="D16" s="36">
        <v>6.4999999999999997E-3</v>
      </c>
      <c r="E16" s="36">
        <v>0.95199999999999996</v>
      </c>
      <c r="F16" s="36">
        <v>1.44E-2</v>
      </c>
      <c r="G16" s="36">
        <v>0.99790000000000001</v>
      </c>
      <c r="H16" s="36">
        <v>4.1000000000000003E-3</v>
      </c>
      <c r="I16" s="36">
        <v>0.97440000000000004</v>
      </c>
      <c r="J16" s="36">
        <v>6.8999999999999999E-3</v>
      </c>
      <c r="K16" s="55"/>
      <c r="P16" s="34" t="s">
        <v>17</v>
      </c>
      <c r="Q16" s="36">
        <v>0.98</v>
      </c>
      <c r="R16" s="46">
        <f t="shared" si="3"/>
        <v>5.12820512820511E-3</v>
      </c>
      <c r="S16" s="36">
        <v>0.96</v>
      </c>
      <c r="T16" s="46">
        <f t="shared" si="0"/>
        <v>8.4033613445377853E-3</v>
      </c>
      <c r="U16" s="35">
        <v>1</v>
      </c>
      <c r="V16" s="46">
        <f t="shared" si="1"/>
        <v>2.1044192804891004E-3</v>
      </c>
      <c r="W16" s="36">
        <v>0.97960000000000003</v>
      </c>
      <c r="X16" s="46">
        <f t="shared" si="2"/>
        <v>5.3366174055828886E-3</v>
      </c>
      <c r="Y16" s="55"/>
    </row>
    <row r="17" spans="1:25" x14ac:dyDescent="0.25">
      <c r="A17" s="34" t="s">
        <v>14</v>
      </c>
      <c r="B17" s="34" t="s">
        <v>18</v>
      </c>
      <c r="C17" s="36">
        <v>0.97099999999999997</v>
      </c>
      <c r="D17" s="36">
        <v>6.0000000000000001E-3</v>
      </c>
      <c r="E17" s="36">
        <v>0.94299999999999995</v>
      </c>
      <c r="F17" s="36">
        <v>1.3599999999999999E-2</v>
      </c>
      <c r="G17" s="36">
        <v>0.999</v>
      </c>
      <c r="H17" s="36">
        <v>2.0999999999999999E-3</v>
      </c>
      <c r="I17" s="36">
        <v>0.97009999999999996</v>
      </c>
      <c r="J17" s="36">
        <v>6.4000000000000003E-3</v>
      </c>
      <c r="K17" s="55"/>
      <c r="P17" s="34" t="s">
        <v>18</v>
      </c>
      <c r="Q17" s="36">
        <v>0.98250000000000004</v>
      </c>
      <c r="R17" s="46">
        <f t="shared" si="3"/>
        <v>1.1843460350154489E-2</v>
      </c>
      <c r="S17" s="36">
        <v>0.96499999999999997</v>
      </c>
      <c r="T17" s="46">
        <f t="shared" si="0"/>
        <v>2.3329798515376421E-2</v>
      </c>
      <c r="U17" s="35">
        <v>1</v>
      </c>
      <c r="V17" s="46">
        <f t="shared" si="1"/>
        <v>1.0010010010010895E-3</v>
      </c>
      <c r="W17" s="36">
        <v>0.98219999999999996</v>
      </c>
      <c r="X17" s="46">
        <f t="shared" si="2"/>
        <v>1.247294093392437E-2</v>
      </c>
      <c r="Y17" s="55"/>
    </row>
    <row r="18" spans="1:25" x14ac:dyDescent="0.25">
      <c r="A18" s="34" t="s">
        <v>14</v>
      </c>
      <c r="B18" s="34" t="s">
        <v>4</v>
      </c>
      <c r="C18" s="36">
        <v>0.97050000000000003</v>
      </c>
      <c r="D18" s="36">
        <v>5.1000000000000004E-3</v>
      </c>
      <c r="E18" s="36">
        <v>0.95099999999999996</v>
      </c>
      <c r="F18" s="36">
        <v>8.6E-3</v>
      </c>
      <c r="G18" s="36">
        <v>0.98960000000000004</v>
      </c>
      <c r="H18" s="36">
        <v>3.3E-3</v>
      </c>
      <c r="I18" s="36">
        <v>0.96989999999999998</v>
      </c>
      <c r="J18" s="36">
        <v>5.3E-3</v>
      </c>
      <c r="K18" s="55"/>
      <c r="N18" s="34"/>
      <c r="O18" s="34"/>
      <c r="P18" s="34" t="s">
        <v>4</v>
      </c>
      <c r="Q18" s="36">
        <v>0.97499999999999998</v>
      </c>
      <c r="R18" s="46">
        <f t="shared" si="3"/>
        <v>4.6367851622874934E-3</v>
      </c>
      <c r="S18" s="36">
        <v>0.96</v>
      </c>
      <c r="T18" s="46">
        <f t="shared" si="0"/>
        <v>9.4637223974762819E-3</v>
      </c>
      <c r="U18" s="36">
        <v>0.98970000000000002</v>
      </c>
      <c r="V18" s="46">
        <f t="shared" si="1"/>
        <v>1.0105092966861129E-4</v>
      </c>
      <c r="W18" s="36">
        <v>0.97460000000000002</v>
      </c>
      <c r="X18" s="46">
        <f t="shared" si="2"/>
        <v>4.8458603979792958E-3</v>
      </c>
      <c r="Y18" s="55"/>
    </row>
    <row r="19" spans="1:25" x14ac:dyDescent="0.25">
      <c r="A19" s="34" t="s">
        <v>12</v>
      </c>
      <c r="B19" s="34" t="s">
        <v>44</v>
      </c>
      <c r="C19" s="36">
        <v>0.97</v>
      </c>
      <c r="D19" s="36">
        <v>1.6299999999999999E-2</v>
      </c>
      <c r="E19" s="36">
        <v>0.94699999999999995</v>
      </c>
      <c r="F19" s="36">
        <v>3.3700000000000001E-2</v>
      </c>
      <c r="G19" s="36">
        <v>0.99270000000000003</v>
      </c>
      <c r="H19" s="36">
        <v>5.1000000000000004E-3</v>
      </c>
      <c r="I19" s="36">
        <v>0.96899999999999997</v>
      </c>
      <c r="J19" s="36">
        <v>1.77E-2</v>
      </c>
      <c r="K19" s="55"/>
      <c r="N19" s="34"/>
      <c r="O19" s="34"/>
      <c r="P19" s="34" t="s">
        <v>44</v>
      </c>
      <c r="Q19" s="36">
        <v>0.98499999999999999</v>
      </c>
      <c r="R19" s="46">
        <f t="shared" si="3"/>
        <v>1.5463917525773141E-2</v>
      </c>
      <c r="S19" s="36">
        <v>0.97499999999999998</v>
      </c>
      <c r="T19" s="46">
        <f t="shared" si="0"/>
        <v>2.9567053854276715E-2</v>
      </c>
      <c r="U19" s="36">
        <v>0.99490000000000001</v>
      </c>
      <c r="V19" s="46">
        <f t="shared" si="1"/>
        <v>2.2161781001308611E-3</v>
      </c>
      <c r="W19" s="36">
        <v>0.98480000000000001</v>
      </c>
      <c r="X19" s="46">
        <f t="shared" si="2"/>
        <v>1.6305469556243679E-2</v>
      </c>
      <c r="Y19" s="55"/>
    </row>
    <row r="20" spans="1:25" x14ac:dyDescent="0.25">
      <c r="A20" s="34" t="s">
        <v>12</v>
      </c>
      <c r="B20" s="34" t="s">
        <v>42</v>
      </c>
      <c r="C20" s="36">
        <v>0.96950000000000003</v>
      </c>
      <c r="D20" s="36">
        <v>1.7600000000000001E-2</v>
      </c>
      <c r="E20" s="36">
        <v>0.94</v>
      </c>
      <c r="F20" s="36">
        <v>3.4200000000000001E-2</v>
      </c>
      <c r="G20" s="36">
        <v>0.99890000000000001</v>
      </c>
      <c r="H20" s="36">
        <v>2.2000000000000001E-3</v>
      </c>
      <c r="I20" s="36">
        <v>0.96830000000000005</v>
      </c>
      <c r="J20" s="36">
        <v>1.8599999999999998E-2</v>
      </c>
      <c r="K20" s="55"/>
      <c r="N20" s="34"/>
      <c r="O20" s="34"/>
      <c r="P20" s="34" t="s">
        <v>42</v>
      </c>
      <c r="Q20" s="36">
        <v>0.98250000000000004</v>
      </c>
      <c r="R20" s="46">
        <f t="shared" si="3"/>
        <v>1.3408973697782267E-2</v>
      </c>
      <c r="S20" s="36">
        <v>0.96499999999999997</v>
      </c>
      <c r="T20" s="46">
        <f t="shared" si="0"/>
        <v>2.659574468085113E-2</v>
      </c>
      <c r="U20" s="35">
        <v>1</v>
      </c>
      <c r="V20" s="46">
        <f t="shared" si="1"/>
        <v>1.101211332465768E-3</v>
      </c>
      <c r="W20" s="36">
        <v>0.98219999999999996</v>
      </c>
      <c r="X20" s="46">
        <f t="shared" si="2"/>
        <v>1.4355055251471516E-2</v>
      </c>
      <c r="Y20" s="55"/>
    </row>
    <row r="21" spans="1:25" x14ac:dyDescent="0.25">
      <c r="A21" s="34" t="s">
        <v>12</v>
      </c>
      <c r="B21" s="34" t="s">
        <v>37</v>
      </c>
      <c r="C21" s="36">
        <v>0.96950000000000003</v>
      </c>
      <c r="D21" s="36">
        <v>2.4400000000000002E-2</v>
      </c>
      <c r="E21" s="36">
        <v>0.94199999999999995</v>
      </c>
      <c r="F21" s="36">
        <v>5.0999999999999997E-2</v>
      </c>
      <c r="G21" s="36">
        <v>0.997</v>
      </c>
      <c r="H21" s="36">
        <v>4.0000000000000001E-3</v>
      </c>
      <c r="I21" s="36">
        <v>0.96789999999999998</v>
      </c>
      <c r="J21" s="36">
        <v>2.6800000000000001E-2</v>
      </c>
      <c r="K21" s="55"/>
      <c r="N21" s="34"/>
      <c r="O21" s="34"/>
      <c r="P21" s="34" t="s">
        <v>37</v>
      </c>
      <c r="Q21" s="36">
        <v>0.99</v>
      </c>
      <c r="R21" s="46">
        <f t="shared" si="3"/>
        <v>2.1144920061887618E-2</v>
      </c>
      <c r="S21" s="36">
        <v>0.98</v>
      </c>
      <c r="T21" s="46">
        <f t="shared" si="0"/>
        <v>4.0339702760084917E-2</v>
      </c>
      <c r="U21" s="35">
        <v>1</v>
      </c>
      <c r="V21" s="46">
        <f t="shared" si="1"/>
        <v>3.0090270812437314E-3</v>
      </c>
      <c r="W21" s="36">
        <v>0.9899</v>
      </c>
      <c r="X21" s="46">
        <f t="shared" si="2"/>
        <v>2.2729620828598085E-2</v>
      </c>
      <c r="Y21" s="55"/>
    </row>
    <row r="22" spans="1:25" x14ac:dyDescent="0.25">
      <c r="A22" s="34" t="s">
        <v>13</v>
      </c>
      <c r="B22" s="34" t="s">
        <v>35</v>
      </c>
      <c r="C22" s="36">
        <v>0.96599999999999997</v>
      </c>
      <c r="D22" s="36">
        <v>2.23E-2</v>
      </c>
      <c r="E22" s="36">
        <v>0.93700000000000006</v>
      </c>
      <c r="F22" s="36">
        <v>4.4299999999999999E-2</v>
      </c>
      <c r="G22" s="36">
        <v>0.99470000000000003</v>
      </c>
      <c r="H22" s="36">
        <v>3.3E-3</v>
      </c>
      <c r="I22" s="36">
        <v>0.96440000000000003</v>
      </c>
      <c r="J22" s="36">
        <v>2.4299999999999999E-2</v>
      </c>
      <c r="K22" s="55"/>
      <c r="N22" s="34"/>
      <c r="O22" s="34"/>
      <c r="P22" s="34" t="s">
        <v>35</v>
      </c>
      <c r="Q22" s="36">
        <v>0.98</v>
      </c>
      <c r="R22" s="46">
        <f t="shared" si="3"/>
        <v>1.449275362318847E-2</v>
      </c>
      <c r="S22" s="36">
        <v>0.96499999999999997</v>
      </c>
      <c r="T22" s="46">
        <f t="shared" si="0"/>
        <v>2.9882604055496254E-2</v>
      </c>
      <c r="U22" s="36">
        <v>0.99480000000000002</v>
      </c>
      <c r="V22" s="46">
        <f t="shared" si="1"/>
        <v>1.0053282396693675E-4</v>
      </c>
      <c r="W22" s="36">
        <v>0.97970000000000002</v>
      </c>
      <c r="X22" s="46">
        <f t="shared" si="2"/>
        <v>1.5864786395686448E-2</v>
      </c>
      <c r="Y22" s="55"/>
    </row>
    <row r="23" spans="1:25" x14ac:dyDescent="0.25">
      <c r="A23" s="34" t="s">
        <v>13</v>
      </c>
      <c r="B23" s="34" t="s">
        <v>40</v>
      </c>
      <c r="C23" s="36">
        <v>0.96299999999999997</v>
      </c>
      <c r="D23" s="36">
        <v>5.3E-3</v>
      </c>
      <c r="E23" s="36">
        <v>0.92700000000000005</v>
      </c>
      <c r="F23" s="36">
        <v>1.03E-2</v>
      </c>
      <c r="G23" s="36">
        <v>0.99890000000000001</v>
      </c>
      <c r="H23" s="36">
        <v>2.2000000000000001E-3</v>
      </c>
      <c r="I23" s="36">
        <v>0.96160000000000001</v>
      </c>
      <c r="J23" s="36">
        <v>5.7000000000000002E-3</v>
      </c>
      <c r="K23" s="55"/>
      <c r="N23" s="34"/>
      <c r="O23" s="34"/>
      <c r="P23" s="34" t="s">
        <v>40</v>
      </c>
      <c r="Q23" s="36">
        <v>0.97250000000000003</v>
      </c>
      <c r="R23" s="46">
        <f t="shared" si="3"/>
        <v>9.8650051921080895E-3</v>
      </c>
      <c r="S23" s="36">
        <v>0.94499999999999995</v>
      </c>
      <c r="T23" s="46">
        <f t="shared" si="0"/>
        <v>1.9417475728155331E-2</v>
      </c>
      <c r="U23" s="35">
        <v>1</v>
      </c>
      <c r="V23" s="46">
        <f t="shared" si="1"/>
        <v>1.101211332465768E-3</v>
      </c>
      <c r="W23" s="36">
        <v>0.97170000000000001</v>
      </c>
      <c r="X23" s="46">
        <f t="shared" si="2"/>
        <v>1.0503327787021677E-2</v>
      </c>
      <c r="Y23" s="55"/>
    </row>
    <row r="24" spans="1:25" x14ac:dyDescent="0.25">
      <c r="A24" s="34" t="s">
        <v>12</v>
      </c>
      <c r="B24" s="34" t="s">
        <v>19</v>
      </c>
      <c r="C24" s="36">
        <v>0.96150000000000002</v>
      </c>
      <c r="D24" s="36">
        <v>7.7000000000000002E-3</v>
      </c>
      <c r="E24" s="36">
        <v>0.92300000000000004</v>
      </c>
      <c r="F24" s="36">
        <v>1.54E-2</v>
      </c>
      <c r="G24" s="35">
        <v>1</v>
      </c>
      <c r="H24" s="36">
        <v>0</v>
      </c>
      <c r="I24" s="36">
        <v>0.95989999999999998</v>
      </c>
      <c r="J24" s="36">
        <v>8.3000000000000001E-3</v>
      </c>
      <c r="K24" s="55"/>
      <c r="P24" s="34" t="s">
        <v>19</v>
      </c>
      <c r="Q24" s="36">
        <v>0.96250000000000002</v>
      </c>
      <c r="R24" s="46">
        <f t="shared" si="3"/>
        <v>1.0400416016640435E-3</v>
      </c>
      <c r="S24" s="36">
        <v>0.92500000000000004</v>
      </c>
      <c r="T24" s="46">
        <f t="shared" si="0"/>
        <v>2.1668472372697867E-3</v>
      </c>
      <c r="U24" s="35">
        <v>1</v>
      </c>
      <c r="V24" s="46">
        <f t="shared" si="1"/>
        <v>0</v>
      </c>
      <c r="W24" s="36">
        <v>0.96099999999999997</v>
      </c>
      <c r="X24" s="46">
        <f t="shared" si="2"/>
        <v>1.1459527034065609E-3</v>
      </c>
      <c r="Y24" s="55"/>
    </row>
    <row r="25" spans="1:25" x14ac:dyDescent="0.25">
      <c r="A25" s="34" t="s">
        <v>13</v>
      </c>
      <c r="B25" s="34" t="s">
        <v>6</v>
      </c>
      <c r="C25" s="36">
        <v>0.95799999999999996</v>
      </c>
      <c r="D25" s="36">
        <v>1.9800000000000002E-2</v>
      </c>
      <c r="E25" s="36">
        <v>0.91700000000000004</v>
      </c>
      <c r="F25" s="36">
        <v>3.85E-2</v>
      </c>
      <c r="G25" s="36">
        <v>0.99890000000000001</v>
      </c>
      <c r="H25" s="36">
        <v>2.3E-3</v>
      </c>
      <c r="I25" s="36">
        <v>0.95579999999999998</v>
      </c>
      <c r="J25" s="36">
        <v>2.1600000000000001E-2</v>
      </c>
      <c r="K25" s="55"/>
      <c r="P25" s="34" t="s">
        <v>6</v>
      </c>
      <c r="Q25" s="36">
        <v>0.97</v>
      </c>
      <c r="R25" s="46">
        <f t="shared" si="3"/>
        <v>1.2526096033403045E-2</v>
      </c>
      <c r="S25" s="36">
        <v>0.94</v>
      </c>
      <c r="T25" s="46">
        <f t="shared" si="0"/>
        <v>2.5081788440566966E-2</v>
      </c>
      <c r="U25" s="35">
        <v>1</v>
      </c>
      <c r="V25" s="46">
        <f t="shared" si="1"/>
        <v>1.101211332465768E-3</v>
      </c>
      <c r="W25" s="36">
        <v>0.96909999999999996</v>
      </c>
      <c r="X25" s="46">
        <f t="shared" si="2"/>
        <v>1.3915044988491276E-2</v>
      </c>
      <c r="Y25" s="55"/>
    </row>
    <row r="26" spans="1:25" x14ac:dyDescent="0.25">
      <c r="A26" s="34" t="s">
        <v>13</v>
      </c>
      <c r="B26" s="34" t="s">
        <v>9</v>
      </c>
      <c r="C26" s="36">
        <v>0.95699999999999996</v>
      </c>
      <c r="D26" s="36">
        <v>2.24E-2</v>
      </c>
      <c r="E26" s="36">
        <v>0.92400000000000004</v>
      </c>
      <c r="F26" s="36">
        <v>4.1300000000000003E-2</v>
      </c>
      <c r="G26" s="36">
        <v>0.98919999999999997</v>
      </c>
      <c r="H26" s="36">
        <v>7.4999999999999997E-3</v>
      </c>
      <c r="I26" s="36">
        <v>0.95509999999999995</v>
      </c>
      <c r="J26" s="36">
        <v>2.4199999999999999E-2</v>
      </c>
      <c r="K26" s="55"/>
      <c r="P26" s="34" t="s">
        <v>9</v>
      </c>
      <c r="Q26" s="36">
        <v>0.97250000000000003</v>
      </c>
      <c r="R26" s="46">
        <f t="shared" si="3"/>
        <v>1.6196447230930167E-2</v>
      </c>
      <c r="S26" s="36">
        <v>0.95</v>
      </c>
      <c r="T26" s="46">
        <f t="shared" si="0"/>
        <v>2.8138528138528018E-2</v>
      </c>
      <c r="U26" s="36">
        <v>0.99480000000000002</v>
      </c>
      <c r="V26" s="46">
        <f t="shared" si="1"/>
        <v>5.6611403154065432E-3</v>
      </c>
      <c r="W26" s="36">
        <v>0.97189999999999999</v>
      </c>
      <c r="X26" s="46">
        <f t="shared" si="2"/>
        <v>1.7589781174746077E-2</v>
      </c>
      <c r="Y26" s="55"/>
    </row>
    <row r="27" spans="1:25" x14ac:dyDescent="0.25">
      <c r="A27" s="34" t="s">
        <v>14</v>
      </c>
      <c r="B27" s="34" t="s">
        <v>16</v>
      </c>
      <c r="C27" s="36">
        <v>0.95450000000000002</v>
      </c>
      <c r="D27" s="36">
        <v>1.72E-2</v>
      </c>
      <c r="E27" s="36">
        <v>0.90900000000000003</v>
      </c>
      <c r="F27" s="36">
        <v>3.44E-2</v>
      </c>
      <c r="G27" s="35">
        <v>1</v>
      </c>
      <c r="H27" s="36">
        <v>0</v>
      </c>
      <c r="I27" s="36">
        <v>0.95199999999999996</v>
      </c>
      <c r="J27" s="36">
        <v>1.9199999999999998E-2</v>
      </c>
      <c r="K27" s="55"/>
      <c r="P27" s="34" t="s">
        <v>16</v>
      </c>
      <c r="Q27" s="36">
        <v>0.96499999999999997</v>
      </c>
      <c r="R27" s="46">
        <f t="shared" si="3"/>
        <v>1.1000523834468368E-2</v>
      </c>
      <c r="S27" s="36">
        <v>0.93</v>
      </c>
      <c r="T27" s="46">
        <f t="shared" si="0"/>
        <v>2.3102310231023049E-2</v>
      </c>
      <c r="U27" s="35">
        <v>1</v>
      </c>
      <c r="V27" s="46">
        <f t="shared" si="1"/>
        <v>0</v>
      </c>
      <c r="W27" s="36">
        <v>0.9637</v>
      </c>
      <c r="X27" s="46">
        <f t="shared" si="2"/>
        <v>1.2289915966386511E-2</v>
      </c>
      <c r="Y27" s="55"/>
    </row>
    <row r="28" spans="1:25" x14ac:dyDescent="0.25">
      <c r="A28" s="34" t="s">
        <v>14</v>
      </c>
      <c r="B28" s="34" t="s">
        <v>5</v>
      </c>
      <c r="C28" s="36">
        <v>0.95250000000000001</v>
      </c>
      <c r="D28" s="36">
        <v>1.23E-2</v>
      </c>
      <c r="E28" s="36">
        <v>0.90900000000000003</v>
      </c>
      <c r="F28" s="36">
        <v>2.8199999999999999E-2</v>
      </c>
      <c r="G28" s="36">
        <v>0.99580000000000002</v>
      </c>
      <c r="H28" s="36">
        <v>5.1999999999999998E-3</v>
      </c>
      <c r="I28" s="36">
        <v>0.95009999999999994</v>
      </c>
      <c r="J28" s="36">
        <v>1.38E-2</v>
      </c>
      <c r="K28" s="55"/>
      <c r="P28" s="34" t="s">
        <v>5</v>
      </c>
      <c r="Q28" s="36">
        <v>0.95499999999999996</v>
      </c>
      <c r="R28" s="46">
        <f t="shared" si="3"/>
        <v>2.624671916010346E-3</v>
      </c>
      <c r="S28" s="36">
        <v>0.91</v>
      </c>
      <c r="T28" s="46">
        <f t="shared" si="0"/>
        <v>1.1001100110010764E-3</v>
      </c>
      <c r="U28" s="35">
        <v>1</v>
      </c>
      <c r="V28" s="46">
        <f t="shared" si="1"/>
        <v>4.21771440048202E-3</v>
      </c>
      <c r="W28" s="36">
        <v>0.95289999999999997</v>
      </c>
      <c r="X28" s="46">
        <f t="shared" si="2"/>
        <v>2.9470582043995552E-3</v>
      </c>
      <c r="Y28" s="55"/>
    </row>
    <row r="29" spans="1:25" x14ac:dyDescent="0.25">
      <c r="A29" s="34" t="s">
        <v>13</v>
      </c>
      <c r="B29" s="34" t="s">
        <v>36</v>
      </c>
      <c r="C29" s="36">
        <v>0.95299999999999996</v>
      </c>
      <c r="D29" s="36">
        <v>3.0200000000000001E-2</v>
      </c>
      <c r="E29" s="36">
        <v>0.91</v>
      </c>
      <c r="F29" s="36">
        <v>6.4299999999999996E-2</v>
      </c>
      <c r="G29" s="36">
        <v>0.99590000000000001</v>
      </c>
      <c r="H29" s="36">
        <v>5.0000000000000001E-3</v>
      </c>
      <c r="I29" s="36">
        <v>0.94969999999999999</v>
      </c>
      <c r="J29" s="36">
        <v>3.4200000000000001E-2</v>
      </c>
      <c r="K29" s="55"/>
      <c r="P29" s="34" t="s">
        <v>36</v>
      </c>
      <c r="Q29" s="36">
        <v>0.96499999999999997</v>
      </c>
      <c r="R29" s="46">
        <f t="shared" si="3"/>
        <v>1.2591815320041944E-2</v>
      </c>
      <c r="S29" s="36">
        <v>0.93</v>
      </c>
      <c r="T29" s="46">
        <f t="shared" si="0"/>
        <v>2.19780219780219E-2</v>
      </c>
      <c r="U29" s="35">
        <v>1</v>
      </c>
      <c r="V29" s="46">
        <f t="shared" si="1"/>
        <v>4.1168792047394653E-3</v>
      </c>
      <c r="W29" s="36">
        <v>0.9637</v>
      </c>
      <c r="X29" s="46">
        <f t="shared" si="2"/>
        <v>1.4741497314941565E-2</v>
      </c>
      <c r="Y29" s="55"/>
    </row>
    <row r="30" spans="1:25" x14ac:dyDescent="0.25">
      <c r="A30" s="34" t="s">
        <v>13</v>
      </c>
      <c r="B30" s="34" t="s">
        <v>39</v>
      </c>
      <c r="C30" s="36">
        <v>0.94850000000000001</v>
      </c>
      <c r="D30" s="36">
        <v>1.72E-2</v>
      </c>
      <c r="E30" s="36">
        <v>0.90300000000000002</v>
      </c>
      <c r="F30" s="36">
        <v>3.5900000000000001E-2</v>
      </c>
      <c r="G30" s="36">
        <v>0.99350000000000005</v>
      </c>
      <c r="H30" s="36">
        <v>1.9E-3</v>
      </c>
      <c r="I30" s="36">
        <v>0.94569999999999999</v>
      </c>
      <c r="J30" s="36">
        <v>1.9E-2</v>
      </c>
      <c r="K30" s="55"/>
      <c r="P30" s="34" t="s">
        <v>39</v>
      </c>
      <c r="Q30" s="36">
        <v>0.96499999999999997</v>
      </c>
      <c r="R30" s="46">
        <f t="shared" si="3"/>
        <v>1.7395888244596591E-2</v>
      </c>
      <c r="S30" s="36">
        <v>0.93500000000000005</v>
      </c>
      <c r="T30" s="46">
        <f t="shared" si="0"/>
        <v>3.5437430786267932E-2</v>
      </c>
      <c r="U30" s="36">
        <v>0.99470000000000003</v>
      </c>
      <c r="V30" s="46">
        <f t="shared" si="1"/>
        <v>1.2078510317061752E-3</v>
      </c>
      <c r="W30" s="36">
        <v>0.96389999999999998</v>
      </c>
      <c r="X30" s="46">
        <f t="shared" si="2"/>
        <v>1.924500370096216E-2</v>
      </c>
      <c r="Y30" s="55"/>
    </row>
    <row r="31" spans="1:25" x14ac:dyDescent="0.25">
      <c r="A31" s="34" t="s">
        <v>13</v>
      </c>
      <c r="B31" s="34" t="s">
        <v>34</v>
      </c>
      <c r="C31" s="36">
        <v>0.94099999999999995</v>
      </c>
      <c r="D31" s="36">
        <v>1.7000000000000001E-2</v>
      </c>
      <c r="E31" s="36">
        <v>0.88300000000000001</v>
      </c>
      <c r="F31" s="36">
        <v>3.3300000000000003E-2</v>
      </c>
      <c r="G31" s="36">
        <v>0.99880000000000002</v>
      </c>
      <c r="H31" s="36">
        <v>2.3E-3</v>
      </c>
      <c r="I31" s="36">
        <v>0.93700000000000006</v>
      </c>
      <c r="J31" s="36">
        <v>1.9E-2</v>
      </c>
      <c r="K31" s="55"/>
      <c r="P31" s="34" t="s">
        <v>34</v>
      </c>
      <c r="Q31" s="36">
        <v>0.95750000000000002</v>
      </c>
      <c r="R31" s="46">
        <f t="shared" si="3"/>
        <v>1.7534537725823585E-2</v>
      </c>
      <c r="S31" s="36">
        <v>0.91500000000000004</v>
      </c>
      <c r="T31" s="46">
        <f t="shared" si="0"/>
        <v>3.6240090600226482E-2</v>
      </c>
      <c r="U31" s="35">
        <v>1</v>
      </c>
      <c r="V31" s="46">
        <f t="shared" si="1"/>
        <v>1.2014417300760805E-3</v>
      </c>
      <c r="W31" s="36">
        <v>0.9556</v>
      </c>
      <c r="X31" s="46">
        <f t="shared" si="2"/>
        <v>1.9850586979722529E-2</v>
      </c>
      <c r="Y31" s="55"/>
    </row>
    <row r="32" spans="1:25" x14ac:dyDescent="0.25">
      <c r="A32" s="34" t="s">
        <v>14</v>
      </c>
      <c r="B32" s="34" t="s">
        <v>20</v>
      </c>
      <c r="C32" s="36">
        <v>0.92800000000000005</v>
      </c>
      <c r="D32" s="36">
        <v>7.4999999999999997E-3</v>
      </c>
      <c r="E32" s="36">
        <v>0.85899999999999999</v>
      </c>
      <c r="F32" s="36">
        <v>1.5299999999999999E-2</v>
      </c>
      <c r="G32" s="36">
        <v>0.99660000000000004</v>
      </c>
      <c r="H32" s="36">
        <v>4.5999999999999999E-3</v>
      </c>
      <c r="I32" s="36">
        <v>0.92259999999999998</v>
      </c>
      <c r="J32" s="36">
        <v>8.6999999999999994E-3</v>
      </c>
      <c r="K32" s="55"/>
      <c r="P32" s="34" t="s">
        <v>20</v>
      </c>
      <c r="Q32" s="36">
        <v>0.93500000000000005</v>
      </c>
      <c r="R32" s="46">
        <f t="shared" si="3"/>
        <v>7.5431034482758008E-3</v>
      </c>
      <c r="S32" s="36">
        <v>0.87</v>
      </c>
      <c r="T32" s="46">
        <f t="shared" si="0"/>
        <v>1.2805587892898762E-2</v>
      </c>
      <c r="U32" s="35">
        <v>1</v>
      </c>
      <c r="V32" s="46">
        <f t="shared" si="1"/>
        <v>3.411599438089441E-3</v>
      </c>
      <c r="W32" s="36">
        <v>0.93049999999999999</v>
      </c>
      <c r="X32" s="46">
        <f t="shared" si="2"/>
        <v>8.5627574246693872E-3</v>
      </c>
      <c r="Y32" s="55"/>
    </row>
    <row r="33" spans="1:25" x14ac:dyDescent="0.25">
      <c r="A33" s="34" t="s">
        <v>14</v>
      </c>
      <c r="B33" s="34" t="s">
        <v>43</v>
      </c>
      <c r="C33" s="36">
        <v>0.85299999999999998</v>
      </c>
      <c r="D33" s="36">
        <v>6.5299999999999997E-2</v>
      </c>
      <c r="E33" s="36">
        <v>0.70899999999999996</v>
      </c>
      <c r="F33" s="36">
        <v>0.13170000000000001</v>
      </c>
      <c r="G33" s="36">
        <v>0.996</v>
      </c>
      <c r="H33" s="36">
        <v>3.3999999999999998E-3</v>
      </c>
      <c r="I33" s="36">
        <v>0.82120000000000004</v>
      </c>
      <c r="J33" s="36">
        <v>9.1800000000000007E-2</v>
      </c>
      <c r="K33" s="60"/>
      <c r="P33" s="34" t="s">
        <v>43</v>
      </c>
      <c r="Q33" s="36">
        <v>0.875</v>
      </c>
      <c r="R33" s="63">
        <f t="shared" si="3"/>
        <v>2.5791324736225141E-2</v>
      </c>
      <c r="S33" s="36">
        <v>0.75</v>
      </c>
      <c r="T33" s="63">
        <f t="shared" si="0"/>
        <v>5.7827926657263884E-2</v>
      </c>
      <c r="U33" s="35">
        <v>1</v>
      </c>
      <c r="V33" s="46">
        <f t="shared" si="1"/>
        <v>4.0160642570281624E-3</v>
      </c>
      <c r="W33" s="36">
        <v>0.85709999999999997</v>
      </c>
      <c r="X33" s="63">
        <f t="shared" si="2"/>
        <v>4.3716512420847398E-2</v>
      </c>
      <c r="Y33" s="55"/>
    </row>
    <row r="34" spans="1:25" x14ac:dyDescent="0.25">
      <c r="A34" s="39"/>
      <c r="B34" s="48" t="s">
        <v>120</v>
      </c>
      <c r="C34" s="28">
        <f t="shared" ref="C34:J34" si="4">AVERAGE(C13:C33)</f>
        <v>0.95688095238095239</v>
      </c>
      <c r="D34" s="28">
        <f t="shared" si="4"/>
        <v>1.6214285714285716E-2</v>
      </c>
      <c r="E34" s="28">
        <f t="shared" si="4"/>
        <v>0.91780952380952363</v>
      </c>
      <c r="F34" s="28">
        <f t="shared" si="4"/>
        <v>3.3376190476190476E-2</v>
      </c>
      <c r="G34" s="28">
        <f t="shared" si="4"/>
        <v>0.99571904761904761</v>
      </c>
      <c r="H34" s="28">
        <f t="shared" si="4"/>
        <v>3.6285714285714289E-3</v>
      </c>
      <c r="I34" s="28">
        <f t="shared" si="4"/>
        <v>0.95363809523809517</v>
      </c>
      <c r="J34" s="28">
        <f t="shared" si="4"/>
        <v>1.8719047619047618E-2</v>
      </c>
      <c r="K34" s="55"/>
      <c r="P34" s="48" t="s">
        <v>120</v>
      </c>
      <c r="Q34" s="28">
        <f>AVERAGE(Q13:Q33)</f>
        <v>0.96833333333333338</v>
      </c>
      <c r="R34" s="46">
        <f t="shared" si="3"/>
        <v>1.1968449078106014E-2</v>
      </c>
      <c r="S34" s="28">
        <f t="shared" ref="S34:W34" si="5">AVERAGE(S13:S33)</f>
        <v>0.93833333333333324</v>
      </c>
      <c r="T34" s="46">
        <f t="shared" si="0"/>
        <v>2.2361730829096205E-2</v>
      </c>
      <c r="U34" s="28">
        <f t="shared" si="5"/>
        <v>0.99827619047619043</v>
      </c>
      <c r="V34" s="46">
        <f t="shared" si="1"/>
        <v>2.568136929043785E-3</v>
      </c>
      <c r="W34" s="28">
        <f t="shared" si="5"/>
        <v>0.96659999999999968</v>
      </c>
      <c r="X34" s="46">
        <f t="shared" si="2"/>
        <v>1.3592058482802427E-2</v>
      </c>
      <c r="Y34" s="55"/>
    </row>
    <row r="35" spans="1:25" x14ac:dyDescent="0.25">
      <c r="A35" s="39"/>
      <c r="B35" s="55"/>
      <c r="C35" s="60"/>
      <c r="D35" s="60"/>
      <c r="E35" s="60"/>
      <c r="F35" s="60"/>
      <c r="G35" s="60"/>
      <c r="H35" s="60"/>
      <c r="I35" s="60"/>
      <c r="J35" s="60"/>
      <c r="K35" s="55"/>
      <c r="P35" s="55"/>
      <c r="Q35" s="54"/>
      <c r="R35" s="54"/>
      <c r="S35" s="54"/>
      <c r="T35" s="54"/>
      <c r="U35" s="54"/>
      <c r="V35" s="54"/>
      <c r="W35" s="54"/>
      <c r="X35" s="54"/>
    </row>
    <row r="36" spans="1:25" x14ac:dyDescent="0.25">
      <c r="A36" s="39"/>
      <c r="B36" s="55"/>
      <c r="C36" s="60"/>
      <c r="D36" s="60"/>
      <c r="E36" s="60"/>
      <c r="F36" s="60"/>
      <c r="G36" s="60"/>
      <c r="H36" s="60"/>
      <c r="I36" s="60"/>
      <c r="J36" s="60"/>
    </row>
    <row r="37" spans="1:25" x14ac:dyDescent="0.25">
      <c r="A37" s="39"/>
    </row>
    <row r="41" spans="1:25" x14ac:dyDescent="0.25">
      <c r="B41" s="45" t="s">
        <v>45</v>
      </c>
      <c r="C41" s="32"/>
      <c r="D41" s="32"/>
      <c r="E41" s="32"/>
      <c r="F41" s="32"/>
      <c r="G41" s="32"/>
      <c r="H41" s="32"/>
      <c r="I41" s="32"/>
      <c r="J41" s="32"/>
      <c r="K41" s="41" t="s">
        <v>118</v>
      </c>
    </row>
    <row r="42" spans="1:25" x14ac:dyDescent="0.25">
      <c r="B42" s="45" t="s">
        <v>47</v>
      </c>
      <c r="C42" s="32"/>
      <c r="D42" s="32"/>
      <c r="E42" s="32"/>
      <c r="F42" s="32"/>
      <c r="G42" s="32"/>
      <c r="H42" s="32"/>
      <c r="I42" s="32"/>
      <c r="J42" s="32"/>
      <c r="K42" s="27" t="s">
        <v>115</v>
      </c>
    </row>
    <row r="43" spans="1:25" x14ac:dyDescent="0.25">
      <c r="B43" s="27" t="s">
        <v>48</v>
      </c>
      <c r="C43" s="32"/>
      <c r="D43" s="32"/>
      <c r="E43" s="32"/>
      <c r="F43" s="32"/>
      <c r="G43" s="32"/>
      <c r="H43" s="32"/>
      <c r="I43" s="32"/>
      <c r="J43" s="32"/>
      <c r="K43" s="27" t="s">
        <v>115</v>
      </c>
    </row>
    <row r="44" spans="1:25" x14ac:dyDescent="0.25">
      <c r="B44" s="27" t="s">
        <v>46</v>
      </c>
      <c r="C44" s="32"/>
      <c r="D44" s="32"/>
      <c r="E44" s="33"/>
      <c r="F44" s="32"/>
      <c r="G44" s="32"/>
      <c r="H44" s="32"/>
      <c r="I44" s="32"/>
      <c r="J44" s="32"/>
      <c r="K44" s="27" t="s">
        <v>110</v>
      </c>
    </row>
    <row r="49" spans="2:24" x14ac:dyDescent="0.25">
      <c r="H49" s="13"/>
    </row>
    <row r="51" spans="2:24" x14ac:dyDescent="0.25">
      <c r="B51" t="s">
        <v>84</v>
      </c>
      <c r="C51"/>
      <c r="D51"/>
      <c r="E51"/>
      <c r="F51"/>
      <c r="G51"/>
    </row>
    <row r="52" spans="2:24" x14ac:dyDescent="0.25">
      <c r="B52"/>
      <c r="C52"/>
      <c r="D52"/>
      <c r="E52"/>
      <c r="F52"/>
      <c r="G52"/>
    </row>
    <row r="53" spans="2:24" x14ac:dyDescent="0.25">
      <c r="B53" s="65" t="s">
        <v>82</v>
      </c>
      <c r="C53" s="65" t="s">
        <v>0</v>
      </c>
      <c r="D53" s="65" t="s">
        <v>1</v>
      </c>
      <c r="E53" s="65" t="s">
        <v>2</v>
      </c>
      <c r="F53" s="65" t="s">
        <v>3</v>
      </c>
      <c r="G53" s="65" t="s">
        <v>144</v>
      </c>
      <c r="H53" s="60"/>
    </row>
    <row r="54" spans="2:24" x14ac:dyDescent="0.25">
      <c r="B54" s="47" t="s">
        <v>41</v>
      </c>
      <c r="C54" s="35">
        <v>0.98150000000000004</v>
      </c>
      <c r="D54" s="35">
        <v>0.97</v>
      </c>
      <c r="E54" s="36">
        <v>0.99299999999999999</v>
      </c>
      <c r="F54" s="35">
        <v>0.98119999999999996</v>
      </c>
      <c r="G54" s="48" t="s">
        <v>143</v>
      </c>
      <c r="H54" s="60"/>
    </row>
    <row r="55" spans="2:24" s="58" customFormat="1" x14ac:dyDescent="0.25">
      <c r="B55" s="47" t="s">
        <v>10</v>
      </c>
      <c r="C55" s="36">
        <v>0.97599999999999998</v>
      </c>
      <c r="D55" s="36">
        <v>0.96</v>
      </c>
      <c r="E55" s="36">
        <v>0.99180000000000001</v>
      </c>
      <c r="F55" s="36">
        <v>0.97560000000000002</v>
      </c>
      <c r="G55" s="48" t="s">
        <v>143</v>
      </c>
      <c r="H55" s="60"/>
      <c r="I55" s="28"/>
      <c r="J55" s="28"/>
      <c r="Q55" s="24"/>
      <c r="R55" s="24"/>
      <c r="S55" s="24"/>
      <c r="T55" s="24"/>
      <c r="U55" s="24"/>
      <c r="V55" s="24"/>
      <c r="W55" s="24"/>
      <c r="X55" s="24"/>
    </row>
    <row r="56" spans="2:24" s="67" customFormat="1" x14ac:dyDescent="0.25">
      <c r="B56" s="48" t="s">
        <v>38</v>
      </c>
      <c r="C56" s="36">
        <v>0.97550000000000003</v>
      </c>
      <c r="D56" s="36">
        <v>0.95899999999999996</v>
      </c>
      <c r="E56" s="36">
        <v>0.9919</v>
      </c>
      <c r="F56" s="36">
        <v>0.97489999999999999</v>
      </c>
      <c r="G56" s="48" t="s">
        <v>143</v>
      </c>
      <c r="H56" s="60"/>
      <c r="I56" s="28"/>
      <c r="J56" s="28"/>
      <c r="Q56" s="24"/>
      <c r="R56" s="24"/>
      <c r="S56" s="24"/>
      <c r="T56" s="24"/>
      <c r="U56" s="24"/>
      <c r="V56" s="24"/>
      <c r="W56" s="24"/>
      <c r="X56" s="24"/>
    </row>
    <row r="57" spans="2:24" s="67" customFormat="1" x14ac:dyDescent="0.25">
      <c r="B57" s="48" t="s">
        <v>17</v>
      </c>
      <c r="C57" s="36">
        <v>0.97499999999999998</v>
      </c>
      <c r="D57" s="36">
        <v>0.95199999999999996</v>
      </c>
      <c r="E57" s="36">
        <v>0.99790000000000001</v>
      </c>
      <c r="F57" s="36">
        <v>0.97440000000000004</v>
      </c>
      <c r="G57" s="48" t="s">
        <v>143</v>
      </c>
      <c r="H57" s="60"/>
      <c r="I57" s="28"/>
      <c r="J57" s="28"/>
      <c r="Q57" s="24"/>
      <c r="R57" s="24"/>
      <c r="S57" s="24"/>
      <c r="T57" s="24"/>
      <c r="U57" s="24"/>
      <c r="V57" s="24"/>
      <c r="W57" s="24"/>
      <c r="X57" s="24"/>
    </row>
    <row r="58" spans="2:24" x14ac:dyDescent="0.25">
      <c r="B58" s="34" t="s">
        <v>88</v>
      </c>
      <c r="C58" s="36">
        <v>0.97499999999999998</v>
      </c>
      <c r="D58" s="36">
        <v>0.95</v>
      </c>
      <c r="E58" s="35">
        <v>1</v>
      </c>
      <c r="F58" s="36">
        <f t="shared" ref="F58:F69" si="6">2*(E58*D58)/(E58+D58)</f>
        <v>0.97435897435897434</v>
      </c>
      <c r="G58" s="34" t="s">
        <v>92</v>
      </c>
      <c r="H58" s="60"/>
    </row>
    <row r="59" spans="2:24" x14ac:dyDescent="0.25">
      <c r="B59" s="67" t="s">
        <v>79</v>
      </c>
      <c r="C59" s="28">
        <v>0.94</v>
      </c>
      <c r="D59" s="28">
        <v>0.93500000000000005</v>
      </c>
      <c r="E59" s="66">
        <v>1</v>
      </c>
      <c r="F59" s="28">
        <f t="shared" si="6"/>
        <v>0.96640826873385011</v>
      </c>
      <c r="G59" s="67" t="s">
        <v>81</v>
      </c>
      <c r="H59" s="60"/>
    </row>
    <row r="60" spans="2:24" x14ac:dyDescent="0.25">
      <c r="B60" s="34" t="s">
        <v>86</v>
      </c>
      <c r="C60" s="36">
        <v>0.96499999999999997</v>
      </c>
      <c r="D60" s="36">
        <v>0.93500000000000005</v>
      </c>
      <c r="E60" s="36">
        <v>0.99470000000000003</v>
      </c>
      <c r="F60" s="36">
        <f t="shared" si="6"/>
        <v>0.96392651707519306</v>
      </c>
      <c r="G60" s="34" t="s">
        <v>92</v>
      </c>
      <c r="H60" s="60"/>
    </row>
    <row r="61" spans="2:24" x14ac:dyDescent="0.25">
      <c r="B61" s="67" t="s">
        <v>96</v>
      </c>
      <c r="C61" s="28">
        <v>0.96499999999999997</v>
      </c>
      <c r="D61" s="8">
        <v>0.93</v>
      </c>
      <c r="E61" s="66">
        <v>1</v>
      </c>
      <c r="F61" s="28">
        <f t="shared" si="6"/>
        <v>0.96373056994818651</v>
      </c>
      <c r="G61" s="67" t="s">
        <v>91</v>
      </c>
      <c r="H61" s="60"/>
    </row>
    <row r="62" spans="2:24" x14ac:dyDescent="0.25">
      <c r="B62" s="67" t="s">
        <v>80</v>
      </c>
      <c r="C62" s="28">
        <v>0.96299999999999997</v>
      </c>
      <c r="D62" s="8">
        <v>0.95499999999999996</v>
      </c>
      <c r="E62" s="28">
        <v>0.97</v>
      </c>
      <c r="F62" s="28">
        <f t="shared" si="6"/>
        <v>0.96244155844155843</v>
      </c>
      <c r="G62" s="67" t="s">
        <v>81</v>
      </c>
      <c r="H62" s="60"/>
    </row>
    <row r="63" spans="2:24" x14ac:dyDescent="0.25">
      <c r="B63" s="34" t="s">
        <v>89</v>
      </c>
      <c r="C63" s="36">
        <v>0.96250000000000002</v>
      </c>
      <c r="D63" s="36">
        <v>0.92500000000000004</v>
      </c>
      <c r="E63" s="35">
        <v>1</v>
      </c>
      <c r="F63" s="36">
        <f t="shared" si="6"/>
        <v>0.96103896103896103</v>
      </c>
      <c r="G63" s="34" t="s">
        <v>92</v>
      </c>
      <c r="H63" s="60"/>
    </row>
    <row r="64" spans="2:24" x14ac:dyDescent="0.25">
      <c r="B64" s="34" t="s">
        <v>90</v>
      </c>
      <c r="C64" s="36">
        <v>0.95750000000000002</v>
      </c>
      <c r="D64" s="36">
        <v>0.92</v>
      </c>
      <c r="E64" s="36">
        <v>0.99460000000000004</v>
      </c>
      <c r="F64" s="36">
        <f t="shared" si="6"/>
        <v>0.95584665204220209</v>
      </c>
      <c r="G64" s="34" t="s">
        <v>92</v>
      </c>
      <c r="H64" s="60"/>
    </row>
    <row r="65" spans="2:10" x14ac:dyDescent="0.25">
      <c r="B65" s="34" t="s">
        <v>85</v>
      </c>
      <c r="C65" s="36">
        <v>0.95750000000000002</v>
      </c>
      <c r="D65" s="36">
        <v>0.91500000000000004</v>
      </c>
      <c r="E65" s="35">
        <v>1</v>
      </c>
      <c r="F65" s="36">
        <f t="shared" si="6"/>
        <v>0.95561357702349869</v>
      </c>
      <c r="G65" s="34" t="s">
        <v>92</v>
      </c>
      <c r="H65" s="60"/>
    </row>
    <row r="66" spans="2:10" x14ac:dyDescent="0.25">
      <c r="B66" s="34" t="s">
        <v>87</v>
      </c>
      <c r="C66" s="36">
        <v>0.95499999999999996</v>
      </c>
      <c r="D66" s="36">
        <v>0.91</v>
      </c>
      <c r="E66" s="35">
        <v>1</v>
      </c>
      <c r="F66" s="36">
        <f t="shared" si="6"/>
        <v>0.95287958115183247</v>
      </c>
      <c r="G66" s="34" t="s">
        <v>92</v>
      </c>
      <c r="H66" s="60"/>
      <c r="J66" s="12"/>
    </row>
    <row r="67" spans="2:10" x14ac:dyDescent="0.25">
      <c r="B67" s="67" t="s">
        <v>95</v>
      </c>
      <c r="C67" s="28">
        <v>0.94799999999999995</v>
      </c>
      <c r="D67" s="8">
        <v>0.89500000000000002</v>
      </c>
      <c r="E67" s="66">
        <v>1</v>
      </c>
      <c r="F67" s="28">
        <f t="shared" si="6"/>
        <v>0.9445910290237467</v>
      </c>
      <c r="G67" s="67" t="s">
        <v>91</v>
      </c>
      <c r="H67" s="60"/>
    </row>
    <row r="68" spans="2:10" x14ac:dyDescent="0.25">
      <c r="B68" s="67" t="s">
        <v>94</v>
      </c>
      <c r="C68" s="28">
        <v>0.92800000000000005</v>
      </c>
      <c r="D68" s="28">
        <v>0.85499999999999998</v>
      </c>
      <c r="E68" s="66">
        <v>1</v>
      </c>
      <c r="F68" s="28">
        <f t="shared" si="6"/>
        <v>0.92183288409703501</v>
      </c>
      <c r="G68" s="67" t="s">
        <v>91</v>
      </c>
      <c r="H68" s="60"/>
      <c r="J68" s="12"/>
    </row>
    <row r="69" spans="2:10" x14ac:dyDescent="0.25">
      <c r="B69" s="67" t="s">
        <v>16</v>
      </c>
      <c r="C69" s="28">
        <v>0.90500000000000003</v>
      </c>
      <c r="D69" s="8">
        <v>0.88500000000000001</v>
      </c>
      <c r="E69" s="28">
        <v>0.92200000000000004</v>
      </c>
      <c r="F69" s="28">
        <f t="shared" si="6"/>
        <v>0.90312119535141133</v>
      </c>
      <c r="G69" s="67" t="s">
        <v>81</v>
      </c>
      <c r="H69" s="60"/>
      <c r="J69" s="12"/>
    </row>
    <row r="70" spans="2:10" x14ac:dyDescent="0.25">
      <c r="B70" s="55"/>
      <c r="C70" s="60"/>
      <c r="D70" s="60"/>
      <c r="E70" s="60"/>
      <c r="F70" s="60"/>
      <c r="G70" s="60"/>
      <c r="J70" s="12"/>
    </row>
    <row r="71" spans="2:10" x14ac:dyDescent="0.25">
      <c r="J71" s="12"/>
    </row>
    <row r="72" spans="2:10" x14ac:dyDescent="0.25">
      <c r="J72" s="14"/>
    </row>
    <row r="73" spans="2:10" x14ac:dyDescent="0.25">
      <c r="J73" s="14"/>
    </row>
    <row r="74" spans="2:10" x14ac:dyDescent="0.25">
      <c r="J74" s="12"/>
    </row>
    <row r="75" spans="2:10" x14ac:dyDescent="0.25">
      <c r="J75" s="12"/>
    </row>
    <row r="76" spans="2:10" x14ac:dyDescent="0.25">
      <c r="J76" s="12"/>
    </row>
    <row r="77" spans="2:10" x14ac:dyDescent="0.25">
      <c r="J77" s="12"/>
    </row>
  </sheetData>
  <sortState ref="B54:G69">
    <sortCondition descending="1" ref="F54:F69"/>
  </sortState>
  <mergeCells count="9">
    <mergeCell ref="S11:T11"/>
    <mergeCell ref="U11:V11"/>
    <mergeCell ref="W11:X11"/>
    <mergeCell ref="Q11:R11"/>
    <mergeCell ref="B11:B12"/>
    <mergeCell ref="C11:D11"/>
    <mergeCell ref="E11:F11"/>
    <mergeCell ref="G11:H11"/>
    <mergeCell ref="I11:J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FD87-2A48-4683-A340-F956B00346B2}">
  <dimension ref="B1:AB93"/>
  <sheetViews>
    <sheetView topLeftCell="A7" workbookViewId="0">
      <selection activeCell="D35" sqref="D35:E35"/>
    </sheetView>
  </sheetViews>
  <sheetFormatPr defaultRowHeight="15" x14ac:dyDescent="0.25"/>
  <cols>
    <col min="2" max="2" width="14.7109375" customWidth="1"/>
    <col min="3" max="3" width="24" customWidth="1"/>
    <col min="4" max="11" width="9.140625" style="9"/>
    <col min="15" max="15" width="22.42578125" customWidth="1"/>
    <col min="18" max="18" width="11.5703125" bestFit="1" customWidth="1"/>
    <col min="23" max="23" width="9.5703125" customWidth="1"/>
    <col min="24" max="24" width="21.28515625" customWidth="1"/>
  </cols>
  <sheetData>
    <row r="1" spans="2:28" x14ac:dyDescent="0.25">
      <c r="C1" t="s">
        <v>119</v>
      </c>
      <c r="D1" s="35">
        <v>0.98150000000000004</v>
      </c>
      <c r="E1" s="36">
        <v>5.5999999999999999E-3</v>
      </c>
      <c r="F1" s="35">
        <v>0.97</v>
      </c>
      <c r="G1" s="36">
        <v>1.38E-2</v>
      </c>
      <c r="H1" s="36">
        <v>0.99299999999999999</v>
      </c>
      <c r="I1" s="36">
        <v>7.4999999999999997E-3</v>
      </c>
      <c r="J1" s="35">
        <v>0.98119999999999996</v>
      </c>
      <c r="K1" s="36">
        <v>5.7999999999999996E-3</v>
      </c>
    </row>
    <row r="3" spans="2:28" x14ac:dyDescent="0.25">
      <c r="B3" s="71"/>
      <c r="C3" s="71" t="s">
        <v>83</v>
      </c>
      <c r="D3" s="72" t="s">
        <v>164</v>
      </c>
      <c r="E3" s="72"/>
      <c r="F3" s="72" t="s">
        <v>1</v>
      </c>
      <c r="G3" s="72"/>
      <c r="H3" s="72" t="s">
        <v>2</v>
      </c>
      <c r="I3" s="72"/>
      <c r="J3" s="72" t="s">
        <v>3</v>
      </c>
      <c r="K3" s="72"/>
      <c r="L3" s="55"/>
    </row>
    <row r="4" spans="2:28" x14ac:dyDescent="0.25">
      <c r="B4" s="71"/>
      <c r="C4" s="71"/>
      <c r="D4" s="57" t="s">
        <v>7</v>
      </c>
      <c r="E4" s="57" t="s">
        <v>8</v>
      </c>
      <c r="F4" s="57" t="s">
        <v>7</v>
      </c>
      <c r="G4" s="57" t="s">
        <v>8</v>
      </c>
      <c r="H4" s="57" t="s">
        <v>7</v>
      </c>
      <c r="I4" s="57" t="s">
        <v>8</v>
      </c>
      <c r="J4" s="57" t="s">
        <v>7</v>
      </c>
      <c r="K4" s="57" t="s">
        <v>8</v>
      </c>
      <c r="L4" s="55"/>
      <c r="Y4" s="10"/>
      <c r="Z4" s="10"/>
      <c r="AA4" s="10"/>
      <c r="AB4" s="10"/>
    </row>
    <row r="5" spans="2:28" x14ac:dyDescent="0.25">
      <c r="B5" s="24"/>
      <c r="C5" s="58" t="s">
        <v>146</v>
      </c>
      <c r="D5" s="36">
        <v>0.98550000000000004</v>
      </c>
      <c r="E5" s="36">
        <v>2.3999999999999998E-3</v>
      </c>
      <c r="F5" s="36">
        <v>0.97299999999999998</v>
      </c>
      <c r="G5" s="36">
        <v>4.0000000000000001E-3</v>
      </c>
      <c r="H5" s="36">
        <v>0.998</v>
      </c>
      <c r="I5" s="36">
        <v>2.5000000000000001E-3</v>
      </c>
      <c r="J5" s="36">
        <v>0.98529999999999995</v>
      </c>
      <c r="K5" s="36">
        <v>2.5000000000000001E-3</v>
      </c>
      <c r="L5" s="55"/>
      <c r="P5" s="32"/>
      <c r="Q5" s="32"/>
      <c r="R5" s="32"/>
      <c r="S5" s="32"/>
      <c r="Y5" s="8"/>
      <c r="Z5" s="8"/>
      <c r="AA5" s="8"/>
      <c r="AB5" s="8"/>
    </row>
    <row r="6" spans="2:28" x14ac:dyDescent="0.25">
      <c r="B6" s="24"/>
      <c r="C6" s="58" t="s">
        <v>147</v>
      </c>
      <c r="D6" s="36">
        <v>0.98750000000000004</v>
      </c>
      <c r="E6" s="36">
        <v>3.3999999999999998E-3</v>
      </c>
      <c r="F6" s="36">
        <v>0.97699999999999998</v>
      </c>
      <c r="G6" s="36">
        <v>6.7999999999999996E-3</v>
      </c>
      <c r="H6" s="35">
        <v>1</v>
      </c>
      <c r="I6" s="36">
        <v>0</v>
      </c>
      <c r="J6" s="36">
        <v>0.98839999999999995</v>
      </c>
      <c r="K6" s="36">
        <v>3.5000000000000001E-3</v>
      </c>
      <c r="L6" s="55"/>
      <c r="P6" s="32"/>
      <c r="Q6" s="32"/>
      <c r="R6" s="32"/>
      <c r="S6" s="32"/>
      <c r="Y6" s="8"/>
      <c r="Z6" s="10"/>
      <c r="AA6" s="10"/>
      <c r="AB6" s="10"/>
    </row>
    <row r="7" spans="2:28" x14ac:dyDescent="0.25">
      <c r="B7" s="24"/>
      <c r="C7" s="58" t="s">
        <v>148</v>
      </c>
      <c r="D7" s="36">
        <v>0.98699999999999999</v>
      </c>
      <c r="E7" s="36">
        <v>1.9E-3</v>
      </c>
      <c r="F7" s="36">
        <v>0.97399999999999998</v>
      </c>
      <c r="G7" s="36">
        <v>3.7000000000000002E-3</v>
      </c>
      <c r="H7" s="35">
        <v>1</v>
      </c>
      <c r="I7" s="36">
        <v>0</v>
      </c>
      <c r="J7" s="36">
        <v>0.98680000000000001</v>
      </c>
      <c r="K7" s="36">
        <v>1.9E-3</v>
      </c>
      <c r="L7" s="55"/>
      <c r="P7" s="32"/>
      <c r="Q7" s="32"/>
      <c r="R7" s="32"/>
      <c r="S7" s="32"/>
      <c r="Y7" s="10"/>
      <c r="Z7" s="10"/>
      <c r="AA7" s="10"/>
      <c r="AB7" s="10"/>
    </row>
    <row r="8" spans="2:28" x14ac:dyDescent="0.25">
      <c r="B8" s="24"/>
      <c r="C8" s="58" t="s">
        <v>149</v>
      </c>
      <c r="D8" s="36">
        <v>0.98650000000000004</v>
      </c>
      <c r="E8" s="36">
        <v>2E-3</v>
      </c>
      <c r="F8" s="36">
        <v>0.97299999999999998</v>
      </c>
      <c r="G8" s="36">
        <v>4.0000000000000001E-3</v>
      </c>
      <c r="H8" s="35">
        <v>1</v>
      </c>
      <c r="I8" s="36">
        <v>0</v>
      </c>
      <c r="J8" s="36">
        <v>0.98629999999999995</v>
      </c>
      <c r="K8" s="36">
        <v>2.0999999999999999E-3</v>
      </c>
      <c r="L8" s="55"/>
      <c r="P8" s="32"/>
      <c r="Q8" s="32"/>
      <c r="R8" s="32"/>
      <c r="S8" s="32"/>
      <c r="Y8" s="10"/>
      <c r="Z8" s="10"/>
      <c r="AA8" s="10"/>
      <c r="AB8" s="10"/>
    </row>
    <row r="9" spans="2:28" x14ac:dyDescent="0.25">
      <c r="B9" s="24"/>
      <c r="C9" s="58" t="s">
        <v>150</v>
      </c>
      <c r="D9" s="35">
        <v>0.98799999999999999</v>
      </c>
      <c r="E9" s="36">
        <v>1E-3</v>
      </c>
      <c r="F9" s="35">
        <v>0.97599999999999998</v>
      </c>
      <c r="G9" s="36">
        <v>2E-3</v>
      </c>
      <c r="H9" s="35">
        <v>1</v>
      </c>
      <c r="I9" s="36">
        <v>0</v>
      </c>
      <c r="J9" s="35">
        <v>0.9879</v>
      </c>
      <c r="K9" s="36">
        <v>1E-3</v>
      </c>
      <c r="L9" s="55"/>
      <c r="P9" s="32"/>
      <c r="Q9" s="32"/>
      <c r="R9" s="32"/>
      <c r="S9" s="32"/>
      <c r="Y9" s="11"/>
      <c r="Z9" s="10"/>
      <c r="AA9" s="11"/>
      <c r="AB9" s="11"/>
    </row>
    <row r="10" spans="2:28" x14ac:dyDescent="0.25">
      <c r="B10" s="24"/>
      <c r="C10" s="58" t="s">
        <v>151</v>
      </c>
      <c r="D10" s="36">
        <v>0.98650000000000004</v>
      </c>
      <c r="E10" s="36">
        <v>2.5000000000000001E-3</v>
      </c>
      <c r="F10" s="36">
        <v>0.97299999999999998</v>
      </c>
      <c r="G10" s="36">
        <v>5.1000000000000004E-3</v>
      </c>
      <c r="H10" s="35">
        <v>1</v>
      </c>
      <c r="I10" s="36">
        <v>0</v>
      </c>
      <c r="J10" s="36">
        <v>0.98629999999999995</v>
      </c>
      <c r="K10" s="36">
        <v>2.5999999999999999E-3</v>
      </c>
      <c r="L10" s="55"/>
      <c r="P10" s="32"/>
      <c r="Q10" s="32"/>
      <c r="R10" s="32"/>
      <c r="S10" s="32"/>
      <c r="Y10" s="10"/>
      <c r="Z10" s="8"/>
      <c r="AA10" s="10"/>
      <c r="AB10" s="10"/>
    </row>
    <row r="11" spans="2:28" x14ac:dyDescent="0.25">
      <c r="B11" s="24"/>
      <c r="C11" s="58" t="s">
        <v>145</v>
      </c>
      <c r="D11" s="36">
        <v>0.97750000000000004</v>
      </c>
      <c r="E11" s="36">
        <v>3.2000000000000002E-3</v>
      </c>
      <c r="F11" s="36">
        <v>0.95499999999999996</v>
      </c>
      <c r="G11" s="36">
        <v>6.3E-3</v>
      </c>
      <c r="H11" s="35">
        <v>1</v>
      </c>
      <c r="I11" s="36">
        <v>0</v>
      </c>
      <c r="J11" s="36">
        <v>0.97699999999999998</v>
      </c>
      <c r="K11" s="36">
        <v>3.3E-3</v>
      </c>
      <c r="L11" s="55"/>
      <c r="P11" s="32"/>
      <c r="Q11" s="32"/>
      <c r="R11" s="32"/>
      <c r="S11" s="32"/>
      <c r="Y11" s="10"/>
      <c r="Z11" s="10"/>
      <c r="AA11" s="10"/>
      <c r="AB11" s="10"/>
    </row>
    <row r="12" spans="2:28" x14ac:dyDescent="0.25">
      <c r="C12" s="55"/>
      <c r="D12" s="61"/>
      <c r="E12" s="61"/>
      <c r="F12" s="61"/>
      <c r="G12" s="61"/>
      <c r="H12" s="62"/>
      <c r="I12" s="61"/>
      <c r="J12" s="61"/>
      <c r="K12" s="61"/>
      <c r="P12" s="32"/>
      <c r="Q12" s="32"/>
      <c r="R12" s="32"/>
      <c r="S12" s="32"/>
      <c r="Y12" s="23"/>
      <c r="Z12" s="23"/>
      <c r="AA12" s="23"/>
      <c r="AB12" s="23"/>
    </row>
    <row r="13" spans="2:28" x14ac:dyDescent="0.25">
      <c r="D13" s="32"/>
      <c r="E13" s="32"/>
      <c r="F13" s="32"/>
      <c r="G13" s="32"/>
      <c r="H13" s="32"/>
      <c r="I13" s="32"/>
      <c r="J13" s="32"/>
      <c r="K13" s="32"/>
      <c r="P13" s="32"/>
      <c r="Q13" s="32"/>
      <c r="R13" s="32"/>
      <c r="S13" s="32"/>
      <c r="Y13" s="23"/>
      <c r="Z13" s="23"/>
      <c r="AA13" s="23"/>
      <c r="AB13" s="23"/>
    </row>
    <row r="14" spans="2:28" x14ac:dyDescent="0.25">
      <c r="D14" s="32"/>
      <c r="E14" s="32"/>
      <c r="F14" s="32"/>
      <c r="G14" s="32"/>
      <c r="H14" s="33"/>
      <c r="I14" s="32"/>
      <c r="J14" s="32"/>
      <c r="K14" s="32"/>
      <c r="P14" s="32"/>
      <c r="Q14" s="32"/>
      <c r="R14" s="32"/>
      <c r="S14" s="32"/>
      <c r="Y14" s="23"/>
      <c r="Z14" s="23"/>
      <c r="AA14" s="23"/>
      <c r="AB14" s="23"/>
    </row>
    <row r="15" spans="2:28" x14ac:dyDescent="0.25">
      <c r="D15" s="32"/>
      <c r="E15" s="32"/>
      <c r="F15" s="32"/>
      <c r="G15" s="32"/>
      <c r="H15" s="32"/>
      <c r="I15" s="32"/>
      <c r="J15" s="32"/>
      <c r="K15" s="32"/>
      <c r="P15" s="32"/>
      <c r="Q15" s="32"/>
      <c r="R15" s="32"/>
      <c r="S15" s="32"/>
      <c r="Y15" s="10"/>
      <c r="Z15" s="11"/>
      <c r="AA15" s="10"/>
      <c r="AB15" s="10"/>
    </row>
    <row r="16" spans="2:28" x14ac:dyDescent="0.25">
      <c r="D16" s="32"/>
      <c r="E16" s="32"/>
      <c r="F16" s="32"/>
      <c r="G16" s="32"/>
      <c r="H16" s="32"/>
      <c r="I16" s="32"/>
      <c r="J16" s="32"/>
      <c r="K16" s="32"/>
      <c r="P16" s="32"/>
      <c r="Q16" s="32"/>
      <c r="R16" s="32"/>
      <c r="S16" s="32"/>
      <c r="Y16" s="10"/>
      <c r="Z16" s="10"/>
      <c r="AA16" s="10"/>
      <c r="AB16" s="10"/>
    </row>
    <row r="17" spans="3:28" x14ac:dyDescent="0.25">
      <c r="D17" s="32"/>
      <c r="E17" s="32"/>
      <c r="F17" s="32"/>
      <c r="G17" s="32"/>
      <c r="H17" s="32"/>
      <c r="I17" s="32"/>
      <c r="J17" s="32"/>
      <c r="K17" s="32"/>
      <c r="P17" s="32"/>
      <c r="Q17" s="32"/>
      <c r="R17" s="32"/>
      <c r="S17" s="32"/>
      <c r="Y17" s="10"/>
      <c r="Z17" s="10"/>
      <c r="AA17" s="10"/>
      <c r="AB17" s="10"/>
    </row>
    <row r="18" spans="3:28" x14ac:dyDescent="0.25">
      <c r="D18" s="32"/>
      <c r="E18" s="32"/>
      <c r="F18" s="32"/>
      <c r="G18" s="32"/>
      <c r="H18" s="33"/>
      <c r="I18" s="32"/>
      <c r="J18" s="32"/>
      <c r="K18" s="32"/>
      <c r="P18" s="32"/>
      <c r="Q18" s="32"/>
      <c r="R18" s="32"/>
      <c r="S18" s="32"/>
      <c r="Y18" s="10"/>
      <c r="Z18" s="10"/>
      <c r="AA18" s="10"/>
      <c r="AB18" s="10"/>
    </row>
    <row r="19" spans="3:28" x14ac:dyDescent="0.25">
      <c r="D19" s="32"/>
      <c r="E19" s="32"/>
      <c r="F19" s="32"/>
      <c r="G19" s="32"/>
      <c r="H19" s="32"/>
      <c r="I19" s="32"/>
      <c r="J19" s="32"/>
      <c r="K19" s="32"/>
      <c r="P19" s="32"/>
      <c r="Q19" s="32"/>
      <c r="R19" s="33"/>
      <c r="S19" s="32"/>
      <c r="Y19" s="10"/>
      <c r="Z19" s="10"/>
      <c r="AA19" s="10"/>
      <c r="AB19" s="10"/>
    </row>
    <row r="20" spans="3:28" x14ac:dyDescent="0.25">
      <c r="C20" s="3"/>
      <c r="D20" s="32"/>
      <c r="E20" s="32"/>
      <c r="F20" s="32"/>
      <c r="G20" s="32"/>
      <c r="H20" s="32"/>
      <c r="I20" s="32"/>
      <c r="J20" s="32"/>
      <c r="K20" s="32"/>
      <c r="P20" s="32"/>
      <c r="Q20" s="32"/>
      <c r="R20" s="32"/>
      <c r="S20" s="32"/>
      <c r="Y20" s="10"/>
      <c r="Z20" s="10"/>
      <c r="AA20" s="10"/>
      <c r="AB20" s="10"/>
    </row>
    <row r="21" spans="3:28" x14ac:dyDescent="0.25">
      <c r="D21" s="32"/>
      <c r="E21" s="32"/>
      <c r="F21" s="32"/>
      <c r="G21" s="32"/>
      <c r="H21" s="33"/>
      <c r="I21" s="32"/>
      <c r="J21" s="32"/>
      <c r="K21" s="32"/>
      <c r="P21" s="32"/>
      <c r="Q21" s="32"/>
      <c r="R21" s="32"/>
      <c r="S21" s="32"/>
      <c r="Y21" s="10"/>
      <c r="Z21" s="10"/>
      <c r="AA21" s="10"/>
      <c r="AB21" s="10"/>
    </row>
    <row r="22" spans="3:28" x14ac:dyDescent="0.25">
      <c r="D22" s="32"/>
      <c r="E22" s="32"/>
      <c r="F22" s="32"/>
      <c r="G22" s="32"/>
      <c r="H22" s="32"/>
      <c r="I22" s="32"/>
      <c r="J22" s="32"/>
      <c r="K22" s="32"/>
      <c r="P22" s="32"/>
      <c r="Q22" s="32"/>
      <c r="R22" s="32"/>
      <c r="S22" s="32"/>
      <c r="Y22" s="10"/>
      <c r="Z22" s="10"/>
      <c r="AA22" s="10"/>
      <c r="AB22" s="10"/>
    </row>
    <row r="23" spans="3:28" x14ac:dyDescent="0.25">
      <c r="D23" s="32"/>
      <c r="E23" s="32"/>
      <c r="F23" s="32"/>
      <c r="G23" s="32"/>
      <c r="H23" s="33"/>
      <c r="I23" s="32"/>
      <c r="J23" s="32"/>
      <c r="K23" s="32"/>
      <c r="P23" s="32"/>
      <c r="Q23" s="32"/>
      <c r="R23" s="32"/>
      <c r="S23" s="32"/>
      <c r="Y23" s="8"/>
      <c r="Z23" s="8"/>
      <c r="AA23" s="10"/>
      <c r="AB23" s="8"/>
    </row>
    <row r="24" spans="3:28" x14ac:dyDescent="0.25">
      <c r="P24" s="32"/>
      <c r="Q24" s="32"/>
      <c r="R24" s="32"/>
      <c r="S24" s="32"/>
      <c r="Y24" s="10"/>
      <c r="Z24" s="10"/>
      <c r="AA24" s="10"/>
      <c r="AB24" s="10"/>
    </row>
    <row r="25" spans="3:28" x14ac:dyDescent="0.25">
      <c r="J25" s="8"/>
      <c r="P25" s="32"/>
      <c r="Q25" s="32"/>
      <c r="R25" s="32"/>
      <c r="S25" s="32"/>
      <c r="Y25" s="10"/>
      <c r="Z25" s="10"/>
      <c r="AA25" s="8"/>
      <c r="AB25" s="10"/>
    </row>
    <row r="26" spans="3:28" x14ac:dyDescent="0.25">
      <c r="P26" s="32"/>
      <c r="Q26" s="32"/>
      <c r="R26" s="32"/>
      <c r="S26" s="32"/>
      <c r="Y26" s="10"/>
      <c r="Z26" s="10"/>
      <c r="AA26" s="10"/>
      <c r="AB26" s="10"/>
    </row>
    <row r="27" spans="3:28" x14ac:dyDescent="0.25">
      <c r="H27" s="8"/>
      <c r="P27" s="33"/>
      <c r="Q27" s="32"/>
      <c r="R27" s="33"/>
      <c r="S27" s="32"/>
      <c r="Y27" s="10"/>
      <c r="Z27" s="10"/>
      <c r="AA27" s="10"/>
      <c r="AB27" s="8"/>
    </row>
    <row r="28" spans="3:28" x14ac:dyDescent="0.25">
      <c r="D28" s="8"/>
      <c r="F28" s="8"/>
      <c r="J28" s="8"/>
      <c r="K28" s="8"/>
      <c r="P28" s="33"/>
      <c r="Q28" s="33"/>
      <c r="R28" s="32"/>
      <c r="S28" s="33"/>
      <c r="Y28" s="10"/>
      <c r="Z28" s="10"/>
      <c r="AA28" s="10"/>
      <c r="AB28" s="10"/>
    </row>
    <row r="29" spans="3:28" x14ac:dyDescent="0.25">
      <c r="Y29" s="8"/>
      <c r="Z29" s="8"/>
      <c r="AA29" s="8"/>
      <c r="AB29" s="8"/>
    </row>
    <row r="30" spans="3:28" x14ac:dyDescent="0.25">
      <c r="F30" s="8"/>
      <c r="Y30" s="10"/>
      <c r="Z30" s="10"/>
      <c r="AA30" s="10"/>
      <c r="AB30" s="10"/>
    </row>
    <row r="31" spans="3:28" x14ac:dyDescent="0.25">
      <c r="D31" s="8"/>
      <c r="F31" s="8"/>
      <c r="H31" s="8"/>
      <c r="J31" s="8"/>
      <c r="Y31" s="10"/>
      <c r="Z31" s="10"/>
      <c r="AA31" s="10"/>
      <c r="AB31" s="10"/>
    </row>
    <row r="32" spans="3:28" x14ac:dyDescent="0.25">
      <c r="D32"/>
      <c r="E32"/>
      <c r="F32"/>
      <c r="G32"/>
      <c r="H32"/>
      <c r="I32"/>
      <c r="J32"/>
      <c r="K32"/>
    </row>
    <row r="33" spans="2:23" x14ac:dyDescent="0.25">
      <c r="C33" t="s">
        <v>77</v>
      </c>
      <c r="D33"/>
      <c r="E33"/>
      <c r="G33"/>
      <c r="H33"/>
      <c r="I33"/>
      <c r="J33"/>
      <c r="K33"/>
    </row>
    <row r="34" spans="2:23" x14ac:dyDescent="0.25">
      <c r="D34" s="8"/>
      <c r="F34" s="8"/>
      <c r="H34" s="2"/>
      <c r="J34" s="8"/>
      <c r="P34" s="24"/>
      <c r="Q34" s="24"/>
      <c r="R34" s="24"/>
      <c r="S34" s="24"/>
    </row>
    <row r="35" spans="2:23" x14ac:dyDescent="0.25">
      <c r="B35" s="71"/>
      <c r="C35" s="71" t="s">
        <v>83</v>
      </c>
      <c r="D35" s="71" t="s">
        <v>164</v>
      </c>
      <c r="E35" s="71"/>
      <c r="F35" s="71" t="s">
        <v>1</v>
      </c>
      <c r="G35" s="71"/>
      <c r="H35" s="71" t="s">
        <v>2</v>
      </c>
      <c r="I35" s="71"/>
      <c r="J35" s="71" t="s">
        <v>3</v>
      </c>
      <c r="K35" s="71"/>
      <c r="L35" s="55"/>
      <c r="O35" s="3"/>
      <c r="P35" s="30"/>
      <c r="Q35" s="30"/>
      <c r="R35" s="30"/>
      <c r="S35" s="30"/>
      <c r="T35" s="71"/>
      <c r="U35" s="71"/>
      <c r="V35" s="71"/>
      <c r="W35" s="71"/>
    </row>
    <row r="36" spans="2:23" x14ac:dyDescent="0.25">
      <c r="B36" s="71"/>
      <c r="C36" s="71"/>
      <c r="D36" s="56" t="s">
        <v>7</v>
      </c>
      <c r="E36" s="56" t="s">
        <v>78</v>
      </c>
      <c r="F36" s="56" t="s">
        <v>7</v>
      </c>
      <c r="G36" s="56" t="s">
        <v>78</v>
      </c>
      <c r="H36" s="56" t="s">
        <v>7</v>
      </c>
      <c r="I36" s="56" t="s">
        <v>78</v>
      </c>
      <c r="J36" s="56" t="s">
        <v>7</v>
      </c>
      <c r="K36" s="56" t="s">
        <v>78</v>
      </c>
      <c r="L36" s="55"/>
      <c r="P36" s="21"/>
      <c r="Q36" s="21"/>
      <c r="R36" s="21"/>
      <c r="S36" s="21"/>
      <c r="T36" s="16"/>
      <c r="U36" s="16"/>
      <c r="V36" s="16"/>
      <c r="W36" s="16"/>
    </row>
    <row r="37" spans="2:23" x14ac:dyDescent="0.25">
      <c r="B37" s="24"/>
      <c r="C37" s="58" t="s">
        <v>146</v>
      </c>
      <c r="D37" s="36">
        <v>0.98499999999999999</v>
      </c>
      <c r="E37" s="46">
        <f>D37/D5-1</f>
        <v>-5.0735667174028887E-4</v>
      </c>
      <c r="F37" s="36">
        <v>0.97</v>
      </c>
      <c r="G37" s="46">
        <f t="shared" ref="G37:G43" si="0">F37/F5-1</f>
        <v>-3.0832476875641834E-3</v>
      </c>
      <c r="H37" s="35">
        <v>1</v>
      </c>
      <c r="I37" s="63">
        <f t="shared" ref="I37:I43" si="1">H37/H5-1</f>
        <v>2.0040080160319551E-3</v>
      </c>
      <c r="J37" s="36">
        <v>0.98480000000000001</v>
      </c>
      <c r="K37" s="46">
        <f t="shared" ref="K37:K43" si="2">J37/J5-1</f>
        <v>-5.0745965695719875E-4</v>
      </c>
      <c r="L37" s="55"/>
      <c r="P37" s="23"/>
      <c r="Q37" s="20"/>
      <c r="R37" s="23"/>
      <c r="S37" s="20"/>
      <c r="T37" s="10"/>
      <c r="U37" s="19"/>
      <c r="V37" s="10"/>
      <c r="W37" s="19"/>
    </row>
    <row r="38" spans="2:23" x14ac:dyDescent="0.25">
      <c r="B38" s="24"/>
      <c r="C38" s="58" t="s">
        <v>147</v>
      </c>
      <c r="D38" s="35">
        <v>0.98750000000000004</v>
      </c>
      <c r="E38" s="46">
        <f t="shared" ref="E38:E43" si="3">D38/D6-1</f>
        <v>0</v>
      </c>
      <c r="F38" s="35">
        <v>0.97499999999999998</v>
      </c>
      <c r="G38" s="46">
        <f t="shared" si="0"/>
        <v>-2.0470829068577334E-3</v>
      </c>
      <c r="H38" s="35">
        <v>1</v>
      </c>
      <c r="I38" s="46">
        <f t="shared" si="1"/>
        <v>0</v>
      </c>
      <c r="J38" s="35">
        <v>0.98729999999999996</v>
      </c>
      <c r="K38" s="46">
        <f t="shared" si="2"/>
        <v>-1.1129097531363819E-3</v>
      </c>
      <c r="L38" s="55"/>
      <c r="P38" s="23"/>
      <c r="Q38" s="20"/>
      <c r="R38" s="23"/>
      <c r="S38" s="20"/>
      <c r="T38" s="10"/>
      <c r="U38" s="19"/>
      <c r="V38" s="23"/>
      <c r="W38" s="19"/>
    </row>
    <row r="39" spans="2:23" x14ac:dyDescent="0.25">
      <c r="B39" s="24"/>
      <c r="C39" s="58" t="s">
        <v>148</v>
      </c>
      <c r="D39" s="35">
        <v>0.98750000000000004</v>
      </c>
      <c r="E39" s="46">
        <f t="shared" si="3"/>
        <v>5.0658561296867965E-4</v>
      </c>
      <c r="F39" s="35">
        <v>0.97499999999999998</v>
      </c>
      <c r="G39" s="46">
        <f t="shared" si="0"/>
        <v>1.0266940451746365E-3</v>
      </c>
      <c r="H39" s="35">
        <v>1</v>
      </c>
      <c r="I39" s="46">
        <f t="shared" si="1"/>
        <v>0</v>
      </c>
      <c r="J39" s="35">
        <v>0.98729999999999996</v>
      </c>
      <c r="K39" s="46">
        <f t="shared" si="2"/>
        <v>5.0668828536681865E-4</v>
      </c>
      <c r="L39" s="55"/>
      <c r="P39" s="23"/>
      <c r="Q39" s="20"/>
      <c r="R39" s="23"/>
      <c r="S39" s="20"/>
      <c r="T39" s="10"/>
      <c r="U39" s="19"/>
      <c r="V39" s="10"/>
      <c r="W39" s="19"/>
    </row>
    <row r="40" spans="2:23" x14ac:dyDescent="0.25">
      <c r="B40" s="24"/>
      <c r="C40" s="58" t="s">
        <v>149</v>
      </c>
      <c r="D40" s="35">
        <v>0.98750000000000004</v>
      </c>
      <c r="E40" s="63">
        <f t="shared" si="3"/>
        <v>1.0136847440445074E-3</v>
      </c>
      <c r="F40" s="35">
        <v>0.97499999999999998</v>
      </c>
      <c r="G40" s="63">
        <f t="shared" si="0"/>
        <v>2.0554984583760483E-3</v>
      </c>
      <c r="H40" s="35">
        <v>1</v>
      </c>
      <c r="I40" s="46">
        <f t="shared" si="1"/>
        <v>0</v>
      </c>
      <c r="J40" s="35">
        <v>0.98729999999999996</v>
      </c>
      <c r="K40" s="63">
        <f t="shared" si="2"/>
        <v>1.013890297069775E-3</v>
      </c>
      <c r="L40" s="55"/>
      <c r="P40" s="23"/>
      <c r="Q40" s="20"/>
      <c r="R40" s="23"/>
      <c r="S40" s="20"/>
      <c r="T40" s="10"/>
      <c r="U40" s="19"/>
      <c r="V40" s="10"/>
      <c r="W40" s="19"/>
    </row>
    <row r="41" spans="2:23" x14ac:dyDescent="0.25">
      <c r="B41" s="24"/>
      <c r="C41" s="58" t="s">
        <v>150</v>
      </c>
      <c r="D41" s="35">
        <v>0.98750000000000004</v>
      </c>
      <c r="E41" s="46">
        <f t="shared" si="3"/>
        <v>-5.0607287449389027E-4</v>
      </c>
      <c r="F41" s="35">
        <v>0.97499999999999998</v>
      </c>
      <c r="G41" s="46">
        <f t="shared" si="0"/>
        <v>-1.0245901639344135E-3</v>
      </c>
      <c r="H41" s="35">
        <v>1</v>
      </c>
      <c r="I41" s="46">
        <f t="shared" si="1"/>
        <v>0</v>
      </c>
      <c r="J41" s="35">
        <v>0.98729999999999996</v>
      </c>
      <c r="K41" s="46">
        <f t="shared" si="2"/>
        <v>-6.0734892195568602E-4</v>
      </c>
      <c r="L41" s="55"/>
      <c r="P41" s="23"/>
      <c r="Q41" s="20"/>
      <c r="R41" s="23"/>
      <c r="S41" s="20"/>
      <c r="T41" s="10"/>
      <c r="U41" s="19"/>
      <c r="V41" s="10"/>
      <c r="W41" s="19"/>
    </row>
    <row r="42" spans="2:23" x14ac:dyDescent="0.25">
      <c r="B42" s="24"/>
      <c r="C42" s="58" t="s">
        <v>151</v>
      </c>
      <c r="D42" s="35">
        <v>0.98750000000000004</v>
      </c>
      <c r="E42" s="63">
        <f t="shared" si="3"/>
        <v>1.0136847440445074E-3</v>
      </c>
      <c r="F42" s="35">
        <v>0.97499999999999998</v>
      </c>
      <c r="G42" s="63">
        <f t="shared" si="0"/>
        <v>2.0554984583760483E-3</v>
      </c>
      <c r="H42" s="35">
        <v>1</v>
      </c>
      <c r="I42" s="46">
        <f t="shared" si="1"/>
        <v>0</v>
      </c>
      <c r="J42" s="35">
        <v>0.98729999999999996</v>
      </c>
      <c r="K42" s="63">
        <f t="shared" si="2"/>
        <v>1.013890297069775E-3</v>
      </c>
      <c r="L42" s="55"/>
      <c r="P42" s="23"/>
      <c r="Q42" s="20"/>
      <c r="R42" s="23"/>
      <c r="S42" s="20"/>
      <c r="T42" s="23"/>
      <c r="U42" s="19"/>
      <c r="V42" s="10"/>
      <c r="W42" s="19"/>
    </row>
    <row r="43" spans="2:23" x14ac:dyDescent="0.25">
      <c r="B43" s="24"/>
      <c r="C43" s="58" t="s">
        <v>145</v>
      </c>
      <c r="D43" s="36">
        <v>0.97750000000000004</v>
      </c>
      <c r="E43" s="46">
        <f t="shared" si="3"/>
        <v>0</v>
      </c>
      <c r="F43" s="36">
        <v>0.95499999999999996</v>
      </c>
      <c r="G43" s="46">
        <f t="shared" si="0"/>
        <v>0</v>
      </c>
      <c r="H43" s="35">
        <v>1</v>
      </c>
      <c r="I43" s="46">
        <f t="shared" si="1"/>
        <v>0</v>
      </c>
      <c r="J43" s="36">
        <v>0.97699999999999998</v>
      </c>
      <c r="K43" s="46">
        <f t="shared" si="2"/>
        <v>0</v>
      </c>
      <c r="L43" s="55"/>
      <c r="P43" s="23"/>
      <c r="Q43" s="20"/>
      <c r="R43" s="23"/>
      <c r="S43" s="20"/>
      <c r="T43" s="10"/>
      <c r="U43" s="19"/>
      <c r="V43" s="10"/>
      <c r="W43" s="19"/>
    </row>
    <row r="44" spans="2:23" x14ac:dyDescent="0.25">
      <c r="C44" s="47" t="s">
        <v>120</v>
      </c>
      <c r="D44" s="36">
        <f>AVERAGE(D37:D43)</f>
        <v>0.98571428571428565</v>
      </c>
      <c r="E44" s="46">
        <f>AVERAGE(E37:E43)</f>
        <v>2.1721793640335933E-4</v>
      </c>
      <c r="F44" s="36">
        <f t="shared" ref="F44:K44" si="4">AVERAGE(F37:F43)</f>
        <v>0.97142857142857142</v>
      </c>
      <c r="G44" s="46">
        <f>AVERAGE(G37:G43)</f>
        <v>-1.4531854234708534E-4</v>
      </c>
      <c r="H44" s="36">
        <f t="shared" si="4"/>
        <v>1</v>
      </c>
      <c r="I44" s="46">
        <f t="shared" si="4"/>
        <v>2.8628685943313644E-4</v>
      </c>
      <c r="J44" s="36">
        <f t="shared" si="4"/>
        <v>0.98547142857142866</v>
      </c>
      <c r="K44" s="46">
        <f t="shared" si="4"/>
        <v>4.3821506779585994E-5</v>
      </c>
      <c r="L44" s="55"/>
      <c r="P44" s="23"/>
      <c r="Q44" s="20"/>
      <c r="R44" s="23"/>
      <c r="S44" s="20"/>
      <c r="T44" s="23"/>
      <c r="U44" s="19"/>
      <c r="V44" s="23"/>
      <c r="W44" s="19"/>
    </row>
    <row r="45" spans="2:23" x14ac:dyDescent="0.25">
      <c r="C45" s="55"/>
      <c r="D45" s="61"/>
      <c r="E45" s="64"/>
      <c r="F45" s="61"/>
      <c r="G45" s="64"/>
      <c r="H45" s="61"/>
      <c r="I45" s="64"/>
      <c r="J45" s="61"/>
      <c r="K45" s="64"/>
      <c r="P45" s="23"/>
      <c r="Q45" s="20"/>
      <c r="R45" s="23"/>
      <c r="S45" s="20"/>
      <c r="T45" s="23"/>
      <c r="U45" s="19"/>
      <c r="V45" s="23"/>
      <c r="W45" s="19"/>
    </row>
    <row r="46" spans="2:23" x14ac:dyDescent="0.25">
      <c r="D46" s="32"/>
      <c r="E46" s="37"/>
      <c r="F46" s="32"/>
      <c r="G46" s="37"/>
      <c r="H46" s="33"/>
      <c r="I46" s="37"/>
      <c r="J46" s="32"/>
      <c r="K46" s="37"/>
      <c r="P46" s="23"/>
      <c r="Q46" s="20"/>
      <c r="R46" s="23"/>
      <c r="S46" s="20"/>
      <c r="T46" s="23"/>
      <c r="U46" s="19"/>
      <c r="V46" s="23"/>
      <c r="W46" s="19"/>
    </row>
    <row r="47" spans="2:23" x14ac:dyDescent="0.25">
      <c r="D47" s="32"/>
      <c r="E47" s="37"/>
      <c r="F47" s="32"/>
      <c r="G47" s="37"/>
      <c r="H47" s="32"/>
      <c r="I47" s="37"/>
      <c r="J47" s="32"/>
      <c r="K47" s="37"/>
      <c r="P47" s="23"/>
      <c r="Q47" s="20"/>
      <c r="R47" s="23"/>
      <c r="S47" s="20"/>
      <c r="T47" s="10"/>
      <c r="U47" s="19"/>
      <c r="V47" s="10"/>
      <c r="W47" s="19"/>
    </row>
    <row r="48" spans="2:23" x14ac:dyDescent="0.25">
      <c r="D48" s="32"/>
      <c r="E48" s="37"/>
      <c r="F48" s="32"/>
      <c r="G48" s="37"/>
      <c r="H48" s="33"/>
      <c r="I48" s="38"/>
      <c r="J48" s="32"/>
      <c r="K48" s="37"/>
      <c r="P48" s="10"/>
      <c r="Q48" s="19"/>
      <c r="R48" s="10"/>
      <c r="S48" s="19"/>
      <c r="T48" s="10"/>
      <c r="U48" s="19"/>
      <c r="V48" s="10"/>
      <c r="W48" s="19"/>
    </row>
    <row r="49" spans="3:23" x14ac:dyDescent="0.25">
      <c r="D49" s="32"/>
      <c r="E49" s="38"/>
      <c r="F49" s="32"/>
      <c r="G49" s="38"/>
      <c r="H49" s="32"/>
      <c r="I49" s="37"/>
      <c r="J49" s="32"/>
      <c r="K49" s="38"/>
      <c r="P49" s="10"/>
      <c r="Q49" s="19"/>
      <c r="R49" s="10"/>
      <c r="S49" s="19"/>
      <c r="T49" s="10"/>
      <c r="U49" s="19"/>
      <c r="V49" s="10"/>
      <c r="W49" s="19"/>
    </row>
    <row r="50" spans="3:23" x14ac:dyDescent="0.25">
      <c r="D50" s="32"/>
      <c r="E50" s="37"/>
      <c r="F50" s="32"/>
      <c r="G50" s="37"/>
      <c r="H50" s="33"/>
      <c r="I50" s="37"/>
      <c r="J50" s="32"/>
      <c r="K50" s="37"/>
      <c r="P50" s="10"/>
      <c r="Q50" s="19"/>
      <c r="R50" s="10"/>
      <c r="S50" s="19"/>
      <c r="T50" s="23"/>
      <c r="U50" s="19"/>
      <c r="V50" s="10"/>
      <c r="W50" s="19"/>
    </row>
    <row r="51" spans="3:23" x14ac:dyDescent="0.25">
      <c r="D51" s="10"/>
      <c r="E51" s="10"/>
      <c r="F51" s="10"/>
      <c r="G51" s="10"/>
      <c r="H51" s="10"/>
      <c r="I51" s="10"/>
      <c r="J51" s="10"/>
      <c r="K51" s="10"/>
      <c r="P51" s="10"/>
      <c r="Q51" s="19"/>
      <c r="R51" s="10"/>
      <c r="S51" s="19"/>
      <c r="T51" s="10"/>
      <c r="U51" s="19"/>
      <c r="V51" s="10"/>
      <c r="W51" s="19"/>
    </row>
    <row r="52" spans="3:23" x14ac:dyDescent="0.25">
      <c r="D52" s="10"/>
      <c r="E52" s="10"/>
      <c r="F52" s="10"/>
      <c r="G52" s="10"/>
      <c r="H52" s="10"/>
      <c r="I52" s="10"/>
      <c r="J52" s="10"/>
      <c r="K52" s="10"/>
      <c r="P52" s="10"/>
      <c r="Q52" s="19"/>
      <c r="R52" s="10"/>
      <c r="S52" s="19"/>
      <c r="T52" s="10"/>
      <c r="U52" s="19"/>
      <c r="V52" s="10"/>
      <c r="W52" s="19"/>
    </row>
    <row r="53" spans="3:23" x14ac:dyDescent="0.25">
      <c r="D53" s="10"/>
      <c r="E53" s="10"/>
      <c r="F53" s="10"/>
      <c r="G53" s="10"/>
      <c r="H53" s="10"/>
      <c r="I53" s="10"/>
      <c r="J53" s="10"/>
      <c r="K53" s="10"/>
      <c r="P53" s="10"/>
      <c r="Q53" s="19"/>
      <c r="R53" s="10"/>
      <c r="S53" s="19"/>
      <c r="T53" s="10"/>
      <c r="U53" s="19"/>
      <c r="V53" s="10"/>
      <c r="W53" s="19"/>
    </row>
    <row r="54" spans="3:23" x14ac:dyDescent="0.25">
      <c r="D54" s="10"/>
      <c r="E54" s="10"/>
      <c r="F54" s="10"/>
      <c r="G54" s="10"/>
      <c r="H54" s="10"/>
      <c r="I54" s="10"/>
      <c r="J54" s="10"/>
      <c r="K54" s="10"/>
      <c r="P54" s="10"/>
      <c r="Q54" s="19"/>
      <c r="R54" s="10"/>
      <c r="S54" s="19"/>
      <c r="T54" s="23"/>
      <c r="U54" s="19"/>
      <c r="V54" s="10"/>
      <c r="W54" s="19"/>
    </row>
    <row r="55" spans="3:23" x14ac:dyDescent="0.25">
      <c r="D55" s="10"/>
      <c r="E55" s="10"/>
      <c r="F55" s="10"/>
      <c r="G55" s="10"/>
      <c r="H55" s="10"/>
      <c r="I55" s="10"/>
      <c r="J55" s="10"/>
      <c r="K55" s="10"/>
      <c r="P55" s="10"/>
      <c r="Q55" s="19"/>
      <c r="R55" s="10"/>
      <c r="S55" s="19"/>
      <c r="T55" s="22"/>
      <c r="U55" s="19"/>
      <c r="V55" s="10"/>
      <c r="W55" s="19"/>
    </row>
    <row r="56" spans="3:23" x14ac:dyDescent="0.25">
      <c r="D56" s="10"/>
      <c r="E56" s="10"/>
      <c r="F56" s="10"/>
      <c r="G56" s="10"/>
      <c r="H56" s="10"/>
      <c r="I56" s="10"/>
      <c r="J56" s="10"/>
      <c r="K56" s="10"/>
      <c r="P56" s="10"/>
      <c r="Q56" s="19"/>
      <c r="R56" s="10"/>
      <c r="S56" s="19"/>
      <c r="T56" s="10"/>
      <c r="U56" s="19"/>
      <c r="V56" s="10"/>
      <c r="W56" s="19"/>
    </row>
    <row r="57" spans="3:23" x14ac:dyDescent="0.25">
      <c r="D57" s="10"/>
      <c r="E57" s="10"/>
      <c r="F57" s="10"/>
      <c r="G57" s="10"/>
      <c r="H57" s="10"/>
      <c r="I57" s="10"/>
      <c r="J57" s="10"/>
      <c r="K57" s="10"/>
      <c r="P57" s="10"/>
      <c r="Q57" s="19"/>
      <c r="R57" s="10"/>
      <c r="S57" s="19"/>
      <c r="T57" s="10"/>
      <c r="U57" s="19"/>
      <c r="V57" s="10"/>
      <c r="W57" s="19"/>
    </row>
    <row r="58" spans="3:23" x14ac:dyDescent="0.25">
      <c r="C58" t="s">
        <v>84</v>
      </c>
      <c r="D58" s="24" t="s">
        <v>0</v>
      </c>
      <c r="E58" s="24" t="s">
        <v>1</v>
      </c>
      <c r="F58" s="24" t="s">
        <v>2</v>
      </c>
      <c r="G58" s="24" t="s">
        <v>3</v>
      </c>
      <c r="P58" s="10"/>
      <c r="Q58" s="19"/>
      <c r="R58" s="10"/>
      <c r="S58" s="19"/>
      <c r="T58" s="10"/>
      <c r="U58" s="19"/>
      <c r="V58" s="10"/>
      <c r="W58" s="19"/>
    </row>
    <row r="59" spans="3:23" x14ac:dyDescent="0.25">
      <c r="C59" t="s">
        <v>73</v>
      </c>
      <c r="D59" s="32">
        <v>0.98</v>
      </c>
      <c r="E59" s="32">
        <v>0.96</v>
      </c>
      <c r="F59" s="32">
        <v>1</v>
      </c>
      <c r="G59" s="32">
        <v>0.97960000000000003</v>
      </c>
      <c r="P59" s="23"/>
      <c r="Q59" s="19"/>
      <c r="R59" s="10"/>
      <c r="S59" s="19"/>
      <c r="T59" s="23"/>
      <c r="U59" s="19"/>
      <c r="V59" s="10"/>
      <c r="W59" s="19"/>
    </row>
    <row r="60" spans="3:23" x14ac:dyDescent="0.25">
      <c r="C60" t="s">
        <v>93</v>
      </c>
      <c r="D60" s="32">
        <v>0.97750000000000004</v>
      </c>
      <c r="E60" s="32">
        <v>0.95499999999999996</v>
      </c>
      <c r="F60" s="32"/>
      <c r="G60" s="32"/>
      <c r="P60" s="10"/>
      <c r="Q60" s="19"/>
      <c r="R60" s="10"/>
      <c r="S60" s="19"/>
      <c r="T60" s="10"/>
      <c r="U60" s="19"/>
      <c r="V60" s="10"/>
      <c r="W60" s="19"/>
    </row>
    <row r="61" spans="3:23" x14ac:dyDescent="0.25">
      <c r="P61" s="10"/>
      <c r="Q61" s="19"/>
      <c r="R61" s="10"/>
      <c r="S61" s="19"/>
      <c r="T61" s="10"/>
      <c r="U61" s="19"/>
      <c r="V61" s="10"/>
      <c r="W61" s="19"/>
    </row>
    <row r="62" spans="3:23" x14ac:dyDescent="0.25">
      <c r="P62" s="10"/>
      <c r="Q62" s="19"/>
      <c r="R62" s="10"/>
      <c r="S62" s="19"/>
      <c r="T62" s="10"/>
      <c r="U62" s="19"/>
      <c r="V62" s="10"/>
      <c r="W62" s="19"/>
    </row>
    <row r="63" spans="3:23" x14ac:dyDescent="0.25">
      <c r="P63" s="22"/>
      <c r="Q63" s="19"/>
      <c r="R63" s="23"/>
      <c r="S63" s="19"/>
      <c r="T63" s="22"/>
      <c r="U63" s="19"/>
      <c r="V63" s="23"/>
      <c r="W63" s="19"/>
    </row>
    <row r="64" spans="3:23" x14ac:dyDescent="0.25">
      <c r="P64" s="22"/>
      <c r="Q64" s="19"/>
      <c r="R64" s="22"/>
      <c r="S64" s="19"/>
      <c r="T64" s="10"/>
      <c r="U64" s="19"/>
      <c r="V64" s="22"/>
      <c r="W64" s="19"/>
    </row>
    <row r="67" spans="16:23" x14ac:dyDescent="0.25">
      <c r="P67" s="73"/>
      <c r="Q67" s="73"/>
      <c r="R67" s="73"/>
      <c r="S67" s="73"/>
      <c r="T67" s="73"/>
      <c r="U67" s="73"/>
      <c r="V67" s="73"/>
      <c r="W67" s="73"/>
    </row>
    <row r="71" spans="16:23" x14ac:dyDescent="0.25">
      <c r="P71" s="18"/>
      <c r="Q71" s="19"/>
      <c r="R71" s="18"/>
      <c r="S71" s="19"/>
      <c r="T71" s="18"/>
      <c r="U71" s="19"/>
      <c r="V71" s="18"/>
      <c r="W71" s="19"/>
    </row>
    <row r="72" spans="16:23" x14ac:dyDescent="0.25">
      <c r="P72" s="18"/>
      <c r="Q72" s="19"/>
      <c r="R72" s="18"/>
      <c r="S72" s="19"/>
      <c r="T72" s="18"/>
      <c r="U72" s="19"/>
      <c r="V72" s="18"/>
      <c r="W72" s="19"/>
    </row>
    <row r="73" spans="16:23" x14ac:dyDescent="0.25">
      <c r="P73" s="18"/>
      <c r="Q73" s="19"/>
      <c r="R73" s="18"/>
      <c r="S73" s="19"/>
      <c r="T73" s="18"/>
      <c r="U73" s="19"/>
      <c r="V73" s="18"/>
      <c r="W73" s="19"/>
    </row>
    <row r="74" spans="16:23" x14ac:dyDescent="0.25">
      <c r="P74" s="17"/>
      <c r="Q74" s="19"/>
      <c r="R74" s="18"/>
      <c r="S74" s="19"/>
      <c r="T74" s="17"/>
      <c r="U74" s="19"/>
      <c r="V74" s="18"/>
      <c r="W74" s="19"/>
    </row>
    <row r="75" spans="16:23" x14ac:dyDescent="0.25">
      <c r="P75" s="18"/>
      <c r="Q75" s="19"/>
      <c r="R75" s="18"/>
      <c r="S75" s="19"/>
      <c r="T75" s="18"/>
      <c r="U75" s="19"/>
      <c r="V75" s="18"/>
      <c r="W75" s="19"/>
    </row>
    <row r="76" spans="16:23" x14ac:dyDescent="0.25">
      <c r="P76" s="18"/>
      <c r="Q76" s="19"/>
      <c r="R76" s="18"/>
      <c r="S76" s="19"/>
      <c r="T76" s="18"/>
      <c r="U76" s="19"/>
      <c r="V76" s="18"/>
      <c r="W76" s="19"/>
    </row>
    <row r="77" spans="16:23" x14ac:dyDescent="0.25">
      <c r="P77" s="18"/>
      <c r="Q77" s="19"/>
      <c r="R77" s="18"/>
      <c r="S77" s="19"/>
      <c r="T77" s="18"/>
      <c r="U77" s="19"/>
      <c r="V77" s="18"/>
      <c r="W77" s="19"/>
    </row>
    <row r="78" spans="16:23" x14ac:dyDescent="0.25">
      <c r="P78" s="18"/>
      <c r="Q78" s="19"/>
      <c r="R78" s="18"/>
      <c r="S78" s="19"/>
      <c r="T78" s="18"/>
      <c r="U78" s="19"/>
      <c r="V78" s="18"/>
      <c r="W78" s="19"/>
    </row>
    <row r="79" spans="16:23" x14ac:dyDescent="0.25">
      <c r="P79" s="18"/>
      <c r="Q79" s="19"/>
      <c r="R79" s="18"/>
      <c r="S79" s="19"/>
      <c r="T79" s="17"/>
      <c r="U79" s="19"/>
      <c r="V79" s="18"/>
      <c r="W79" s="19"/>
    </row>
    <row r="80" spans="16:23" x14ac:dyDescent="0.25">
      <c r="P80" s="18"/>
      <c r="Q80" s="19"/>
      <c r="R80" s="18"/>
      <c r="S80" s="19"/>
      <c r="T80" s="18"/>
      <c r="U80" s="19"/>
      <c r="V80" s="18"/>
      <c r="W80" s="19"/>
    </row>
    <row r="81" spans="16:23" x14ac:dyDescent="0.25">
      <c r="P81" s="18"/>
      <c r="Q81" s="19"/>
      <c r="R81" s="18"/>
      <c r="S81" s="19"/>
      <c r="T81" s="18"/>
      <c r="U81" s="19"/>
      <c r="V81" s="18"/>
      <c r="W81" s="19"/>
    </row>
    <row r="82" spans="16:23" x14ac:dyDescent="0.25">
      <c r="P82" s="18"/>
      <c r="Q82" s="19"/>
      <c r="R82" s="18"/>
      <c r="S82" s="19"/>
      <c r="T82" s="18"/>
      <c r="U82" s="19"/>
      <c r="V82" s="18"/>
      <c r="W82" s="19"/>
    </row>
    <row r="83" spans="16:23" x14ac:dyDescent="0.25">
      <c r="P83" s="18"/>
      <c r="Q83" s="19"/>
      <c r="R83" s="18"/>
      <c r="S83" s="19"/>
      <c r="T83" s="18"/>
      <c r="U83" s="19"/>
      <c r="V83" s="18"/>
      <c r="W83" s="19"/>
    </row>
    <row r="84" spans="16:23" x14ac:dyDescent="0.25">
      <c r="P84" s="18"/>
      <c r="Q84" s="19"/>
      <c r="R84" s="18"/>
      <c r="S84" s="19"/>
      <c r="T84" s="18"/>
      <c r="U84" s="19"/>
      <c r="V84" s="18"/>
      <c r="W84" s="19"/>
    </row>
    <row r="85" spans="16:23" x14ac:dyDescent="0.25">
      <c r="P85" s="18"/>
      <c r="Q85" s="19"/>
      <c r="R85" s="18"/>
      <c r="S85" s="19"/>
      <c r="T85" s="18"/>
      <c r="U85" s="19"/>
      <c r="V85" s="18"/>
      <c r="W85" s="19"/>
    </row>
    <row r="86" spans="16:23" x14ac:dyDescent="0.25">
      <c r="P86" s="18"/>
      <c r="Q86" s="19"/>
      <c r="R86" s="18"/>
      <c r="S86" s="19"/>
      <c r="T86" s="18"/>
      <c r="U86" s="19"/>
      <c r="V86" s="18"/>
      <c r="W86" s="19"/>
    </row>
    <row r="87" spans="16:23" x14ac:dyDescent="0.25">
      <c r="P87" s="18"/>
      <c r="Q87" s="19"/>
      <c r="R87" s="18"/>
      <c r="S87" s="19"/>
      <c r="T87" s="18"/>
      <c r="U87" s="19"/>
      <c r="V87" s="18"/>
      <c r="W87" s="19"/>
    </row>
    <row r="88" spans="16:23" x14ac:dyDescent="0.25">
      <c r="P88" s="18"/>
      <c r="Q88" s="19"/>
      <c r="R88" s="18"/>
      <c r="S88" s="19"/>
      <c r="T88" s="18"/>
      <c r="U88" s="19"/>
      <c r="V88" s="18"/>
      <c r="W88" s="19"/>
    </row>
    <row r="89" spans="16:23" x14ac:dyDescent="0.25">
      <c r="P89" s="18"/>
      <c r="Q89" s="19"/>
      <c r="R89" s="18"/>
      <c r="S89" s="19"/>
      <c r="T89" s="18"/>
      <c r="U89" s="19"/>
      <c r="V89" s="18"/>
      <c r="W89" s="19"/>
    </row>
    <row r="90" spans="16:23" x14ac:dyDescent="0.25">
      <c r="P90" s="18"/>
      <c r="Q90" s="19"/>
      <c r="R90" s="18"/>
      <c r="S90" s="19"/>
      <c r="T90" s="18"/>
      <c r="U90" s="19"/>
      <c r="V90" s="18"/>
      <c r="W90" s="19"/>
    </row>
    <row r="91" spans="16:23" x14ac:dyDescent="0.25">
      <c r="P91" s="18"/>
      <c r="Q91" s="19"/>
      <c r="R91" s="18"/>
      <c r="S91" s="19"/>
      <c r="T91" s="18"/>
      <c r="U91" s="19"/>
      <c r="V91" s="18"/>
      <c r="W91" s="19"/>
    </row>
    <row r="92" spans="16:23" x14ac:dyDescent="0.25">
      <c r="P92" s="18"/>
      <c r="Q92" s="19"/>
      <c r="R92" s="18"/>
      <c r="S92" s="19"/>
      <c r="T92" s="18"/>
      <c r="U92" s="19"/>
      <c r="V92" s="18"/>
      <c r="W92" s="19"/>
    </row>
    <row r="93" spans="16:23" x14ac:dyDescent="0.25">
      <c r="P93" s="18"/>
      <c r="Q93" s="19"/>
      <c r="R93" s="18"/>
      <c r="S93" s="19"/>
      <c r="T93" s="18"/>
      <c r="U93" s="19"/>
      <c r="V93" s="18"/>
      <c r="W93" s="19"/>
    </row>
  </sheetData>
  <sortState ref="O4:S31">
    <sortCondition ref="S4:S31"/>
  </sortState>
  <mergeCells count="18">
    <mergeCell ref="V67:W67"/>
    <mergeCell ref="C3:C4"/>
    <mergeCell ref="D3:E3"/>
    <mergeCell ref="F3:G3"/>
    <mergeCell ref="H3:I3"/>
    <mergeCell ref="J3:K3"/>
    <mergeCell ref="T35:U35"/>
    <mergeCell ref="V35:W35"/>
    <mergeCell ref="D35:E35"/>
    <mergeCell ref="F35:G35"/>
    <mergeCell ref="H35:I35"/>
    <mergeCell ref="J35:K35"/>
    <mergeCell ref="C35:C36"/>
    <mergeCell ref="B3:B4"/>
    <mergeCell ref="B35:B36"/>
    <mergeCell ref="P67:Q67"/>
    <mergeCell ref="R67:S67"/>
    <mergeCell ref="T67:U6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44AD-EEEA-403C-B0FB-75F1B11B53E8}">
  <dimension ref="C1:I3"/>
  <sheetViews>
    <sheetView workbookViewId="0">
      <selection activeCell="H2" sqref="H2"/>
    </sheetView>
  </sheetViews>
  <sheetFormatPr defaultRowHeight="15" x14ac:dyDescent="0.25"/>
  <cols>
    <col min="3" max="3" width="13.85546875" customWidth="1"/>
    <col min="4" max="4" width="16.28515625" customWidth="1"/>
    <col min="5" max="5" width="17.85546875" customWidth="1"/>
    <col min="6" max="6" width="16.28515625" customWidth="1"/>
    <col min="8" max="8" width="11.42578125" customWidth="1"/>
  </cols>
  <sheetData>
    <row r="1" spans="3:9" ht="34.5" x14ac:dyDescent="0.25">
      <c r="C1" s="4" t="s">
        <v>29</v>
      </c>
      <c r="D1" s="4" t="s">
        <v>30</v>
      </c>
      <c r="E1" s="4" t="s">
        <v>31</v>
      </c>
      <c r="F1" s="4" t="s">
        <v>32</v>
      </c>
      <c r="G1" s="5"/>
      <c r="H1" s="74" t="s">
        <v>33</v>
      </c>
      <c r="I1" s="75"/>
    </row>
    <row r="2" spans="3:9" ht="17.25" x14ac:dyDescent="0.25">
      <c r="C2" s="6" t="s">
        <v>26</v>
      </c>
      <c r="D2" s="6">
        <v>13794</v>
      </c>
      <c r="E2" s="6">
        <v>2158</v>
      </c>
      <c r="F2" s="6">
        <v>15952</v>
      </c>
      <c r="G2" s="5"/>
      <c r="H2" s="7">
        <f>(1/D2)*(F2/2)</f>
        <v>0.5782224155429897</v>
      </c>
      <c r="I2" s="7">
        <f>(1/E2)*(F2/2)</f>
        <v>3.696014828544949</v>
      </c>
    </row>
    <row r="3" spans="3:9" ht="17.25" x14ac:dyDescent="0.25">
      <c r="C3" s="6" t="s">
        <v>27</v>
      </c>
      <c r="D3" s="6">
        <v>200</v>
      </c>
      <c r="E3" s="6">
        <v>200</v>
      </c>
      <c r="F3" s="6">
        <v>400</v>
      </c>
      <c r="G3" s="5"/>
    </row>
  </sheetData>
  <mergeCells count="1">
    <mergeCell ref="H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B1FB-8038-48C5-851C-5AFC523646E2}">
  <dimension ref="B1:M14"/>
  <sheetViews>
    <sheetView workbookViewId="0">
      <selection activeCell="F5" sqref="F5"/>
    </sheetView>
  </sheetViews>
  <sheetFormatPr defaultRowHeight="15" x14ac:dyDescent="0.25"/>
  <cols>
    <col min="12" max="12" width="9.140625" style="41"/>
  </cols>
  <sheetData>
    <row r="1" spans="2:13" x14ac:dyDescent="0.25">
      <c r="D1" s="72" t="s">
        <v>0</v>
      </c>
      <c r="E1" s="72"/>
      <c r="F1" s="72" t="s">
        <v>1</v>
      </c>
      <c r="G1" s="72"/>
      <c r="H1" s="72" t="s">
        <v>2</v>
      </c>
      <c r="I1" s="72"/>
      <c r="J1" s="72" t="s">
        <v>3</v>
      </c>
      <c r="K1" s="72"/>
      <c r="L1" s="40"/>
    </row>
    <row r="2" spans="2:13" x14ac:dyDescent="0.25">
      <c r="C2" t="s">
        <v>99</v>
      </c>
      <c r="D2" s="31" t="s">
        <v>7</v>
      </c>
      <c r="E2" s="31" t="s">
        <v>8</v>
      </c>
      <c r="F2" s="31" t="s">
        <v>7</v>
      </c>
      <c r="G2" s="31" t="s">
        <v>8</v>
      </c>
      <c r="H2" s="31" t="s">
        <v>7</v>
      </c>
      <c r="I2" s="31" t="s">
        <v>8</v>
      </c>
      <c r="J2" s="31" t="s">
        <v>7</v>
      </c>
      <c r="K2" s="31" t="s">
        <v>8</v>
      </c>
      <c r="L2" s="40" t="s">
        <v>105</v>
      </c>
    </row>
    <row r="3" spans="2:13" x14ac:dyDescent="0.25">
      <c r="B3" t="s">
        <v>12</v>
      </c>
      <c r="C3">
        <v>1</v>
      </c>
      <c r="D3" s="36">
        <v>0.97599999999999998</v>
      </c>
      <c r="E3" s="36">
        <v>4.8999999999999998E-3</v>
      </c>
      <c r="F3" s="36">
        <v>0.96</v>
      </c>
      <c r="G3" s="36">
        <v>1.41E-2</v>
      </c>
      <c r="H3" s="36">
        <v>0.99180000000000001</v>
      </c>
      <c r="I3" s="36">
        <v>5.1000000000000004E-3</v>
      </c>
      <c r="J3" s="35">
        <v>0.97560000000000002</v>
      </c>
      <c r="K3" s="36">
        <v>5.1999999999999998E-3</v>
      </c>
      <c r="L3" s="42">
        <v>2</v>
      </c>
      <c r="M3" t="s">
        <v>100</v>
      </c>
    </row>
    <row r="4" spans="2:13" x14ac:dyDescent="0.25">
      <c r="B4" t="s">
        <v>12</v>
      </c>
      <c r="C4">
        <v>2</v>
      </c>
      <c r="D4" s="28">
        <v>0.97</v>
      </c>
      <c r="E4" s="28">
        <v>5.1999999999999998E-3</v>
      </c>
      <c r="F4" s="28">
        <v>0.94699999999999995</v>
      </c>
      <c r="G4" s="28">
        <v>1.29E-2</v>
      </c>
      <c r="H4" s="28">
        <v>0.99270000000000003</v>
      </c>
      <c r="I4" s="28">
        <v>4.0000000000000001E-3</v>
      </c>
      <c r="J4" s="28">
        <v>0.96930000000000005</v>
      </c>
      <c r="K4" s="28">
        <v>5.5999999999999999E-3</v>
      </c>
      <c r="L4" s="43">
        <v>2</v>
      </c>
      <c r="M4" t="s">
        <v>101</v>
      </c>
    </row>
    <row r="5" spans="2:13" x14ac:dyDescent="0.25">
      <c r="B5" t="s">
        <v>13</v>
      </c>
      <c r="C5">
        <v>3</v>
      </c>
      <c r="D5" s="28">
        <v>0.96699999999999997</v>
      </c>
      <c r="E5" s="28">
        <v>8.3000000000000001E-3</v>
      </c>
      <c r="F5" s="8">
        <v>0.96099999999999997</v>
      </c>
      <c r="G5" s="28">
        <v>1.66E-2</v>
      </c>
      <c r="H5" s="28">
        <v>0.97360000000000002</v>
      </c>
      <c r="I5" s="28">
        <v>2.4400000000000002E-2</v>
      </c>
      <c r="J5" s="28">
        <v>0.96689999999999998</v>
      </c>
      <c r="K5" s="28">
        <v>7.9000000000000008E-3</v>
      </c>
      <c r="L5" s="43">
        <v>2</v>
      </c>
      <c r="M5" t="s">
        <v>102</v>
      </c>
    </row>
    <row r="6" spans="2:13" x14ac:dyDescent="0.25">
      <c r="B6" t="s">
        <v>12</v>
      </c>
      <c r="C6">
        <v>4</v>
      </c>
      <c r="D6" s="28">
        <v>0.96850000000000003</v>
      </c>
      <c r="E6" s="28">
        <v>4.4000000000000003E-3</v>
      </c>
      <c r="F6" s="28">
        <v>0.94</v>
      </c>
      <c r="G6" s="28">
        <v>8.3999999999999995E-3</v>
      </c>
      <c r="H6" s="8">
        <v>0.99680000000000002</v>
      </c>
      <c r="I6" s="28">
        <v>2.5999999999999999E-3</v>
      </c>
      <c r="J6" s="28">
        <v>0.96760000000000002</v>
      </c>
      <c r="K6" s="28">
        <v>4.5999999999999999E-3</v>
      </c>
      <c r="L6" s="43">
        <v>2</v>
      </c>
      <c r="M6" t="s">
        <v>103</v>
      </c>
    </row>
    <row r="7" spans="2:13" x14ac:dyDescent="0.25">
      <c r="B7" t="s">
        <v>12</v>
      </c>
      <c r="C7">
        <v>5</v>
      </c>
      <c r="D7" s="28">
        <v>0.96950000000000003</v>
      </c>
      <c r="E7" s="28">
        <v>1.17E-2</v>
      </c>
      <c r="F7" s="28">
        <v>0.94699999999999995</v>
      </c>
      <c r="G7" s="28">
        <v>2.29E-2</v>
      </c>
      <c r="H7" s="28">
        <v>0.99160000000000004</v>
      </c>
      <c r="I7" s="28">
        <v>2.5999999999999999E-3</v>
      </c>
      <c r="J7" s="28">
        <v>0.96870000000000001</v>
      </c>
      <c r="K7" s="28">
        <v>1.23E-2</v>
      </c>
      <c r="L7" s="43">
        <v>2</v>
      </c>
      <c r="M7" t="s">
        <v>104</v>
      </c>
    </row>
    <row r="8" spans="2:13" x14ac:dyDescent="0.25">
      <c r="B8" t="s">
        <v>12</v>
      </c>
      <c r="C8">
        <v>6</v>
      </c>
      <c r="D8" s="28">
        <v>0.96699999999999997</v>
      </c>
      <c r="E8" s="28">
        <v>8.6E-3</v>
      </c>
      <c r="F8" s="28">
        <v>0.93400000000000005</v>
      </c>
      <c r="G8" s="28">
        <v>1.7100000000000001E-2</v>
      </c>
      <c r="H8" s="40">
        <v>1</v>
      </c>
      <c r="I8" s="28">
        <v>0</v>
      </c>
      <c r="J8" s="28">
        <v>0.96579999999999999</v>
      </c>
      <c r="K8" s="28">
        <v>9.1999999999999998E-3</v>
      </c>
      <c r="L8" s="43">
        <v>1</v>
      </c>
      <c r="M8" t="s">
        <v>106</v>
      </c>
    </row>
    <row r="9" spans="2:13" x14ac:dyDescent="0.25">
      <c r="B9" t="s">
        <v>12</v>
      </c>
      <c r="C9">
        <v>7</v>
      </c>
      <c r="D9" s="28">
        <v>0.97250000000000003</v>
      </c>
      <c r="E9" s="28">
        <v>2.3800000000000002E-2</v>
      </c>
      <c r="F9" s="28">
        <v>0.95</v>
      </c>
      <c r="G9" s="28">
        <v>4.87E-2</v>
      </c>
      <c r="H9" s="28">
        <v>0.99480000000000002</v>
      </c>
      <c r="I9" s="28">
        <v>3.2000000000000002E-3</v>
      </c>
      <c r="J9" s="28">
        <v>0.97119999999999995</v>
      </c>
      <c r="K9" s="28">
        <v>2.58E-2</v>
      </c>
      <c r="L9" s="43">
        <v>1</v>
      </c>
      <c r="M9" s="44" t="s">
        <v>107</v>
      </c>
    </row>
    <row r="10" spans="2:13" x14ac:dyDescent="0.25">
      <c r="B10" t="s">
        <v>12</v>
      </c>
      <c r="C10">
        <v>8</v>
      </c>
      <c r="D10" s="24" t="s">
        <v>113</v>
      </c>
      <c r="E10" s="28">
        <v>9.1000000000000004E-3</v>
      </c>
      <c r="F10" s="28">
        <v>0.94899999999999995</v>
      </c>
      <c r="G10" s="28">
        <v>1.32E-2</v>
      </c>
      <c r="H10" s="28">
        <v>0.98950000000000005</v>
      </c>
      <c r="I10" s="28">
        <v>6.6E-3</v>
      </c>
      <c r="J10" s="28">
        <v>0.96879999999999999</v>
      </c>
      <c r="K10" s="28">
        <v>9.4999999999999998E-3</v>
      </c>
      <c r="L10" s="24" t="s">
        <v>108</v>
      </c>
      <c r="M10" s="44" t="s">
        <v>109</v>
      </c>
    </row>
    <row r="11" spans="2:13" x14ac:dyDescent="0.25">
      <c r="B11" t="s">
        <v>12</v>
      </c>
      <c r="C11">
        <v>9</v>
      </c>
      <c r="D11" s="28">
        <v>0.97550000000000003</v>
      </c>
      <c r="E11" s="28">
        <v>5.3E-3</v>
      </c>
      <c r="F11" s="28">
        <v>0.95599999999999996</v>
      </c>
      <c r="G11" s="28">
        <v>1.11E-2</v>
      </c>
      <c r="H11" s="28">
        <v>0.99490000000000001</v>
      </c>
      <c r="I11" s="28">
        <v>5.5999999999999999E-3</v>
      </c>
      <c r="J11" s="28">
        <v>0.97499999999999998</v>
      </c>
      <c r="K11" s="28">
        <v>5.5999999999999999E-3</v>
      </c>
      <c r="L11" s="24" t="s">
        <v>108</v>
      </c>
      <c r="M11" s="44" t="s">
        <v>112</v>
      </c>
    </row>
    <row r="12" spans="2:13" x14ac:dyDescent="0.25">
      <c r="B12" t="s">
        <v>12</v>
      </c>
      <c r="C12">
        <v>10</v>
      </c>
      <c r="D12" s="28">
        <v>0.97050000000000003</v>
      </c>
      <c r="E12" s="28">
        <v>8.3000000000000001E-3</v>
      </c>
      <c r="F12" s="28">
        <v>0.94799999999999995</v>
      </c>
      <c r="G12" s="28">
        <v>1.3599999999999999E-2</v>
      </c>
      <c r="H12" s="28">
        <v>0.99270000000000003</v>
      </c>
      <c r="I12" s="28">
        <v>5.4000000000000003E-3</v>
      </c>
      <c r="J12" s="28">
        <v>0.9698</v>
      </c>
      <c r="K12" s="28">
        <v>8.6E-3</v>
      </c>
      <c r="L12" s="43">
        <v>2</v>
      </c>
      <c r="M12" s="41" t="s">
        <v>114</v>
      </c>
    </row>
    <row r="13" spans="2:13" x14ac:dyDescent="0.25">
      <c r="B13" t="s">
        <v>12</v>
      </c>
      <c r="C13">
        <v>11</v>
      </c>
      <c r="D13" s="28">
        <v>0.97299999999999998</v>
      </c>
      <c r="E13" s="28">
        <v>9.9000000000000008E-3</v>
      </c>
      <c r="F13" s="28">
        <v>0.95</v>
      </c>
      <c r="G13" s="28">
        <v>2.07E-2</v>
      </c>
      <c r="H13" s="28">
        <v>0.99580000000000002</v>
      </c>
      <c r="I13" s="28">
        <v>2.0999999999999999E-3</v>
      </c>
      <c r="J13" s="28">
        <v>0.97230000000000005</v>
      </c>
      <c r="K13" s="28">
        <v>1.04E-2</v>
      </c>
      <c r="L13" s="43">
        <v>2</v>
      </c>
      <c r="M13" t="s">
        <v>116</v>
      </c>
    </row>
    <row r="14" spans="2:13" x14ac:dyDescent="0.25">
      <c r="B14" t="s">
        <v>12</v>
      </c>
      <c r="C14">
        <v>12</v>
      </c>
      <c r="D14" s="40">
        <v>0.97850000000000004</v>
      </c>
      <c r="E14" s="28">
        <v>4.4000000000000003E-3</v>
      </c>
      <c r="F14" s="40">
        <v>0.96699999999999997</v>
      </c>
      <c r="G14" s="28">
        <v>1.03E-2</v>
      </c>
      <c r="H14" s="28">
        <v>0.98980000000000001</v>
      </c>
      <c r="I14" s="28">
        <v>5.4000000000000003E-3</v>
      </c>
      <c r="J14" s="40">
        <v>0.97819999999999996</v>
      </c>
      <c r="K14" s="28">
        <v>4.4999999999999997E-3</v>
      </c>
      <c r="L14" s="43">
        <v>2</v>
      </c>
      <c r="M14" t="s">
        <v>117</v>
      </c>
    </row>
  </sheetData>
  <mergeCells count="4">
    <mergeCell ref="D1:E1"/>
    <mergeCell ref="F1:G1"/>
    <mergeCell ref="H1:I1"/>
    <mergeCell ref="J1:K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0DBB-5408-42D9-A681-1B296B6EED58}">
  <dimension ref="B1:G24"/>
  <sheetViews>
    <sheetView workbookViewId="0">
      <selection activeCell="F24" sqref="F24"/>
    </sheetView>
  </sheetViews>
  <sheetFormatPr defaultRowHeight="15" x14ac:dyDescent="0.25"/>
  <cols>
    <col min="2" max="2" width="22.28515625" customWidth="1"/>
    <col min="3" max="3" width="20.28515625" style="24" customWidth="1"/>
    <col min="4" max="4" width="16.140625" style="24" customWidth="1"/>
    <col min="5" max="5" width="14.7109375" style="24" customWidth="1"/>
    <col min="6" max="6" width="11.42578125" customWidth="1"/>
  </cols>
  <sheetData>
    <row r="1" spans="2:7" x14ac:dyDescent="0.25">
      <c r="B1" s="49"/>
      <c r="F1" s="55"/>
    </row>
    <row r="2" spans="2:7" ht="30.75" customHeight="1" x14ac:dyDescent="0.25">
      <c r="B2" s="3" t="s">
        <v>82</v>
      </c>
      <c r="C2" s="51" t="s">
        <v>141</v>
      </c>
      <c r="D2" s="51" t="s">
        <v>140</v>
      </c>
      <c r="E2" s="51" t="s">
        <v>121</v>
      </c>
      <c r="F2" s="70" t="s">
        <v>152</v>
      </c>
      <c r="G2" s="55"/>
    </row>
    <row r="3" spans="2:7" x14ac:dyDescent="0.25">
      <c r="B3" s="34" t="s">
        <v>40</v>
      </c>
      <c r="C3" s="24" t="s">
        <v>135</v>
      </c>
      <c r="D3" s="24" t="s">
        <v>126</v>
      </c>
      <c r="E3" s="50">
        <v>7216770</v>
      </c>
      <c r="F3" s="55" t="s">
        <v>153</v>
      </c>
      <c r="G3" s="55"/>
    </row>
    <row r="4" spans="2:7" x14ac:dyDescent="0.25">
      <c r="B4" s="34" t="s">
        <v>41</v>
      </c>
      <c r="C4" s="24" t="s">
        <v>135</v>
      </c>
      <c r="D4" s="24" t="s">
        <v>125</v>
      </c>
      <c r="E4" s="50">
        <v>12911234</v>
      </c>
      <c r="F4" s="55" t="s">
        <v>153</v>
      </c>
      <c r="G4" s="55"/>
    </row>
    <row r="5" spans="2:7" x14ac:dyDescent="0.25">
      <c r="B5" s="34" t="s">
        <v>42</v>
      </c>
      <c r="C5" s="24" t="s">
        <v>135</v>
      </c>
      <c r="D5" s="24" t="s">
        <v>124</v>
      </c>
      <c r="E5" s="50">
        <v>18585218</v>
      </c>
      <c r="F5" s="55" t="s">
        <v>153</v>
      </c>
      <c r="G5" s="55"/>
    </row>
    <row r="6" spans="2:7" x14ac:dyDescent="0.25">
      <c r="B6" s="34" t="s">
        <v>4</v>
      </c>
      <c r="C6" s="24" t="s">
        <v>135</v>
      </c>
      <c r="D6" s="24" t="s">
        <v>123</v>
      </c>
      <c r="E6" s="50">
        <v>4335998</v>
      </c>
      <c r="F6" s="55" t="s">
        <v>154</v>
      </c>
      <c r="G6" s="55"/>
    </row>
    <row r="7" spans="2:7" x14ac:dyDescent="0.25">
      <c r="B7" s="34" t="s">
        <v>9</v>
      </c>
      <c r="C7" s="24" t="s">
        <v>137</v>
      </c>
      <c r="D7" s="24" t="s">
        <v>122</v>
      </c>
      <c r="E7" s="50">
        <v>6841634</v>
      </c>
      <c r="F7" s="55" t="s">
        <v>154</v>
      </c>
      <c r="G7" s="55"/>
    </row>
    <row r="8" spans="2:7" x14ac:dyDescent="0.25">
      <c r="B8" s="67" t="s">
        <v>10</v>
      </c>
      <c r="C8" s="24" t="s">
        <v>138</v>
      </c>
      <c r="D8" s="24" t="s">
        <v>130</v>
      </c>
      <c r="E8" s="50">
        <v>8062212</v>
      </c>
      <c r="F8" s="55" t="s">
        <v>154</v>
      </c>
      <c r="G8" s="55"/>
    </row>
    <row r="9" spans="2:7" x14ac:dyDescent="0.25">
      <c r="B9" s="34" t="s">
        <v>44</v>
      </c>
      <c r="C9" s="24" t="s">
        <v>139</v>
      </c>
      <c r="D9" s="24" t="s">
        <v>131</v>
      </c>
      <c r="E9" s="50">
        <v>11090218</v>
      </c>
      <c r="F9" s="55" t="s">
        <v>154</v>
      </c>
      <c r="G9" s="55"/>
    </row>
    <row r="10" spans="2:7" x14ac:dyDescent="0.25">
      <c r="B10" s="34" t="s">
        <v>38</v>
      </c>
      <c r="C10" s="24" t="s">
        <v>136</v>
      </c>
      <c r="D10" s="24" t="s">
        <v>134</v>
      </c>
      <c r="E10" s="50">
        <v>54670178</v>
      </c>
      <c r="F10" s="55" t="s">
        <v>155</v>
      </c>
      <c r="G10" s="55"/>
    </row>
    <row r="11" spans="2:7" x14ac:dyDescent="0.25">
      <c r="B11" s="34" t="s">
        <v>17</v>
      </c>
      <c r="C11" s="24" t="s">
        <v>136</v>
      </c>
      <c r="D11" s="24" t="s">
        <v>133</v>
      </c>
      <c r="E11" s="50">
        <v>22293410</v>
      </c>
      <c r="F11" s="55" t="s">
        <v>156</v>
      </c>
      <c r="G11" s="55"/>
    </row>
    <row r="12" spans="2:7" x14ac:dyDescent="0.25">
      <c r="B12" s="34" t="s">
        <v>18</v>
      </c>
      <c r="C12" s="24" t="s">
        <v>135</v>
      </c>
      <c r="D12" s="24" t="s">
        <v>126</v>
      </c>
      <c r="E12" s="50">
        <v>3469890</v>
      </c>
      <c r="F12" s="55" t="s">
        <v>157</v>
      </c>
      <c r="G12" s="55"/>
    </row>
    <row r="13" spans="2:7" x14ac:dyDescent="0.25">
      <c r="B13" s="34" t="s">
        <v>39</v>
      </c>
      <c r="C13" s="24" t="s">
        <v>135</v>
      </c>
      <c r="D13" s="24" t="s">
        <v>123</v>
      </c>
      <c r="E13" s="50">
        <v>2552322</v>
      </c>
      <c r="F13" s="55" t="s">
        <v>158</v>
      </c>
      <c r="G13" s="55"/>
    </row>
    <row r="14" spans="2:7" x14ac:dyDescent="0.25">
      <c r="B14" s="34" t="s">
        <v>43</v>
      </c>
      <c r="C14" s="24" t="s">
        <v>135</v>
      </c>
      <c r="D14" s="24" t="s">
        <v>128</v>
      </c>
      <c r="E14" s="50">
        <v>4504084</v>
      </c>
      <c r="F14" s="55" t="s">
        <v>159</v>
      </c>
      <c r="G14" s="55"/>
    </row>
    <row r="15" spans="2:7" x14ac:dyDescent="0.25">
      <c r="B15" s="34" t="s">
        <v>34</v>
      </c>
      <c r="C15" s="24" t="s">
        <v>135</v>
      </c>
      <c r="D15" s="24" t="s">
        <v>127</v>
      </c>
      <c r="E15" s="50">
        <v>43077890</v>
      </c>
      <c r="F15" s="55" t="s">
        <v>160</v>
      </c>
      <c r="G15" s="55"/>
    </row>
    <row r="16" spans="2:7" x14ac:dyDescent="0.25">
      <c r="B16" s="34" t="s">
        <v>36</v>
      </c>
      <c r="C16" s="24" t="s">
        <v>135</v>
      </c>
      <c r="D16" s="24" t="s">
        <v>127</v>
      </c>
      <c r="E16" s="50">
        <v>43053954</v>
      </c>
      <c r="F16" s="55" t="s">
        <v>161</v>
      </c>
      <c r="G16" s="55"/>
    </row>
    <row r="17" spans="2:7" x14ac:dyDescent="0.25">
      <c r="B17" s="34" t="s">
        <v>35</v>
      </c>
      <c r="C17" s="24" t="s">
        <v>135</v>
      </c>
      <c r="D17" s="24" t="s">
        <v>127</v>
      </c>
      <c r="E17" s="50">
        <v>58744578</v>
      </c>
      <c r="F17" s="55" t="s">
        <v>160</v>
      </c>
      <c r="G17" s="55"/>
    </row>
    <row r="18" spans="2:7" x14ac:dyDescent="0.25">
      <c r="B18" s="34" t="s">
        <v>37</v>
      </c>
      <c r="C18" s="24" t="s">
        <v>135</v>
      </c>
      <c r="D18" s="24" t="s">
        <v>127</v>
      </c>
      <c r="E18" s="50">
        <v>58712962</v>
      </c>
      <c r="F18" s="55" t="s">
        <v>161</v>
      </c>
      <c r="G18" s="55"/>
    </row>
    <row r="19" spans="2:7" x14ac:dyDescent="0.25">
      <c r="B19" s="34" t="s">
        <v>16</v>
      </c>
      <c r="C19" s="24" t="s">
        <v>135</v>
      </c>
      <c r="D19" s="24" t="s">
        <v>127</v>
      </c>
      <c r="E19" s="50">
        <v>24059650</v>
      </c>
      <c r="F19" s="55" t="s">
        <v>160</v>
      </c>
      <c r="G19" s="55"/>
    </row>
    <row r="20" spans="2:7" x14ac:dyDescent="0.25">
      <c r="B20" s="34" t="s">
        <v>20</v>
      </c>
      <c r="C20" s="24" t="s">
        <v>135</v>
      </c>
      <c r="D20" s="24" t="s">
        <v>127</v>
      </c>
      <c r="E20" s="50">
        <v>24044418</v>
      </c>
      <c r="F20" s="55" t="s">
        <v>161</v>
      </c>
      <c r="G20" s="55"/>
    </row>
    <row r="21" spans="2:7" x14ac:dyDescent="0.25">
      <c r="B21" s="34" t="s">
        <v>5</v>
      </c>
      <c r="C21" s="24" t="s">
        <v>135</v>
      </c>
      <c r="D21" s="24" t="s">
        <v>129</v>
      </c>
      <c r="E21" s="50">
        <v>14846530</v>
      </c>
      <c r="F21" s="55" t="s">
        <v>163</v>
      </c>
      <c r="G21" s="55"/>
    </row>
    <row r="22" spans="2:7" x14ac:dyDescent="0.25">
      <c r="B22" s="34" t="s">
        <v>6</v>
      </c>
      <c r="C22" s="24" t="s">
        <v>135</v>
      </c>
      <c r="D22" s="24" t="s">
        <v>129</v>
      </c>
      <c r="E22" s="50">
        <v>20156226</v>
      </c>
      <c r="F22" s="55" t="s">
        <v>163</v>
      </c>
      <c r="G22" s="55"/>
    </row>
    <row r="23" spans="2:7" x14ac:dyDescent="0.25">
      <c r="B23" s="34" t="s">
        <v>19</v>
      </c>
      <c r="C23" s="24" t="s">
        <v>136</v>
      </c>
      <c r="D23" s="24" t="s">
        <v>132</v>
      </c>
      <c r="E23" s="50">
        <v>21332010</v>
      </c>
      <c r="F23" s="55" t="s">
        <v>162</v>
      </c>
      <c r="G23" s="55"/>
    </row>
    <row r="24" spans="2:7" x14ac:dyDescent="0.25">
      <c r="B24" s="55"/>
      <c r="C24" s="54"/>
      <c r="D24" s="54"/>
      <c r="E24" s="54"/>
      <c r="F24" s="55"/>
    </row>
  </sheetData>
  <sortState ref="B3:D23">
    <sortCondition ref="B3:B2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2E7-0FAB-42B3-A304-841414C09189}">
  <dimension ref="A1:D8"/>
  <sheetViews>
    <sheetView workbookViewId="0">
      <selection sqref="A1:C7"/>
    </sheetView>
  </sheetViews>
  <sheetFormatPr defaultRowHeight="15" x14ac:dyDescent="0.25"/>
  <cols>
    <col min="1" max="1" width="61" customWidth="1"/>
    <col min="2" max="2" width="11.7109375" style="24" customWidth="1"/>
    <col min="3" max="3" width="18.28515625" customWidth="1"/>
  </cols>
  <sheetData>
    <row r="1" spans="1:4" x14ac:dyDescent="0.25">
      <c r="A1" s="3" t="s">
        <v>165</v>
      </c>
      <c r="B1" s="68" t="s">
        <v>196</v>
      </c>
      <c r="C1" s="3" t="s">
        <v>152</v>
      </c>
      <c r="D1" s="55"/>
    </row>
    <row r="2" spans="1:4" x14ac:dyDescent="0.25">
      <c r="A2" s="69" t="s">
        <v>166</v>
      </c>
      <c r="B2" s="50">
        <v>950</v>
      </c>
      <c r="C2" s="69" t="s">
        <v>167</v>
      </c>
      <c r="D2" s="55"/>
    </row>
    <row r="3" spans="1:4" x14ac:dyDescent="0.25">
      <c r="A3" s="69" t="s">
        <v>168</v>
      </c>
      <c r="B3" s="50">
        <v>55</v>
      </c>
      <c r="C3" s="69" t="s">
        <v>176</v>
      </c>
      <c r="D3" s="55"/>
    </row>
    <row r="4" spans="1:4" x14ac:dyDescent="0.25">
      <c r="A4" s="69" t="s">
        <v>169</v>
      </c>
      <c r="B4" s="50">
        <v>238</v>
      </c>
      <c r="C4" s="69" t="s">
        <v>177</v>
      </c>
      <c r="D4" s="55"/>
    </row>
    <row r="5" spans="1:4" x14ac:dyDescent="0.25">
      <c r="A5" s="69" t="s">
        <v>170</v>
      </c>
      <c r="B5" s="50">
        <v>21165</v>
      </c>
      <c r="C5" s="69" t="s">
        <v>171</v>
      </c>
      <c r="D5" s="55"/>
    </row>
    <row r="6" spans="1:4" x14ac:dyDescent="0.25">
      <c r="A6" s="69" t="s">
        <v>172</v>
      </c>
      <c r="B6" s="50">
        <v>29684</v>
      </c>
      <c r="C6" s="69" t="s">
        <v>173</v>
      </c>
      <c r="D6" s="55"/>
    </row>
    <row r="7" spans="1:4" x14ac:dyDescent="0.25">
      <c r="A7" s="69" t="s">
        <v>174</v>
      </c>
      <c r="B7" s="50">
        <v>1257</v>
      </c>
      <c r="C7" s="69" t="s">
        <v>175</v>
      </c>
      <c r="D7" s="55"/>
    </row>
    <row r="8" spans="1:4" x14ac:dyDescent="0.25">
      <c r="A8" s="55"/>
      <c r="B8" s="54"/>
      <c r="C8" s="5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4350-E26A-4F79-9B4D-D43229D998A5}">
  <dimension ref="A1:E18"/>
  <sheetViews>
    <sheetView workbookViewId="0">
      <selection sqref="A1:D17"/>
    </sheetView>
  </sheetViews>
  <sheetFormatPr defaultRowHeight="15" x14ac:dyDescent="0.25"/>
  <cols>
    <col min="1" max="1" width="23" customWidth="1"/>
    <col min="2" max="2" width="16.28515625" customWidth="1"/>
    <col min="3" max="3" width="15.5703125" style="77" customWidth="1"/>
    <col min="4" max="4" width="16.7109375" style="19" customWidth="1"/>
  </cols>
  <sheetData>
    <row r="1" spans="1:5" x14ac:dyDescent="0.25">
      <c r="A1" s="3" t="s">
        <v>152</v>
      </c>
      <c r="B1" s="3" t="s">
        <v>178</v>
      </c>
      <c r="C1" s="76" t="s">
        <v>179</v>
      </c>
      <c r="D1" s="78" t="s">
        <v>180</v>
      </c>
      <c r="E1" s="55"/>
    </row>
    <row r="2" spans="1:5" x14ac:dyDescent="0.25">
      <c r="A2" s="69" t="s">
        <v>187</v>
      </c>
      <c r="B2" s="69" t="s">
        <v>5</v>
      </c>
      <c r="C2" s="77">
        <v>7329</v>
      </c>
      <c r="D2" s="19">
        <v>0.99819999999999998</v>
      </c>
      <c r="E2" s="55"/>
    </row>
    <row r="3" spans="1:5" x14ac:dyDescent="0.25">
      <c r="A3" s="69" t="s">
        <v>192</v>
      </c>
      <c r="B3" s="69" t="s">
        <v>193</v>
      </c>
      <c r="C3" s="77">
        <v>15265</v>
      </c>
      <c r="D3" s="19">
        <v>0.998</v>
      </c>
      <c r="E3" s="55"/>
    </row>
    <row r="4" spans="1:5" x14ac:dyDescent="0.25">
      <c r="A4" s="69" t="s">
        <v>185</v>
      </c>
      <c r="B4" s="69" t="s">
        <v>186</v>
      </c>
      <c r="C4" s="77">
        <v>8830</v>
      </c>
      <c r="D4" s="19">
        <v>0.99319999999999997</v>
      </c>
      <c r="E4" s="55"/>
    </row>
    <row r="5" spans="1:5" x14ac:dyDescent="0.25">
      <c r="A5" s="69" t="s">
        <v>191</v>
      </c>
      <c r="B5" s="69" t="s">
        <v>18</v>
      </c>
      <c r="C5" s="77">
        <v>7592</v>
      </c>
      <c r="D5" s="19">
        <v>0.99299999999999999</v>
      </c>
      <c r="E5" s="55"/>
    </row>
    <row r="6" spans="1:5" x14ac:dyDescent="0.25">
      <c r="A6" s="69" t="s">
        <v>194</v>
      </c>
      <c r="B6" s="69" t="s">
        <v>16</v>
      </c>
      <c r="C6" s="77">
        <v>4809</v>
      </c>
      <c r="D6" s="19">
        <v>0.98499999999999999</v>
      </c>
      <c r="E6" s="55"/>
    </row>
    <row r="7" spans="1:5" x14ac:dyDescent="0.25">
      <c r="A7" s="69" t="s">
        <v>188</v>
      </c>
      <c r="B7" s="69" t="s">
        <v>16</v>
      </c>
      <c r="C7" s="77">
        <v>7406</v>
      </c>
      <c r="D7" s="19">
        <v>0.98429999999999995</v>
      </c>
      <c r="E7" s="55"/>
    </row>
    <row r="8" spans="1:5" x14ac:dyDescent="0.25">
      <c r="A8" s="47" t="s">
        <v>143</v>
      </c>
      <c r="B8" s="47" t="s">
        <v>41</v>
      </c>
      <c r="C8" s="77">
        <v>16352</v>
      </c>
      <c r="D8" s="19">
        <v>0.98150000000000004</v>
      </c>
      <c r="E8" s="55"/>
    </row>
    <row r="9" spans="1:5" x14ac:dyDescent="0.25">
      <c r="A9" s="69" t="s">
        <v>195</v>
      </c>
      <c r="B9" s="69" t="s">
        <v>17</v>
      </c>
      <c r="C9" s="77">
        <v>11244</v>
      </c>
      <c r="D9" s="19">
        <v>0.97699999999999998</v>
      </c>
      <c r="E9" s="55"/>
    </row>
    <row r="10" spans="1:5" x14ac:dyDescent="0.25">
      <c r="A10" s="69" t="s">
        <v>195</v>
      </c>
      <c r="B10" s="69" t="s">
        <v>17</v>
      </c>
      <c r="C10" s="77">
        <v>14486</v>
      </c>
      <c r="D10" s="19">
        <v>0.97030000000000005</v>
      </c>
      <c r="E10" s="55"/>
    </row>
    <row r="11" spans="1:5" x14ac:dyDescent="0.25">
      <c r="A11" s="69" t="s">
        <v>189</v>
      </c>
      <c r="B11" s="69" t="s">
        <v>4</v>
      </c>
      <c r="C11" s="77">
        <v>15496</v>
      </c>
      <c r="D11" s="19">
        <v>0.95820000000000005</v>
      </c>
      <c r="E11" s="55"/>
    </row>
    <row r="12" spans="1:5" x14ac:dyDescent="0.25">
      <c r="A12" s="69" t="s">
        <v>191</v>
      </c>
      <c r="B12" s="69" t="s">
        <v>18</v>
      </c>
      <c r="C12" s="77">
        <v>13975</v>
      </c>
      <c r="D12" s="19">
        <v>0.95</v>
      </c>
      <c r="E12" s="55"/>
    </row>
    <row r="13" spans="1:5" x14ac:dyDescent="0.25">
      <c r="A13" s="69" t="s">
        <v>182</v>
      </c>
      <c r="B13" s="69" t="s">
        <v>16</v>
      </c>
      <c r="C13" s="77">
        <v>380</v>
      </c>
      <c r="D13" s="19">
        <v>0.94699999999999995</v>
      </c>
      <c r="E13" s="55"/>
    </row>
    <row r="14" spans="1:5" x14ac:dyDescent="0.25">
      <c r="A14" s="69" t="s">
        <v>190</v>
      </c>
      <c r="B14" s="69" t="s">
        <v>5</v>
      </c>
      <c r="C14" s="77">
        <v>8474</v>
      </c>
      <c r="D14" s="19">
        <v>0.94499999999999995</v>
      </c>
      <c r="E14" s="55"/>
    </row>
    <row r="15" spans="1:5" x14ac:dyDescent="0.25">
      <c r="A15" s="69" t="s">
        <v>181</v>
      </c>
      <c r="B15" s="69" t="s">
        <v>48</v>
      </c>
      <c r="C15" s="77">
        <v>16634</v>
      </c>
      <c r="D15" s="19">
        <v>0.93479999999999996</v>
      </c>
      <c r="E15" s="55"/>
    </row>
    <row r="16" spans="1:5" x14ac:dyDescent="0.25">
      <c r="A16" s="69" t="s">
        <v>183</v>
      </c>
      <c r="B16" s="69" t="s">
        <v>184</v>
      </c>
      <c r="C16" s="77">
        <v>196</v>
      </c>
      <c r="D16" s="19">
        <v>0.93100000000000005</v>
      </c>
      <c r="E16" s="55"/>
    </row>
    <row r="17" spans="1:5" x14ac:dyDescent="0.25">
      <c r="A17" s="69" t="s">
        <v>195</v>
      </c>
      <c r="B17" s="69" t="s">
        <v>17</v>
      </c>
      <c r="C17" s="77">
        <v>8246</v>
      </c>
      <c r="D17" s="19">
        <v>0.84950000000000003</v>
      </c>
      <c r="E17" s="55"/>
    </row>
    <row r="18" spans="1:5" x14ac:dyDescent="0.25">
      <c r="A18" s="55"/>
      <c r="B18" s="55"/>
      <c r="C18" s="79"/>
      <c r="D18" s="80"/>
    </row>
  </sheetData>
  <sortState ref="A2:D17">
    <sortCondition descending="1" ref="D2:D1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91B0-2B61-47CA-BE9C-2F0AC1E32747}">
  <dimension ref="A1:S24"/>
  <sheetViews>
    <sheetView tabSelected="1" workbookViewId="0">
      <selection activeCell="B3" sqref="B3"/>
    </sheetView>
  </sheetViews>
  <sheetFormatPr defaultRowHeight="15" x14ac:dyDescent="0.25"/>
  <cols>
    <col min="1" max="1" width="21.7109375" customWidth="1"/>
    <col min="6" max="6" width="18.42578125" customWidth="1"/>
    <col min="11" max="11" width="19.85546875" customWidth="1"/>
    <col min="16" max="16" width="23.5703125" customWidth="1"/>
  </cols>
  <sheetData>
    <row r="1" spans="1:19" s="69" customFormat="1" x14ac:dyDescent="0.25">
      <c r="B1" s="69" t="s">
        <v>164</v>
      </c>
      <c r="G1" s="69" t="s">
        <v>1</v>
      </c>
      <c r="L1" s="69" t="s">
        <v>2</v>
      </c>
      <c r="Q1" s="69" t="s">
        <v>3</v>
      </c>
    </row>
    <row r="2" spans="1:19" x14ac:dyDescent="0.25">
      <c r="A2" s="3" t="s">
        <v>200</v>
      </c>
      <c r="B2" s="68" t="s">
        <v>197</v>
      </c>
      <c r="C2" s="68" t="s">
        <v>198</v>
      </c>
      <c r="D2" s="68" t="s">
        <v>199</v>
      </c>
      <c r="F2" s="3" t="s">
        <v>200</v>
      </c>
      <c r="G2" s="68" t="s">
        <v>197</v>
      </c>
      <c r="H2" s="68" t="s">
        <v>198</v>
      </c>
      <c r="I2" s="68" t="s">
        <v>199</v>
      </c>
      <c r="K2" s="3" t="s">
        <v>200</v>
      </c>
      <c r="L2" s="68" t="s">
        <v>197</v>
      </c>
      <c r="M2" s="68" t="s">
        <v>198</v>
      </c>
      <c r="N2" s="68" t="s">
        <v>199</v>
      </c>
      <c r="P2" s="3" t="s">
        <v>200</v>
      </c>
      <c r="Q2" s="68" t="s">
        <v>197</v>
      </c>
      <c r="R2" s="68" t="s">
        <v>198</v>
      </c>
      <c r="S2" s="68" t="s">
        <v>199</v>
      </c>
    </row>
    <row r="3" spans="1:19" x14ac:dyDescent="0.25">
      <c r="A3" t="s">
        <v>41</v>
      </c>
      <c r="B3" s="28">
        <v>0.99509999999999998</v>
      </c>
      <c r="C3" s="28">
        <v>0.97940000000000005</v>
      </c>
      <c r="D3" s="28">
        <v>0.98150000000000004</v>
      </c>
      <c r="E3" s="55"/>
      <c r="F3" s="69" t="s">
        <v>41</v>
      </c>
      <c r="G3" s="28">
        <v>0.99870000000000003</v>
      </c>
      <c r="H3" s="28">
        <v>0.96109999999999995</v>
      </c>
      <c r="I3" s="28">
        <v>0.97</v>
      </c>
      <c r="K3" s="69" t="s">
        <v>19</v>
      </c>
      <c r="L3" s="28">
        <v>0.95020000000000004</v>
      </c>
      <c r="M3" s="28">
        <v>0.90569999999999995</v>
      </c>
      <c r="N3" s="28">
        <v>1</v>
      </c>
      <c r="P3" s="69" t="s">
        <v>41</v>
      </c>
      <c r="Q3" s="28">
        <v>0.98250000000000004</v>
      </c>
      <c r="R3" s="28">
        <v>0.92659999999999998</v>
      </c>
      <c r="S3" s="28">
        <v>0.98119999999999996</v>
      </c>
    </row>
    <row r="4" spans="1:19" x14ac:dyDescent="0.25">
      <c r="A4" t="s">
        <v>10</v>
      </c>
      <c r="B4" s="28">
        <v>0.99360000000000004</v>
      </c>
      <c r="C4" s="28">
        <v>0.97929999999999995</v>
      </c>
      <c r="D4" s="28">
        <v>0.97599999999999998</v>
      </c>
      <c r="E4" s="55"/>
      <c r="F4" s="69" t="s">
        <v>10</v>
      </c>
      <c r="G4" s="28">
        <v>0.99360000000000004</v>
      </c>
      <c r="H4" s="28">
        <v>0.96619999999999995</v>
      </c>
      <c r="I4" s="28">
        <v>0.96</v>
      </c>
      <c r="K4" s="69" t="s">
        <v>16</v>
      </c>
      <c r="L4" s="28">
        <v>0.97589999999999999</v>
      </c>
      <c r="M4" s="28">
        <v>0.92420000000000002</v>
      </c>
      <c r="N4" s="28">
        <v>1</v>
      </c>
      <c r="P4" s="69" t="s">
        <v>10</v>
      </c>
      <c r="Q4" s="28">
        <v>0.97740000000000005</v>
      </c>
      <c r="R4" s="28">
        <v>0.92730000000000001</v>
      </c>
      <c r="S4" s="28">
        <v>0.97560000000000002</v>
      </c>
    </row>
    <row r="5" spans="1:19" x14ac:dyDescent="0.25">
      <c r="A5" t="s">
        <v>38</v>
      </c>
      <c r="B5" s="28">
        <v>0.98350000000000004</v>
      </c>
      <c r="C5" s="28">
        <v>0.96809999999999996</v>
      </c>
      <c r="D5" s="28">
        <v>0.97550000000000003</v>
      </c>
      <c r="E5" s="55"/>
      <c r="F5" s="69" t="s">
        <v>38</v>
      </c>
      <c r="G5" s="28">
        <v>0.98299999999999998</v>
      </c>
      <c r="H5" s="28">
        <v>0.94910000000000005</v>
      </c>
      <c r="I5" s="28">
        <v>0.95899999999999996</v>
      </c>
      <c r="K5" s="69" t="s">
        <v>18</v>
      </c>
      <c r="L5" s="28">
        <v>0.9587</v>
      </c>
      <c r="M5" s="28">
        <v>0.90400000000000003</v>
      </c>
      <c r="N5" s="28">
        <v>0.999</v>
      </c>
      <c r="P5" s="69" t="s">
        <v>38</v>
      </c>
      <c r="Q5" s="28">
        <v>0.94279999999999997</v>
      </c>
      <c r="R5" s="28">
        <v>0.89049999999999996</v>
      </c>
      <c r="S5" s="28">
        <v>0.97489999999999999</v>
      </c>
    </row>
    <row r="6" spans="1:19" x14ac:dyDescent="0.25">
      <c r="A6" t="s">
        <v>17</v>
      </c>
      <c r="B6" s="28">
        <v>0.996</v>
      </c>
      <c r="C6" s="28">
        <v>0.97840000000000005</v>
      </c>
      <c r="D6" s="28">
        <v>0.97499999999999998</v>
      </c>
      <c r="E6" s="55"/>
      <c r="F6" s="69" t="s">
        <v>17</v>
      </c>
      <c r="G6" s="28">
        <v>0.99650000000000005</v>
      </c>
      <c r="H6" s="28">
        <v>0.94579999999999997</v>
      </c>
      <c r="I6" s="28">
        <v>0.95199999999999996</v>
      </c>
      <c r="K6" s="69" t="s">
        <v>6</v>
      </c>
      <c r="L6" s="28">
        <v>0.95660000000000001</v>
      </c>
      <c r="M6" s="28">
        <v>0.92279999999999995</v>
      </c>
      <c r="N6" s="28">
        <v>0.99890000000000001</v>
      </c>
      <c r="P6" s="69" t="s">
        <v>17</v>
      </c>
      <c r="Q6" s="28">
        <v>0.98550000000000004</v>
      </c>
      <c r="R6" s="28">
        <v>0.92210000000000003</v>
      </c>
      <c r="S6" s="28">
        <v>0.97440000000000004</v>
      </c>
    </row>
    <row r="7" spans="1:19" x14ac:dyDescent="0.25">
      <c r="A7" t="s">
        <v>18</v>
      </c>
      <c r="B7" s="28">
        <v>0.99360000000000004</v>
      </c>
      <c r="C7" s="28">
        <v>0.9788</v>
      </c>
      <c r="D7" s="28">
        <v>0.97099999999999997</v>
      </c>
      <c r="E7" s="55"/>
      <c r="F7" s="69" t="s">
        <v>4</v>
      </c>
      <c r="G7" s="28">
        <v>0.97599999999999998</v>
      </c>
      <c r="H7" s="28">
        <v>0.93610000000000004</v>
      </c>
      <c r="I7" s="28">
        <v>0.95099999999999996</v>
      </c>
      <c r="K7" s="69" t="s">
        <v>40</v>
      </c>
      <c r="L7" s="28">
        <v>0.97540000000000004</v>
      </c>
      <c r="M7" s="28">
        <v>0.91690000000000005</v>
      </c>
      <c r="N7" s="28">
        <v>0.99890000000000001</v>
      </c>
      <c r="P7" s="69" t="s">
        <v>18</v>
      </c>
      <c r="Q7" s="28">
        <v>0.9768</v>
      </c>
      <c r="R7" s="28">
        <v>0.92330000000000001</v>
      </c>
      <c r="S7" s="28">
        <v>0.97009999999999996</v>
      </c>
    </row>
    <row r="8" spans="1:19" x14ac:dyDescent="0.25">
      <c r="A8" t="s">
        <v>4</v>
      </c>
      <c r="B8" s="28">
        <v>0.98939999999999995</v>
      </c>
      <c r="C8" s="28">
        <v>0.97609999999999997</v>
      </c>
      <c r="D8" s="28">
        <v>0.97050000000000003</v>
      </c>
      <c r="E8" s="55"/>
      <c r="F8" s="69" t="s">
        <v>44</v>
      </c>
      <c r="G8" s="28">
        <v>0.99350000000000005</v>
      </c>
      <c r="H8" s="28">
        <v>0.96619999999999995</v>
      </c>
      <c r="I8" s="28">
        <v>0.94699999999999995</v>
      </c>
      <c r="K8" s="69" t="s">
        <v>42</v>
      </c>
      <c r="L8" s="28">
        <v>0.98219999999999996</v>
      </c>
      <c r="M8" s="28">
        <v>0.92149999999999999</v>
      </c>
      <c r="N8" s="28">
        <v>0.99890000000000001</v>
      </c>
      <c r="P8" s="69" t="s">
        <v>4</v>
      </c>
      <c r="Q8" s="28">
        <v>0.96189999999999998</v>
      </c>
      <c r="R8" s="28">
        <v>0.91390000000000005</v>
      </c>
      <c r="S8" s="28">
        <v>0.96989999999999998</v>
      </c>
    </row>
    <row r="9" spans="1:19" x14ac:dyDescent="0.25">
      <c r="A9" t="s">
        <v>44</v>
      </c>
      <c r="B9" s="28">
        <v>0.99480000000000002</v>
      </c>
      <c r="C9" s="28">
        <v>0.98029999999999995</v>
      </c>
      <c r="D9" s="28">
        <v>0.97</v>
      </c>
      <c r="E9" s="55"/>
      <c r="F9" s="69" t="s">
        <v>18</v>
      </c>
      <c r="G9" s="28">
        <v>0.99570000000000003</v>
      </c>
      <c r="H9" s="28">
        <v>0.94399999999999995</v>
      </c>
      <c r="I9" s="28">
        <v>0.94299999999999995</v>
      </c>
      <c r="K9" s="69" t="s">
        <v>34</v>
      </c>
      <c r="L9" s="28">
        <v>0.97270000000000001</v>
      </c>
      <c r="M9" s="28">
        <v>0.93659999999999999</v>
      </c>
      <c r="N9" s="28">
        <v>0.99880000000000002</v>
      </c>
      <c r="P9" s="69" t="s">
        <v>44</v>
      </c>
      <c r="Q9" s="28">
        <v>0.98150000000000004</v>
      </c>
      <c r="R9" s="28">
        <v>0.9304</v>
      </c>
      <c r="S9" s="28">
        <v>0.96899999999999997</v>
      </c>
    </row>
    <row r="10" spans="1:19" x14ac:dyDescent="0.25">
      <c r="A10" t="s">
        <v>37</v>
      </c>
      <c r="B10" s="28">
        <v>0.99450000000000005</v>
      </c>
      <c r="C10" s="28">
        <v>0.97570000000000001</v>
      </c>
      <c r="D10" s="28">
        <v>0.96950000000000003</v>
      </c>
      <c r="E10" s="55"/>
      <c r="F10" s="69" t="s">
        <v>37</v>
      </c>
      <c r="G10" s="28">
        <v>0.99280000000000002</v>
      </c>
      <c r="H10" s="28">
        <v>0.9375</v>
      </c>
      <c r="I10" s="28">
        <v>0.94199999999999995</v>
      </c>
      <c r="K10" s="69" t="s">
        <v>17</v>
      </c>
      <c r="L10" s="28">
        <v>0.9748</v>
      </c>
      <c r="M10" s="28">
        <v>0.89980000000000004</v>
      </c>
      <c r="N10" s="28">
        <v>0.99790000000000001</v>
      </c>
      <c r="P10" s="69" t="s">
        <v>42</v>
      </c>
      <c r="Q10" s="28">
        <v>0.98919999999999997</v>
      </c>
      <c r="R10" s="28">
        <v>0.93310000000000004</v>
      </c>
      <c r="S10" s="28">
        <v>0.96830000000000005</v>
      </c>
    </row>
    <row r="11" spans="1:19" x14ac:dyDescent="0.25">
      <c r="A11" t="s">
        <v>42</v>
      </c>
      <c r="B11" s="28">
        <v>0.99709999999999999</v>
      </c>
      <c r="C11" s="28">
        <v>0.98160000000000003</v>
      </c>
      <c r="D11" s="28">
        <v>0.96950000000000003</v>
      </c>
      <c r="E11" s="55"/>
      <c r="F11" s="69" t="s">
        <v>42</v>
      </c>
      <c r="G11" s="28">
        <v>0.99639999999999995</v>
      </c>
      <c r="H11" s="28">
        <v>0.94540000000000002</v>
      </c>
      <c r="I11" s="28">
        <v>0.94</v>
      </c>
      <c r="K11" s="69" t="s">
        <v>37</v>
      </c>
      <c r="L11" s="28">
        <v>0.96819999999999995</v>
      </c>
      <c r="M11" s="28">
        <v>0.89039999999999997</v>
      </c>
      <c r="N11" s="28">
        <v>0.997</v>
      </c>
      <c r="P11" s="69" t="s">
        <v>37</v>
      </c>
      <c r="Q11" s="28">
        <v>0.98009999999999997</v>
      </c>
      <c r="R11" s="28">
        <v>0.91279999999999994</v>
      </c>
      <c r="S11" s="28">
        <v>0.96789999999999998</v>
      </c>
    </row>
    <row r="12" spans="1:19" x14ac:dyDescent="0.25">
      <c r="A12" t="s">
        <v>35</v>
      </c>
      <c r="B12" s="28">
        <v>0.99229999999999996</v>
      </c>
      <c r="C12" s="28">
        <v>0.97829999999999995</v>
      </c>
      <c r="D12" s="28">
        <v>0.96599999999999997</v>
      </c>
      <c r="E12" s="55"/>
      <c r="F12" s="69" t="s">
        <v>35</v>
      </c>
      <c r="G12" s="28">
        <v>0.98540000000000005</v>
      </c>
      <c r="H12" s="28">
        <v>0.95089999999999997</v>
      </c>
      <c r="I12" s="28">
        <v>0.93700000000000006</v>
      </c>
      <c r="K12" s="69" t="s">
        <v>20</v>
      </c>
      <c r="L12" s="28">
        <v>0.9244</v>
      </c>
      <c r="M12" s="28">
        <v>0.86299999999999999</v>
      </c>
      <c r="N12" s="28">
        <v>0.99660000000000004</v>
      </c>
      <c r="P12" s="69" t="s">
        <v>35</v>
      </c>
      <c r="Q12" s="28">
        <v>0.97219999999999995</v>
      </c>
      <c r="R12" s="28">
        <v>0.92259999999999998</v>
      </c>
      <c r="S12" s="28">
        <v>0.96440000000000003</v>
      </c>
    </row>
    <row r="13" spans="1:19" x14ac:dyDescent="0.25">
      <c r="A13" t="s">
        <v>40</v>
      </c>
      <c r="B13" s="28">
        <v>0.99619999999999997</v>
      </c>
      <c r="C13" s="28">
        <v>0.98060000000000003</v>
      </c>
      <c r="D13" s="28">
        <v>0.96299999999999997</v>
      </c>
      <c r="E13" s="55"/>
      <c r="F13" s="69" t="s">
        <v>40</v>
      </c>
      <c r="G13" s="28">
        <v>0.99729999999999996</v>
      </c>
      <c r="H13" s="28">
        <v>0.94210000000000005</v>
      </c>
      <c r="I13" s="28">
        <v>0.92700000000000005</v>
      </c>
      <c r="K13" s="69" t="s">
        <v>43</v>
      </c>
      <c r="L13" s="28">
        <v>0.96020000000000005</v>
      </c>
      <c r="M13" s="28">
        <v>0.91590000000000005</v>
      </c>
      <c r="N13" s="28">
        <v>0.996</v>
      </c>
      <c r="P13" s="69" t="s">
        <v>40</v>
      </c>
      <c r="Q13" s="28">
        <v>0.98619999999999997</v>
      </c>
      <c r="R13" s="28">
        <v>0.92920000000000003</v>
      </c>
      <c r="S13" s="28">
        <v>0.96160000000000001</v>
      </c>
    </row>
    <row r="14" spans="1:19" x14ac:dyDescent="0.25">
      <c r="A14" t="s">
        <v>19</v>
      </c>
      <c r="B14" s="28">
        <v>0.9909</v>
      </c>
      <c r="C14" s="28">
        <v>0.97770000000000001</v>
      </c>
      <c r="D14" s="28">
        <v>0.96150000000000002</v>
      </c>
      <c r="E14" s="55"/>
      <c r="F14" s="69" t="s">
        <v>9</v>
      </c>
      <c r="G14" s="28">
        <v>0.97499999999999998</v>
      </c>
      <c r="H14" s="28">
        <v>0.95050000000000001</v>
      </c>
      <c r="I14" s="28">
        <v>0.92400000000000004</v>
      </c>
      <c r="K14" s="69" t="s">
        <v>36</v>
      </c>
      <c r="L14" s="28">
        <v>0.95009999999999994</v>
      </c>
      <c r="M14" s="28">
        <v>0.87009999999999998</v>
      </c>
      <c r="N14" s="28">
        <v>0.99590000000000001</v>
      </c>
      <c r="P14" s="69" t="s">
        <v>19</v>
      </c>
      <c r="Q14" s="28">
        <v>0.96699999999999997</v>
      </c>
      <c r="R14" s="28">
        <v>0.91900000000000004</v>
      </c>
      <c r="S14" s="28">
        <v>0.95989999999999998</v>
      </c>
    </row>
    <row r="15" spans="1:19" x14ac:dyDescent="0.25">
      <c r="A15" t="s">
        <v>6</v>
      </c>
      <c r="B15" s="28">
        <v>0.99219999999999997</v>
      </c>
      <c r="C15" s="28">
        <v>0.98040000000000005</v>
      </c>
      <c r="D15" s="28">
        <v>0.95799999999999996</v>
      </c>
      <c r="E15" s="55"/>
      <c r="F15" s="69" t="s">
        <v>19</v>
      </c>
      <c r="G15" s="28">
        <v>0.98470000000000002</v>
      </c>
      <c r="H15" s="28">
        <v>0.93330000000000002</v>
      </c>
      <c r="I15" s="28">
        <v>0.92300000000000004</v>
      </c>
      <c r="K15" s="69" t="s">
        <v>5</v>
      </c>
      <c r="L15" s="28">
        <v>0.94740000000000002</v>
      </c>
      <c r="M15" s="28">
        <v>0.90439999999999998</v>
      </c>
      <c r="N15" s="28">
        <v>0.99580000000000002</v>
      </c>
      <c r="P15" s="69" t="s">
        <v>6</v>
      </c>
      <c r="Q15" s="28">
        <v>0.97160000000000002</v>
      </c>
      <c r="R15" s="28">
        <v>0.92810000000000004</v>
      </c>
      <c r="S15" s="28">
        <v>0.95579999999999998</v>
      </c>
    </row>
    <row r="16" spans="1:19" x14ac:dyDescent="0.25">
      <c r="A16" t="s">
        <v>9</v>
      </c>
      <c r="B16" s="28">
        <v>0.98019999999999996</v>
      </c>
      <c r="C16" s="28">
        <v>0.96970000000000001</v>
      </c>
      <c r="D16" s="28">
        <v>0.95699999999999996</v>
      </c>
      <c r="E16" s="55"/>
      <c r="F16" s="69" t="s">
        <v>6</v>
      </c>
      <c r="G16" s="28">
        <v>0.98740000000000006</v>
      </c>
      <c r="H16" s="28">
        <v>0.93379999999999996</v>
      </c>
      <c r="I16" s="28">
        <v>0.91700000000000004</v>
      </c>
      <c r="K16" s="69" t="s">
        <v>35</v>
      </c>
      <c r="L16" s="28">
        <v>0.95979999999999999</v>
      </c>
      <c r="M16" s="28">
        <v>0.89639999999999997</v>
      </c>
      <c r="N16" s="28">
        <v>0.99470000000000003</v>
      </c>
      <c r="P16" s="69" t="s">
        <v>9</v>
      </c>
      <c r="Q16" s="28">
        <v>0.93120000000000003</v>
      </c>
      <c r="R16" s="28">
        <v>0.89539999999999997</v>
      </c>
      <c r="S16" s="28">
        <v>0.95509999999999995</v>
      </c>
    </row>
    <row r="17" spans="1:19" x14ac:dyDescent="0.25">
      <c r="A17" t="s">
        <v>16</v>
      </c>
      <c r="B17" s="28">
        <v>0.99550000000000005</v>
      </c>
      <c r="C17" s="28">
        <v>0.98060000000000003</v>
      </c>
      <c r="D17" s="28">
        <v>0.95450000000000002</v>
      </c>
      <c r="E17" s="55"/>
      <c r="F17" s="69" t="s">
        <v>36</v>
      </c>
      <c r="G17" s="28">
        <v>0.98819999999999997</v>
      </c>
      <c r="H17" s="28">
        <v>0.92779999999999996</v>
      </c>
      <c r="I17" s="28">
        <v>0.91</v>
      </c>
      <c r="K17" s="69" t="s">
        <v>39</v>
      </c>
      <c r="L17" s="28">
        <v>0.99729999999999996</v>
      </c>
      <c r="M17" s="28">
        <v>0.93369999999999997</v>
      </c>
      <c r="N17" s="28">
        <v>0.99350000000000005</v>
      </c>
      <c r="P17" s="69" t="s">
        <v>16</v>
      </c>
      <c r="Q17" s="28">
        <v>0.98370000000000002</v>
      </c>
      <c r="R17" s="28">
        <v>0.92869999999999997</v>
      </c>
      <c r="S17" s="28">
        <v>0.95199999999999996</v>
      </c>
    </row>
    <row r="18" spans="1:19" x14ac:dyDescent="0.25">
      <c r="A18" t="s">
        <v>36</v>
      </c>
      <c r="B18" s="28">
        <v>0.9909</v>
      </c>
      <c r="C18" s="28">
        <v>0.97070000000000001</v>
      </c>
      <c r="D18" s="28">
        <v>0.95299999999999996</v>
      </c>
      <c r="E18" s="55"/>
      <c r="F18" s="69" t="s">
        <v>5</v>
      </c>
      <c r="G18" s="28">
        <v>0.99150000000000005</v>
      </c>
      <c r="H18" s="28">
        <v>0.93240000000000001</v>
      </c>
      <c r="I18" s="28">
        <v>0.90900000000000003</v>
      </c>
      <c r="K18" s="69" t="s">
        <v>41</v>
      </c>
      <c r="L18" s="28">
        <v>0.96719999999999995</v>
      </c>
      <c r="M18" s="28">
        <v>0.89459999999999995</v>
      </c>
      <c r="N18" s="28">
        <v>0.99299999999999999</v>
      </c>
      <c r="P18" s="69" t="s">
        <v>5</v>
      </c>
      <c r="Q18" s="28">
        <v>0.96879999999999999</v>
      </c>
      <c r="R18" s="28">
        <v>0.9173</v>
      </c>
      <c r="S18" s="28">
        <v>0.95009999999999994</v>
      </c>
    </row>
    <row r="19" spans="1:19" x14ac:dyDescent="0.25">
      <c r="A19" t="s">
        <v>5</v>
      </c>
      <c r="B19" s="28">
        <v>0.99129999999999996</v>
      </c>
      <c r="C19" s="28">
        <v>0.97719999999999996</v>
      </c>
      <c r="D19" s="28">
        <v>0.95250000000000001</v>
      </c>
      <c r="E19" s="55"/>
      <c r="F19" s="69" t="s">
        <v>16</v>
      </c>
      <c r="G19" s="28">
        <v>0.99180000000000001</v>
      </c>
      <c r="H19" s="28">
        <v>0.93379999999999996</v>
      </c>
      <c r="I19" s="28">
        <v>0.90900000000000003</v>
      </c>
      <c r="K19" s="69" t="s">
        <v>44</v>
      </c>
      <c r="L19" s="28">
        <v>0.97019999999999995</v>
      </c>
      <c r="M19" s="28">
        <v>0.89770000000000005</v>
      </c>
      <c r="N19" s="28">
        <v>0.99270000000000003</v>
      </c>
      <c r="P19" s="69" t="s">
        <v>36</v>
      </c>
      <c r="Q19" s="28">
        <v>0.96789999999999998</v>
      </c>
      <c r="R19" s="28">
        <v>0.89659999999999995</v>
      </c>
      <c r="S19" s="28">
        <v>0.94969999999999999</v>
      </c>
    </row>
    <row r="20" spans="1:19" x14ac:dyDescent="0.25">
      <c r="A20" t="s">
        <v>39</v>
      </c>
      <c r="B20" s="28">
        <v>0.99870000000000003</v>
      </c>
      <c r="C20" s="28">
        <v>0.98080000000000001</v>
      </c>
      <c r="D20" s="28">
        <v>0.94850000000000001</v>
      </c>
      <c r="E20" s="55"/>
      <c r="F20" s="69" t="s">
        <v>39</v>
      </c>
      <c r="G20" s="28">
        <v>0.99329999999999996</v>
      </c>
      <c r="H20" s="28">
        <v>0.92410000000000003</v>
      </c>
      <c r="I20" s="28">
        <v>0.90300000000000002</v>
      </c>
      <c r="K20" s="69" t="s">
        <v>38</v>
      </c>
      <c r="L20" s="28">
        <v>0.90769999999999995</v>
      </c>
      <c r="M20" s="28">
        <v>0.84079999999999999</v>
      </c>
      <c r="N20" s="28">
        <v>0.9919</v>
      </c>
      <c r="P20" s="69" t="s">
        <v>39</v>
      </c>
      <c r="Q20" s="28">
        <v>0.99529999999999996</v>
      </c>
      <c r="R20" s="28">
        <v>0.92869999999999997</v>
      </c>
      <c r="S20" s="28">
        <v>0.94569999999999999</v>
      </c>
    </row>
    <row r="21" spans="1:19" x14ac:dyDescent="0.25">
      <c r="A21" s="69" t="s">
        <v>34</v>
      </c>
      <c r="B21" s="28">
        <v>0.99229999999999996</v>
      </c>
      <c r="C21" s="28">
        <v>0.98029999999999995</v>
      </c>
      <c r="D21" s="28">
        <v>0.94099999999999995</v>
      </c>
      <c r="E21" s="55"/>
      <c r="F21" s="69" t="s">
        <v>34</v>
      </c>
      <c r="G21" s="28">
        <v>0.97009999999999996</v>
      </c>
      <c r="H21" s="28">
        <v>0.91620000000000001</v>
      </c>
      <c r="I21" s="28">
        <v>0.88300000000000001</v>
      </c>
      <c r="K21" s="69" t="s">
        <v>10</v>
      </c>
      <c r="L21" s="28">
        <v>0.96309999999999996</v>
      </c>
      <c r="M21" s="28">
        <v>0.89249999999999996</v>
      </c>
      <c r="N21" s="28">
        <v>0.99180000000000001</v>
      </c>
      <c r="P21" s="69" t="s">
        <v>34</v>
      </c>
      <c r="Q21" s="28">
        <v>0.97140000000000004</v>
      </c>
      <c r="R21" s="28">
        <v>0.92620000000000002</v>
      </c>
      <c r="S21" s="28">
        <v>0.93700000000000006</v>
      </c>
    </row>
    <row r="22" spans="1:19" x14ac:dyDescent="0.25">
      <c r="A22" s="69" t="s">
        <v>20</v>
      </c>
      <c r="B22" s="28">
        <v>0.9859</v>
      </c>
      <c r="C22" s="28">
        <v>0.96619999999999995</v>
      </c>
      <c r="D22" s="28">
        <v>0.92800000000000005</v>
      </c>
      <c r="E22" s="55"/>
      <c r="F22" s="69" t="s">
        <v>20</v>
      </c>
      <c r="G22" s="28">
        <v>0.9758</v>
      </c>
      <c r="H22" s="28">
        <v>0.8921</v>
      </c>
      <c r="I22" s="28">
        <v>0.85899999999999999</v>
      </c>
      <c r="K22" s="69" t="s">
        <v>4</v>
      </c>
      <c r="L22" s="28">
        <v>0.9486</v>
      </c>
      <c r="M22" s="28">
        <v>0.89280000000000004</v>
      </c>
      <c r="N22" s="28">
        <v>0.98960000000000004</v>
      </c>
      <c r="P22" s="69" t="s">
        <v>20</v>
      </c>
      <c r="Q22" s="28">
        <v>0.94930000000000003</v>
      </c>
      <c r="R22" s="28">
        <v>0.87729999999999997</v>
      </c>
      <c r="S22" s="28">
        <v>0.92259999999999998</v>
      </c>
    </row>
    <row r="23" spans="1:19" x14ac:dyDescent="0.25">
      <c r="A23" s="69" t="s">
        <v>43</v>
      </c>
      <c r="B23" s="28">
        <v>0.9798</v>
      </c>
      <c r="C23" s="28">
        <v>0.96599999999999997</v>
      </c>
      <c r="D23" s="28">
        <v>0.85299999999999998</v>
      </c>
      <c r="E23" s="55"/>
      <c r="F23" s="69" t="s">
        <v>43</v>
      </c>
      <c r="G23" s="28">
        <v>0.88739999999999997</v>
      </c>
      <c r="H23" s="28">
        <v>0.82550000000000001</v>
      </c>
      <c r="I23" s="28">
        <v>0.70899999999999996</v>
      </c>
      <c r="K23" s="69" t="s">
        <v>9</v>
      </c>
      <c r="L23" s="28">
        <v>0.89239999999999997</v>
      </c>
      <c r="M23" s="28">
        <v>0.84699999999999998</v>
      </c>
      <c r="N23" s="28">
        <v>0.98919999999999997</v>
      </c>
      <c r="P23" s="69" t="s">
        <v>43</v>
      </c>
      <c r="Q23" s="28">
        <v>0.92090000000000005</v>
      </c>
      <c r="R23" s="28">
        <v>0.86750000000000005</v>
      </c>
      <c r="S23" s="28">
        <v>0.82120000000000004</v>
      </c>
    </row>
    <row r="24" spans="1:19" x14ac:dyDescent="0.25">
      <c r="B24" s="55"/>
      <c r="C24" s="55"/>
      <c r="D24" s="55"/>
    </row>
  </sheetData>
  <sortState ref="P3:S23">
    <sortCondition descending="1" ref="S3:S23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F 3 0 s V A 2 v 6 X i n A A A A + Q A A A B I A H A B D b 2 5 m a W c v U G F j a 2 F n Z S 5 4 b W w g o h g A K K A U A A A A A A A A A A A A A A A A A A A A A A A A A A A A h c / B C o I w H A b w V 5 H d 3 d a K S P k 7 o a 4 J U R B d x 1 w 6 0 i l u N t + t Q 4 / U K y S U 1 a 3 j 9 / E 7 f N / j d o d 0 q K v g q j q r G 5 O g G a Y o U E Y 2 u T Z F g n p 3 D l c o 5 b A T 8 i I K F Y z Y 2 H i w e Y J K 5 9 q Y E O 8 9 9 n P c d A V h l M 7 I K d s e Z K l q g T 5 Y / 8 e h N t Y J I x X i c H y N 4 Q x H C 7 x k L M J 0 t E C m H j J t v o a N k z E F 8 l P C p q 9 c 3 y n e u n C 9 B z J F I O 8 b / A l Q S w M E F A A C A A g A F 3 0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9 L F S e F y W y a g E A A M I G A A A T A B w A R m 9 y b X V s Y X M v U 2 V j d G l v b j E u b S C i G A A o o B Q A A A A A A A A A A A A A A A A A A A A A A A A A A A D t k 8 1 K w 0 A U R v e B v M O Q b h J M A k m q C y W L k l p w I 0 j j y r i Y T q 5 1 Y H 5 K Z h I s p c 8 j u P c J + m I m h i I J j Y o L R T G b C d 8 Z 5 t 4 7 h 1 F A N J U C z d s 1 O D M N 0 1 D 3 u I A c j S w i K 5 p 7 m n k g F P A F A y / g M g d m o R g x 0 K a B 6 m 8 m h Y Y 6 S F T l T y U p O Q h t z y g D P 2 m I 0 M q 2 k t P s W k G h s r t F A V W 2 3 6 a y C c H 5 7 o l T I r M 5 5 S X D u 8 f d M 6 i s r U y E O F o R k g 3 1 4 R N V W Y 5 7 M w V G O d V Q x J Z r u S i R r O R C x W M X n Q s i c y q W c R A e h y 6 6 K q W G u V 4 z i N 9 + / U s p 4 N Z x 2 3 F G V k p X E k 1 Y f R z O Z T N q i u u S f l p g o e 5 k w d v j 0 / U K l P 0 6 v L v Z W G 0 Y 1 N V 1 D Z A o + Q K K r Y v 2 J B w k 0 S A Z 9 8 j W M Q 0 q D r f 5 O X H I D p 1 / e b 9 W X v T H 5 b U X U q D m d r 7 o T s O D P m S u l 0 c D + b i T d 5 1 1 u h t Q h g n x c L X 8 R k 1 Z v / Y H a q I f e V c X Q p + M / Q b 3 5 B w E U R e 8 + 3 R e A F B L A Q I t A B Q A A g A I A B d 9 L F Q N r + l 4 p w A A A P k A A A A S A A A A A A A A A A A A A A A A A A A A A A B D b 2 5 m a W c v U G F j a 2 F n Z S 5 4 b W x Q S w E C L Q A U A A I A C A A X f S x U D 8 r p q 6 Q A A A D p A A A A E w A A A A A A A A A A A A A A A A D z A A A A W 0 N v b n R l b n R f V H l w Z X N d L n h t b F B L A Q I t A B Q A A g A I A B d 9 L F S e F y W y a g E A A M I G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j A A A A A A A A 7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d m l k L X R s L W V u c 2 V t Y m x l L T F t b 2 R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1 Q x M z o 0 O D o y N S 4 4 M j Y 1 N D E y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1 0 b C 1 l b n N l b W J s Z S 0 x b W 9 k Z W w v V G l w b y B B b H R l c m F k b y 5 7 Q 2 9 s d W 1 u M S w w f S Z x d W 9 0 O y w m c X V v d D t T Z W N 0 a W 9 u M S 9 j b 3 Z p Z C 1 0 b C 1 l b n N l b W J s Z S 0 x b W 9 k Z W w v V G l w b y B B b H R l c m F k b y 5 7 Q 2 9 s d W 1 u M i w x f S Z x d W 9 0 O y w m c X V v d D t T Z W N 0 a W 9 u M S 9 j b 3 Z p Z C 1 0 b C 1 l b n N l b W J s Z S 0 x b W 9 k Z W w v V G l w b y B B b H R l c m F k b y 5 7 Q 2 9 s d W 1 u M y w y f S Z x d W 9 0 O y w m c X V v d D t T Z W N 0 a W 9 u M S 9 j b 3 Z p Z C 1 0 b C 1 l b n N l b W J s Z S 0 x b W 9 k Z W w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Z p Z C 1 0 b C 1 l b n N l b W J s Z S 0 x b W 9 k Z W w v V G l w b y B B b H R l c m F k b y 5 7 Q 2 9 s d W 1 u M S w w f S Z x d W 9 0 O y w m c X V v d D t T Z W N 0 a W 9 u M S 9 j b 3 Z p Z C 1 0 b C 1 l b n N l b W J s Z S 0 x b W 9 k Z W w v V G l w b y B B b H R l c m F k b y 5 7 Q 2 9 s d W 1 u M i w x f S Z x d W 9 0 O y w m c X V v d D t T Z W N 0 a W 9 u M S 9 j b 3 Z p Z C 1 0 b C 1 l b n N l b W J s Z S 0 x b W 9 k Z W w v V G l w b y B B b H R l c m F k b y 5 7 Q 2 9 s d W 1 u M y w y f S Z x d W 9 0 O y w m c X V v d D t T Z W N 0 a W 9 u M S 9 j b 3 Z p Z C 1 0 b C 1 l b n N l b W J s Z S 0 x b W 9 k Z W w v V G l w b y B B b H R l c m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t d G w t Z W 5 z Z W 1 i b G U t M W 1 v Z G V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d G w t Z W 5 z Z W 1 i b G U t M W 1 v Z G V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V u c 2 V t Y m x l L T F t b 2 R l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3 V D E z O j U x O j M 5 L j I 4 N z U 0 O T h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l k L X R s L W V u c 2 V t Y m x l L T F t b 2 R l b C A o M i k v V G l w b y B B b H R l c m F k b y 5 7 Q 2 9 s d W 1 u M S w w f S Z x d W 9 0 O y w m c X V v d D t T Z W N 0 a W 9 u M S 9 j b 3 Z p Z C 1 0 b C 1 l b n N l b W J s Z S 0 x b W 9 k Z W w g K D I p L 1 R p c G 8 g Q W x 0 Z X J h Z G 8 u e 0 N v b H V t b j I s M X 0 m c X V v d D s s J n F 1 b 3 Q 7 U 2 V j d G l v b j E v Y 2 9 2 a W Q t d G w t Z W 5 z Z W 1 i b G U t M W 1 v Z G V s I C g y K S 9 U a X B v I E F s d G V y Y W R v L n t D b 2 x 1 b W 4 z L D J 9 J n F 1 b 3 Q 7 L C Z x d W 9 0 O 1 N l Y 3 R p b 2 4 x L 2 N v d m l k L X R s L W V u c 2 V t Y m x l L T F t b 2 R l b C A o M i k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Z p Z C 1 0 b C 1 l b n N l b W J s Z S 0 x b W 9 k Z W w g K D I p L 1 R p c G 8 g Q W x 0 Z X J h Z G 8 u e 0 N v b H V t b j E s M H 0 m c X V v d D s s J n F 1 b 3 Q 7 U 2 V j d G l v b j E v Y 2 9 2 a W Q t d G w t Z W 5 z Z W 1 i b G U t M W 1 v Z G V s I C g y K S 9 U a X B v I E F s d G V y Y W R v L n t D b 2 x 1 b W 4 y L D F 9 J n F 1 b 3 Q 7 L C Z x d W 9 0 O 1 N l Y 3 R p b 2 4 x L 2 N v d m l k L X R s L W V u c 2 V t Y m x l L T F t b 2 R l b C A o M i k v V G l w b y B B b H R l c m F k b y 5 7 Q 2 9 s d W 1 u M y w y f S Z x d W 9 0 O y w m c X V v d D t T Z W N 0 a W 9 u M S 9 j b 3 Z p Z C 1 0 b C 1 l b n N l b W J s Z S 0 x b W 9 k Z W w g K D I p L 1 R p c G 8 g Q W x 0 Z X J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m l k L X R s L W V u c 2 V t Y m x l L T F t b 2 R l b C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V u c 2 V t Y m x l L T F t b 2 R l b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1 0 b C 1 l b n N l b W J s Z S 0 x b W 9 k Z W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d U M T M 6 N T Q 6 M j Y u M z g y M j k 1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t d G w t Z W 5 z Z W 1 i b G U t M W 1 v Z G V s I C g z K S 9 B b H R l c m F y I F R p c G 8 u e 0 N v b H V t b j E s M H 0 m c X V v d D s s J n F 1 b 3 Q 7 U 2 V j d G l v b j E v Y 2 9 2 a W Q t d G w t Z W 5 z Z W 1 i b G U t M W 1 v Z G V s I C g z K S 9 B b H R l c m F y I F R p c G 8 u e 0 N v b H V t b j I s M X 0 m c X V v d D s s J n F 1 b 3 Q 7 U 2 V j d G l v b j E v Y 2 9 2 a W Q t d G w t Z W 5 z Z W 1 i b G U t M W 1 v Z G V s I C g z K S 9 B b H R l c m F y I F R p c G 8 u e 0 N v b H V t b j M s M n 0 m c X V v d D s s J n F 1 b 3 Q 7 U 2 V j d G l v b j E v Y 2 9 2 a W Q t d G w t Z W 5 z Z W 1 i b G U t M W 1 v Z G V s I C g z K S 9 B b H R l c m F y I F R p c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2 a W Q t d G w t Z W 5 z Z W 1 i b G U t M W 1 v Z G V s I C g z K S 9 B b H R l c m F y I F R p c G 8 u e 0 N v b H V t b j E s M H 0 m c X V v d D s s J n F 1 b 3 Q 7 U 2 V j d G l v b j E v Y 2 9 2 a W Q t d G w t Z W 5 z Z W 1 i b G U t M W 1 v Z G V s I C g z K S 9 B b H R l c m F y I F R p c G 8 u e 0 N v b H V t b j I s M X 0 m c X V v d D s s J n F 1 b 3 Q 7 U 2 V j d G l v b j E v Y 2 9 2 a W Q t d G w t Z W 5 z Z W 1 i b G U t M W 1 v Z G V s I C g z K S 9 B b H R l c m F y I F R p c G 8 u e 0 N v b H V t b j M s M n 0 m c X V v d D s s J n F 1 b 3 Q 7 U 2 V j d G l v b j E v Y 2 9 2 a W Q t d G w t Z W 5 z Z W 1 i b G U t M W 1 v Z G V s I C g z K S 9 B b H R l c m F y I F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m l k L X R s L W V u c 2 V t Y m x l L T F t b 2 R l b C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V u c 2 V t Y m x l L T F t b 2 R l b C U y M C g z K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F j Y y 1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l Q x O D o 0 M D o y O S 4 4 N T k z M D c z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1 0 b C 1 h Y 2 M t Y X Z n L 1 R p c G 8 g Q W x 0 Z X J h Z G 8 u e 0 N v b H V t b j E s M H 0 m c X V v d D s s J n F 1 b 3 Q 7 U 2 V j d G l v b j E v Y 2 9 2 a W Q t d G w t Y W N j L W F 2 Z y 9 U a X B v I E F s d G V y Y W R v L n t D b 2 x 1 b W 4 y L D F 9 J n F 1 b 3 Q 7 L C Z x d W 9 0 O 1 N l Y 3 R p b 2 4 x L 2 N v d m l k L X R s L W F j Y y 1 h d m c v V G l w b y B B b H R l c m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p Z C 1 0 b C 1 h Y 2 M t Y X Z n L 1 R p c G 8 g Q W x 0 Z X J h Z G 8 u e 0 N v b H V t b j E s M H 0 m c X V v d D s s J n F 1 b 3 Q 7 U 2 V j d G l v b j E v Y 2 9 2 a W Q t d G w t Y W N j L W F 2 Z y 9 U a X B v I E F s d G V y Y W R v L n t D b 2 x 1 b W 4 y L D F 9 J n F 1 b 3 Q 7 L C Z x d W 9 0 O 1 N l Y 3 R p b 2 4 x L 2 N v d m l k L X R s L W F j Y y 1 h d m c v V G l w b y B B b H R l c m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t d G w t Y W N j L W F 2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F j Y y 1 h d m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S 8 7 i y X 6 d A g i f N + u B 9 Q d Q A A A A A A g A A A A A A E G Y A A A A B A A A g A A A A f d u R F k 1 o J x s U Q 8 A X 8 q 9 E G 0 3 H e u I f z c Y a C Y N X k w F d T A o A A A A A D o A A A A A C A A A g A A A A s h / G n e o t Y 9 Q i j G P f r O U u v E u y E 5 I R 3 i S 8 L G U r y 9 s c h 2 5 Q A A A A u w 2 T t 0 P f 7 f U o x 3 l E z X T 9 A U I 3 q 0 K K 4 4 Q M + / s I o m H n 3 H c g H n E 4 X Y M 4 M d k F / I w 9 7 S 9 J / L 5 s Z r 2 / U 9 H l v U i S V J 9 O V 6 6 v C e P V t g 3 k 4 c Q H U G T K 9 c h A A A A A n X u Q G 1 s m + i e w J M Q s G v O 6 j y f p d 9 p j u C L y p K f f 8 w 4 j S p C / F 2 B n Y r t i B Y 0 / N h n k K O 5 H Z T l r 2 a u M D t E i K N i K 8 w t m H w = = < / D a t a M a s h u p > 
</file>

<file path=customXml/itemProps1.xml><?xml version="1.0" encoding="utf-8"?>
<ds:datastoreItem xmlns:ds="http://schemas.openxmlformats.org/officeDocument/2006/customXml" ds:itemID="{C8943891-AEA0-41A5-9E9D-C30D028FA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 Pooling</vt:lpstr>
      <vt:lpstr>Avg Pooling (v2)</vt:lpstr>
      <vt:lpstr>Ensembles</vt:lpstr>
      <vt:lpstr>class_weight</vt:lpstr>
      <vt:lpstr>EfficientNetB2</vt:lpstr>
      <vt:lpstr>Models</vt:lpstr>
      <vt:lpstr>Dataset</vt:lpstr>
      <vt:lpstr>Related work</vt:lpstr>
      <vt:lpstr>All 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Breve</dc:creator>
  <cp:lastModifiedBy>Fabricio Breve</cp:lastModifiedBy>
  <dcterms:created xsi:type="dcterms:W3CDTF">2021-09-16T16:51:50Z</dcterms:created>
  <dcterms:modified xsi:type="dcterms:W3CDTF">2022-01-12T19:16:36Z</dcterms:modified>
</cp:coreProperties>
</file>