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1\"/>
    </mc:Choice>
  </mc:AlternateContent>
  <xr:revisionPtr revIDLastSave="0" documentId="13_ncr:1_{39DDBFC8-6111-4CB8-B352-AC429C11125B}" xr6:coauthVersionLast="47" xr6:coauthVersionMax="47" xr10:uidLastSave="{00000000-0000-0000-0000-000000000000}"/>
  <bookViews>
    <workbookView xWindow="1185" yWindow="840" windowWidth="25905" windowHeight="14295" xr2:uid="{B163938D-3BC7-4F3A-9E30-9CFA153EB6EE}"/>
  </bookViews>
  <sheets>
    <sheet name="Data_SP500" sheetId="2" r:id="rId1"/>
    <sheet name="Sheet1" sheetId="1" r:id="rId2"/>
  </sheets>
  <definedNames>
    <definedName name="ExternalData_1" localSheetId="0" hidden="1">Data_SP500!$A$1:$B$1251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G11" i="2"/>
  <c r="G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F20" i="2"/>
  <c r="G20" i="2" s="1"/>
  <c r="F21" i="2"/>
  <c r="G21" i="2" s="1"/>
  <c r="F22" i="2"/>
  <c r="G22" i="2" s="1"/>
  <c r="E923" i="2" l="1"/>
  <c r="F923" i="2" s="1"/>
  <c r="G923" i="2" s="1"/>
  <c r="H201" i="2"/>
  <c r="H923" i="2"/>
  <c r="I924" i="2" s="1"/>
  <c r="H475" i="2"/>
  <c r="I476" i="2" s="1"/>
  <c r="H938" i="2"/>
  <c r="I939" i="2" s="1"/>
  <c r="H992" i="2"/>
  <c r="I993" i="2" s="1"/>
  <c r="H282" i="2"/>
  <c r="I283" i="2" s="1"/>
  <c r="H194" i="2"/>
  <c r="I195" i="2" s="1"/>
  <c r="H469" i="2"/>
  <c r="I470" i="2" s="1"/>
  <c r="H205" i="2"/>
  <c r="I206" i="2" s="1"/>
  <c r="H141" i="2"/>
  <c r="I142" i="2" s="1"/>
  <c r="H172" i="2"/>
  <c r="I173" i="2" s="1"/>
  <c r="H1191" i="2"/>
  <c r="I1192" i="2" s="1"/>
  <c r="H1135" i="2"/>
  <c r="H879" i="2"/>
  <c r="I880" i="2" s="1"/>
  <c r="H1070" i="2"/>
  <c r="I1071" i="2" s="1"/>
  <c r="H742" i="2"/>
  <c r="H718" i="2"/>
  <c r="I719" i="2" s="1"/>
  <c r="H422" i="2"/>
  <c r="I423" i="2" s="1"/>
  <c r="E1227" i="2"/>
  <c r="F1227" i="2" s="1"/>
  <c r="G1227" i="2" s="1"/>
  <c r="H1227" i="2" s="1"/>
  <c r="E1098" i="2"/>
  <c r="F1098" i="2" s="1"/>
  <c r="G1098" i="2" s="1"/>
  <c r="H1098" i="2" s="1"/>
  <c r="E1051" i="2"/>
  <c r="F1051" i="2" s="1"/>
  <c r="G1051" i="2" s="1"/>
  <c r="H1051" i="2" s="1"/>
  <c r="I1052" i="2" s="1"/>
  <c r="E938" i="2"/>
  <c r="F938" i="2" s="1"/>
  <c r="G938" i="2" s="1"/>
  <c r="E786" i="2"/>
  <c r="F786" i="2" s="1"/>
  <c r="G786" i="2" s="1"/>
  <c r="H786" i="2" s="1"/>
  <c r="E594" i="2"/>
  <c r="F594" i="2" s="1"/>
  <c r="G594" i="2" s="1"/>
  <c r="H594" i="2" s="1"/>
  <c r="I595" i="2" s="1"/>
  <c r="E578" i="2"/>
  <c r="F578" i="2" s="1"/>
  <c r="G578" i="2" s="1"/>
  <c r="H578" i="2" s="1"/>
  <c r="E306" i="2"/>
  <c r="F306" i="2" s="1"/>
  <c r="G306" i="2" s="1"/>
  <c r="H306" i="2" s="1"/>
  <c r="E282" i="2"/>
  <c r="F282" i="2" s="1"/>
  <c r="G282" i="2" s="1"/>
  <c r="E1125" i="2"/>
  <c r="F1125" i="2" s="1"/>
  <c r="G1125" i="2" s="1"/>
  <c r="H1125" i="2" s="1"/>
  <c r="I1126" i="2" s="1"/>
  <c r="E1203" i="2"/>
  <c r="F1203" i="2" s="1"/>
  <c r="G1203" i="2" s="1"/>
  <c r="H1203" i="2" s="1"/>
  <c r="E1035" i="2"/>
  <c r="F1035" i="2" s="1"/>
  <c r="G1035" i="2" s="1"/>
  <c r="H1035" i="2" s="1"/>
  <c r="I1036" i="2" s="1"/>
  <c r="E976" i="2"/>
  <c r="F976" i="2" s="1"/>
  <c r="G976" i="2" s="1"/>
  <c r="H976" i="2" s="1"/>
  <c r="I977" i="2" s="1"/>
  <c r="E914" i="2"/>
  <c r="F914" i="2" s="1"/>
  <c r="G914" i="2" s="1"/>
  <c r="H914" i="2" s="1"/>
  <c r="I915" i="2" s="1"/>
  <c r="E779" i="2"/>
  <c r="F779" i="2" s="1"/>
  <c r="G779" i="2" s="1"/>
  <c r="H779" i="2" s="1"/>
  <c r="E340" i="2"/>
  <c r="F340" i="2" s="1"/>
  <c r="G340" i="2" s="1"/>
  <c r="H340" i="2" s="1"/>
  <c r="E234" i="2"/>
  <c r="F234" i="2" s="1"/>
  <c r="G234" i="2" s="1"/>
  <c r="H234" i="2" s="1"/>
  <c r="E1195" i="2"/>
  <c r="F1195" i="2" s="1"/>
  <c r="G1195" i="2" s="1"/>
  <c r="H1195" i="2" s="1"/>
  <c r="E1011" i="2"/>
  <c r="F1011" i="2" s="1"/>
  <c r="G1011" i="2" s="1"/>
  <c r="H1011" i="2" s="1"/>
  <c r="E882" i="2"/>
  <c r="F882" i="2" s="1"/>
  <c r="G882" i="2" s="1"/>
  <c r="H882" i="2" s="1"/>
  <c r="I883" i="2" s="1"/>
  <c r="E827" i="2"/>
  <c r="F827" i="2" s="1"/>
  <c r="G827" i="2" s="1"/>
  <c r="H827" i="2" s="1"/>
  <c r="I828" i="2" s="1"/>
  <c r="E778" i="2"/>
  <c r="F778" i="2" s="1"/>
  <c r="G778" i="2" s="1"/>
  <c r="H778" i="2" s="1"/>
  <c r="I779" i="2" s="1"/>
  <c r="E482" i="2"/>
  <c r="F482" i="2" s="1"/>
  <c r="G482" i="2" s="1"/>
  <c r="H482" i="2" s="1"/>
  <c r="E1234" i="2"/>
  <c r="F1234" i="2" s="1"/>
  <c r="G1234" i="2" s="1"/>
  <c r="H1234" i="2" s="1"/>
  <c r="E1154" i="2"/>
  <c r="F1154" i="2" s="1"/>
  <c r="G1154" i="2" s="1"/>
  <c r="H1154" i="2" s="1"/>
  <c r="E1010" i="2"/>
  <c r="F1010" i="2" s="1"/>
  <c r="G1010" i="2" s="1"/>
  <c r="H1010" i="2" s="1"/>
  <c r="E826" i="2"/>
  <c r="F826" i="2" s="1"/>
  <c r="G826" i="2" s="1"/>
  <c r="H826" i="2" s="1"/>
  <c r="I827" i="2" s="1"/>
  <c r="E770" i="2"/>
  <c r="F770" i="2" s="1"/>
  <c r="G770" i="2" s="1"/>
  <c r="H770" i="2" s="1"/>
  <c r="I771" i="2" s="1"/>
  <c r="E714" i="2"/>
  <c r="F714" i="2" s="1"/>
  <c r="G714" i="2" s="1"/>
  <c r="H714" i="2" s="1"/>
  <c r="I715" i="2" s="1"/>
  <c r="E474" i="2"/>
  <c r="F474" i="2" s="1"/>
  <c r="G474" i="2" s="1"/>
  <c r="H474" i="2" s="1"/>
  <c r="I475" i="2" s="1"/>
  <c r="E330" i="2"/>
  <c r="F330" i="2" s="1"/>
  <c r="G330" i="2" s="1"/>
  <c r="H330" i="2" s="1"/>
  <c r="E122" i="2"/>
  <c r="F122" i="2" s="1"/>
  <c r="G122" i="2" s="1"/>
  <c r="H122" i="2" s="1"/>
  <c r="E66" i="2"/>
  <c r="F66" i="2" s="1"/>
  <c r="G66" i="2" s="1"/>
  <c r="H66" i="2" s="1"/>
  <c r="E1226" i="2"/>
  <c r="F1226" i="2" s="1"/>
  <c r="G1226" i="2" s="1"/>
  <c r="H1226" i="2" s="1"/>
  <c r="I1227" i="2" s="1"/>
  <c r="E645" i="2"/>
  <c r="F645" i="2" s="1"/>
  <c r="G645" i="2" s="1"/>
  <c r="H645" i="2" s="1"/>
  <c r="E485" i="2"/>
  <c r="F485" i="2" s="1"/>
  <c r="G485" i="2" s="1"/>
  <c r="H485" i="2" s="1"/>
  <c r="I486" i="2" s="1"/>
  <c r="E787" i="2"/>
  <c r="F787" i="2" s="1"/>
  <c r="G787" i="2" s="1"/>
  <c r="H787" i="2" s="1"/>
  <c r="I788" i="2" s="1"/>
  <c r="E1131" i="2"/>
  <c r="F1131" i="2" s="1"/>
  <c r="G1131" i="2" s="1"/>
  <c r="H1131" i="2" s="1"/>
  <c r="E1034" i="2"/>
  <c r="F1034" i="2" s="1"/>
  <c r="G1034" i="2" s="1"/>
  <c r="H1034" i="2" s="1"/>
  <c r="E939" i="2"/>
  <c r="F939" i="2" s="1"/>
  <c r="G939" i="2" s="1"/>
  <c r="H939" i="2" s="1"/>
  <c r="E851" i="2"/>
  <c r="F851" i="2" s="1"/>
  <c r="G851" i="2" s="1"/>
  <c r="H851" i="2" s="1"/>
  <c r="E819" i="2"/>
  <c r="F819" i="2" s="1"/>
  <c r="G819" i="2" s="1"/>
  <c r="H819" i="2" s="1"/>
  <c r="E218" i="2"/>
  <c r="F218" i="2" s="1"/>
  <c r="G218" i="2" s="1"/>
  <c r="H218" i="2" s="1"/>
  <c r="E1170" i="2"/>
  <c r="F1170" i="2" s="1"/>
  <c r="G1170" i="2" s="1"/>
  <c r="H1170" i="2" s="1"/>
  <c r="I1171" i="2" s="1"/>
  <c r="E1130" i="2"/>
  <c r="F1130" i="2" s="1"/>
  <c r="G1130" i="2" s="1"/>
  <c r="H1130" i="2" s="1"/>
  <c r="E946" i="2"/>
  <c r="F946" i="2" s="1"/>
  <c r="G946" i="2" s="1"/>
  <c r="H946" i="2" s="1"/>
  <c r="I947" i="2" s="1"/>
  <c r="E834" i="2"/>
  <c r="F834" i="2" s="1"/>
  <c r="G834" i="2" s="1"/>
  <c r="H834" i="2" s="1"/>
  <c r="E722" i="2"/>
  <c r="F722" i="2" s="1"/>
  <c r="G722" i="2" s="1"/>
  <c r="H722" i="2" s="1"/>
  <c r="E634" i="2"/>
  <c r="F634" i="2" s="1"/>
  <c r="G634" i="2" s="1"/>
  <c r="H634" i="2" s="1"/>
  <c r="E450" i="2"/>
  <c r="F450" i="2" s="1"/>
  <c r="G450" i="2" s="1"/>
  <c r="H450" i="2" s="1"/>
  <c r="E394" i="2"/>
  <c r="F394" i="2" s="1"/>
  <c r="G394" i="2" s="1"/>
  <c r="H394" i="2" s="1"/>
  <c r="E90" i="2"/>
  <c r="F90" i="2" s="1"/>
  <c r="G90" i="2" s="1"/>
  <c r="H90" i="2" s="1"/>
  <c r="E50" i="2"/>
  <c r="F50" i="2" s="1"/>
  <c r="G50" i="2" s="1"/>
  <c r="H50" i="2" s="1"/>
  <c r="I51" i="2" s="1"/>
  <c r="E1243" i="2"/>
  <c r="F1243" i="2" s="1"/>
  <c r="G1243" i="2" s="1"/>
  <c r="H1243" i="2" s="1"/>
  <c r="I1244" i="2" s="1"/>
  <c r="E1250" i="2"/>
  <c r="F1250" i="2" s="1"/>
  <c r="G1250" i="2" s="1"/>
  <c r="H1250" i="2" s="1"/>
  <c r="E1249" i="2"/>
  <c r="F1249" i="2" s="1"/>
  <c r="G1249" i="2" s="1"/>
  <c r="H1249" i="2" s="1"/>
  <c r="I1250" i="2" s="1"/>
  <c r="E1186" i="2"/>
  <c r="F1186" i="2" s="1"/>
  <c r="G1186" i="2" s="1"/>
  <c r="H1186" i="2" s="1"/>
  <c r="E1066" i="2"/>
  <c r="F1066" i="2" s="1"/>
  <c r="G1066" i="2" s="1"/>
  <c r="H1066" i="2" s="1"/>
  <c r="E890" i="2"/>
  <c r="F890" i="2" s="1"/>
  <c r="G890" i="2" s="1"/>
  <c r="H890" i="2" s="1"/>
  <c r="E818" i="2"/>
  <c r="F818" i="2" s="1"/>
  <c r="G818" i="2" s="1"/>
  <c r="H818" i="2" s="1"/>
  <c r="I819" i="2" s="1"/>
  <c r="E745" i="2"/>
  <c r="F745" i="2" s="1"/>
  <c r="G745" i="2" s="1"/>
  <c r="H745" i="2" s="1"/>
  <c r="I746" i="2" s="1"/>
  <c r="E566" i="2"/>
  <c r="F566" i="2" s="1"/>
  <c r="G566" i="2" s="1"/>
  <c r="H566" i="2" s="1"/>
  <c r="I567" i="2" s="1"/>
  <c r="E530" i="2"/>
  <c r="F530" i="2" s="1"/>
  <c r="G530" i="2" s="1"/>
  <c r="H530" i="2" s="1"/>
  <c r="E1251" i="2"/>
  <c r="F1251" i="2" s="1"/>
  <c r="G1251" i="2" s="1"/>
  <c r="H1251" i="2" s="1"/>
  <c r="E1179" i="2"/>
  <c r="F1179" i="2" s="1"/>
  <c r="G1179" i="2" s="1"/>
  <c r="H1179" i="2" s="1"/>
  <c r="E1083" i="2"/>
  <c r="F1083" i="2" s="1"/>
  <c r="G1083" i="2" s="1"/>
  <c r="H1083" i="2" s="1"/>
  <c r="E1067" i="2"/>
  <c r="F1067" i="2" s="1"/>
  <c r="G1067" i="2" s="1"/>
  <c r="H1067" i="2" s="1"/>
  <c r="E979" i="2"/>
  <c r="F979" i="2" s="1"/>
  <c r="G979" i="2" s="1"/>
  <c r="H979" i="2" s="1"/>
  <c r="I980" i="2" s="1"/>
  <c r="E955" i="2"/>
  <c r="F955" i="2" s="1"/>
  <c r="G955" i="2" s="1"/>
  <c r="H955" i="2" s="1"/>
  <c r="I956" i="2" s="1"/>
  <c r="E907" i="2"/>
  <c r="F907" i="2" s="1"/>
  <c r="G907" i="2" s="1"/>
  <c r="H907" i="2" s="1"/>
  <c r="I908" i="2" s="1"/>
  <c r="E883" i="2"/>
  <c r="F883" i="2" s="1"/>
  <c r="G883" i="2" s="1"/>
  <c r="H883" i="2" s="1"/>
  <c r="E811" i="2"/>
  <c r="F811" i="2" s="1"/>
  <c r="G811" i="2" s="1"/>
  <c r="H811" i="2" s="1"/>
  <c r="E795" i="2"/>
  <c r="F795" i="2" s="1"/>
  <c r="G795" i="2" s="1"/>
  <c r="H795" i="2" s="1"/>
  <c r="E755" i="2"/>
  <c r="F755" i="2" s="1"/>
  <c r="G755" i="2" s="1"/>
  <c r="H755" i="2" s="1"/>
  <c r="E723" i="2"/>
  <c r="F723" i="2" s="1"/>
  <c r="G723" i="2" s="1"/>
  <c r="H723" i="2" s="1"/>
  <c r="I724" i="2" s="1"/>
  <c r="E1194" i="2"/>
  <c r="F1194" i="2" s="1"/>
  <c r="G1194" i="2" s="1"/>
  <c r="H1194" i="2" s="1"/>
  <c r="I1195" i="2" s="1"/>
  <c r="E986" i="2"/>
  <c r="F986" i="2" s="1"/>
  <c r="G986" i="2" s="1"/>
  <c r="H986" i="2" s="1"/>
  <c r="I987" i="2" s="1"/>
  <c r="E538" i="2"/>
  <c r="F538" i="2" s="1"/>
  <c r="G538" i="2" s="1"/>
  <c r="H538" i="2" s="1"/>
  <c r="I539" i="2" s="1"/>
  <c r="E386" i="2"/>
  <c r="F386" i="2" s="1"/>
  <c r="G386" i="2" s="1"/>
  <c r="H386" i="2" s="1"/>
  <c r="E370" i="2"/>
  <c r="F370" i="2" s="1"/>
  <c r="G370" i="2" s="1"/>
  <c r="H370" i="2" s="1"/>
  <c r="E346" i="2"/>
  <c r="F346" i="2" s="1"/>
  <c r="G346" i="2" s="1"/>
  <c r="H346" i="2" s="1"/>
  <c r="E178" i="2"/>
  <c r="F178" i="2" s="1"/>
  <c r="G178" i="2" s="1"/>
  <c r="H178" i="2" s="1"/>
  <c r="E167" i="2"/>
  <c r="F167" i="2" s="1"/>
  <c r="G167" i="2" s="1"/>
  <c r="H167" i="2" s="1"/>
  <c r="I168" i="2" s="1"/>
  <c r="E138" i="2"/>
  <c r="F138" i="2" s="1"/>
  <c r="G138" i="2" s="1"/>
  <c r="H138" i="2" s="1"/>
  <c r="E23" i="2"/>
  <c r="F23" i="2" s="1"/>
  <c r="G23" i="2" s="1"/>
  <c r="H23" i="2" s="1"/>
  <c r="E1218" i="2"/>
  <c r="F1218" i="2" s="1"/>
  <c r="G1218" i="2" s="1"/>
  <c r="H1218" i="2" s="1"/>
  <c r="I1219" i="2" s="1"/>
  <c r="E1202" i="2"/>
  <c r="F1202" i="2" s="1"/>
  <c r="G1202" i="2" s="1"/>
  <c r="H1202" i="2" s="1"/>
  <c r="E1178" i="2"/>
  <c r="F1178" i="2" s="1"/>
  <c r="G1178" i="2" s="1"/>
  <c r="H1178" i="2" s="1"/>
  <c r="I1179" i="2" s="1"/>
  <c r="E1138" i="2"/>
  <c r="F1138" i="2" s="1"/>
  <c r="G1138" i="2" s="1"/>
  <c r="H1138" i="2" s="1"/>
  <c r="E1106" i="2"/>
  <c r="F1106" i="2" s="1"/>
  <c r="G1106" i="2" s="1"/>
  <c r="H1106" i="2" s="1"/>
  <c r="E1082" i="2"/>
  <c r="F1082" i="2" s="1"/>
  <c r="G1082" i="2" s="1"/>
  <c r="H1082" i="2" s="1"/>
  <c r="I1083" i="2" s="1"/>
  <c r="E1042" i="2"/>
  <c r="F1042" i="2" s="1"/>
  <c r="G1042" i="2" s="1"/>
  <c r="H1042" i="2" s="1"/>
  <c r="I1043" i="2" s="1"/>
  <c r="E930" i="2"/>
  <c r="F930" i="2" s="1"/>
  <c r="G930" i="2" s="1"/>
  <c r="H930" i="2" s="1"/>
  <c r="I931" i="2" s="1"/>
  <c r="E906" i="2"/>
  <c r="F906" i="2" s="1"/>
  <c r="G906" i="2" s="1"/>
  <c r="H906" i="2" s="1"/>
  <c r="I907" i="2" s="1"/>
  <c r="E802" i="2"/>
  <c r="F802" i="2" s="1"/>
  <c r="G802" i="2" s="1"/>
  <c r="H802" i="2" s="1"/>
  <c r="E754" i="2"/>
  <c r="F754" i="2" s="1"/>
  <c r="G754" i="2" s="1"/>
  <c r="H754" i="2" s="1"/>
  <c r="E730" i="2"/>
  <c r="F730" i="2" s="1"/>
  <c r="G730" i="2" s="1"/>
  <c r="H730" i="2" s="1"/>
  <c r="E706" i="2"/>
  <c r="F706" i="2" s="1"/>
  <c r="G706" i="2" s="1"/>
  <c r="H706" i="2" s="1"/>
  <c r="E674" i="2"/>
  <c r="F674" i="2" s="1"/>
  <c r="G674" i="2" s="1"/>
  <c r="H674" i="2" s="1"/>
  <c r="I675" i="2" s="1"/>
  <c r="E658" i="2"/>
  <c r="F658" i="2" s="1"/>
  <c r="G658" i="2" s="1"/>
  <c r="H658" i="2" s="1"/>
  <c r="I659" i="2" s="1"/>
  <c r="E626" i="2"/>
  <c r="F626" i="2" s="1"/>
  <c r="G626" i="2" s="1"/>
  <c r="H626" i="2" s="1"/>
  <c r="E610" i="2"/>
  <c r="F610" i="2" s="1"/>
  <c r="G610" i="2" s="1"/>
  <c r="H610" i="2" s="1"/>
  <c r="I611" i="2" s="1"/>
  <c r="E586" i="2"/>
  <c r="F586" i="2" s="1"/>
  <c r="G586" i="2" s="1"/>
  <c r="H586" i="2" s="1"/>
  <c r="E562" i="2"/>
  <c r="F562" i="2" s="1"/>
  <c r="G562" i="2" s="1"/>
  <c r="H562" i="2" s="1"/>
  <c r="E546" i="2"/>
  <c r="F546" i="2" s="1"/>
  <c r="G546" i="2" s="1"/>
  <c r="H546" i="2" s="1"/>
  <c r="E514" i="2"/>
  <c r="F514" i="2" s="1"/>
  <c r="G514" i="2" s="1"/>
  <c r="H514" i="2" s="1"/>
  <c r="E498" i="2"/>
  <c r="F498" i="2" s="1"/>
  <c r="G498" i="2" s="1"/>
  <c r="H498" i="2" s="1"/>
  <c r="E458" i="2"/>
  <c r="F458" i="2" s="1"/>
  <c r="G458" i="2" s="1"/>
  <c r="H458" i="2" s="1"/>
  <c r="E426" i="2"/>
  <c r="F426" i="2" s="1"/>
  <c r="G426" i="2" s="1"/>
  <c r="H426" i="2" s="1"/>
  <c r="I427" i="2" s="1"/>
  <c r="E410" i="2"/>
  <c r="F410" i="2" s="1"/>
  <c r="G410" i="2" s="1"/>
  <c r="H410" i="2" s="1"/>
  <c r="I411" i="2" s="1"/>
  <c r="E378" i="2"/>
  <c r="F378" i="2" s="1"/>
  <c r="G378" i="2" s="1"/>
  <c r="H378" i="2" s="1"/>
  <c r="E362" i="2"/>
  <c r="F362" i="2" s="1"/>
  <c r="G362" i="2" s="1"/>
  <c r="H362" i="2" s="1"/>
  <c r="E338" i="2"/>
  <c r="F338" i="2" s="1"/>
  <c r="G338" i="2" s="1"/>
  <c r="H338" i="2" s="1"/>
  <c r="E322" i="2"/>
  <c r="F322" i="2" s="1"/>
  <c r="G322" i="2" s="1"/>
  <c r="H322" i="2" s="1"/>
  <c r="E290" i="2"/>
  <c r="F290" i="2" s="1"/>
  <c r="G290" i="2" s="1"/>
  <c r="H290" i="2" s="1"/>
  <c r="E258" i="2"/>
  <c r="F258" i="2" s="1"/>
  <c r="G258" i="2" s="1"/>
  <c r="H258" i="2" s="1"/>
  <c r="I259" i="2" s="1"/>
  <c r="E250" i="2"/>
  <c r="F250" i="2" s="1"/>
  <c r="G250" i="2" s="1"/>
  <c r="H250" i="2" s="1"/>
  <c r="I251" i="2" s="1"/>
  <c r="E226" i="2"/>
  <c r="F226" i="2" s="1"/>
  <c r="G226" i="2" s="1"/>
  <c r="H226" i="2" s="1"/>
  <c r="I227" i="2" s="1"/>
  <c r="E210" i="2"/>
  <c r="F210" i="2" s="1"/>
  <c r="G210" i="2" s="1"/>
  <c r="H210" i="2" s="1"/>
  <c r="E194" i="2"/>
  <c r="F194" i="2" s="1"/>
  <c r="G194" i="2" s="1"/>
  <c r="E162" i="2"/>
  <c r="F162" i="2" s="1"/>
  <c r="G162" i="2" s="1"/>
  <c r="H162" i="2" s="1"/>
  <c r="E154" i="2"/>
  <c r="F154" i="2" s="1"/>
  <c r="G154" i="2" s="1"/>
  <c r="H154" i="2" s="1"/>
  <c r="E130" i="2"/>
  <c r="F130" i="2" s="1"/>
  <c r="G130" i="2" s="1"/>
  <c r="H130" i="2" s="1"/>
  <c r="I131" i="2" s="1"/>
  <c r="E114" i="2"/>
  <c r="F114" i="2" s="1"/>
  <c r="G114" i="2" s="1"/>
  <c r="H114" i="2" s="1"/>
  <c r="I115" i="2" s="1"/>
  <c r="E98" i="2"/>
  <c r="F98" i="2" s="1"/>
  <c r="G98" i="2" s="1"/>
  <c r="H98" i="2" s="1"/>
  <c r="I99" i="2" s="1"/>
  <c r="E82" i="2"/>
  <c r="F82" i="2" s="1"/>
  <c r="G82" i="2" s="1"/>
  <c r="H82" i="2" s="1"/>
  <c r="E58" i="2"/>
  <c r="F58" i="2" s="1"/>
  <c r="G58" i="2" s="1"/>
  <c r="H58" i="2" s="1"/>
  <c r="E26" i="2"/>
  <c r="F26" i="2" s="1"/>
  <c r="G26" i="2" s="1"/>
  <c r="H26" i="2" s="1"/>
  <c r="E335" i="2"/>
  <c r="F335" i="2" s="1"/>
  <c r="G335" i="2" s="1"/>
  <c r="H335" i="2" s="1"/>
  <c r="E1241" i="2"/>
  <c r="F1241" i="2" s="1"/>
  <c r="G1241" i="2" s="1"/>
  <c r="H1241" i="2" s="1"/>
  <c r="E1233" i="2"/>
  <c r="F1233" i="2" s="1"/>
  <c r="G1233" i="2" s="1"/>
  <c r="H1233" i="2" s="1"/>
  <c r="I1234" i="2" s="1"/>
  <c r="E1225" i="2"/>
  <c r="F1225" i="2" s="1"/>
  <c r="G1225" i="2" s="1"/>
  <c r="H1225" i="2" s="1"/>
  <c r="I1226" i="2" s="1"/>
  <c r="E1217" i="2"/>
  <c r="F1217" i="2" s="1"/>
  <c r="G1217" i="2" s="1"/>
  <c r="H1217" i="2" s="1"/>
  <c r="E1209" i="2"/>
  <c r="F1209" i="2" s="1"/>
  <c r="G1209" i="2" s="1"/>
  <c r="H1209" i="2" s="1"/>
  <c r="I1210" i="2" s="1"/>
  <c r="E1201" i="2"/>
  <c r="F1201" i="2" s="1"/>
  <c r="G1201" i="2" s="1"/>
  <c r="H1201" i="2" s="1"/>
  <c r="I1202" i="2" s="1"/>
  <c r="E1193" i="2"/>
  <c r="F1193" i="2" s="1"/>
  <c r="G1193" i="2" s="1"/>
  <c r="H1193" i="2" s="1"/>
  <c r="E1185" i="2"/>
  <c r="F1185" i="2" s="1"/>
  <c r="G1185" i="2" s="1"/>
  <c r="H1185" i="2" s="1"/>
  <c r="I1186" i="2" s="1"/>
  <c r="E1177" i="2"/>
  <c r="F1177" i="2" s="1"/>
  <c r="G1177" i="2" s="1"/>
  <c r="H1177" i="2" s="1"/>
  <c r="I1178" i="2" s="1"/>
  <c r="E1169" i="2"/>
  <c r="F1169" i="2" s="1"/>
  <c r="G1169" i="2" s="1"/>
  <c r="H1169" i="2" s="1"/>
  <c r="E1161" i="2"/>
  <c r="F1161" i="2" s="1"/>
  <c r="G1161" i="2" s="1"/>
  <c r="H1161" i="2" s="1"/>
  <c r="I1162" i="2" s="1"/>
  <c r="E1153" i="2"/>
  <c r="F1153" i="2" s="1"/>
  <c r="G1153" i="2" s="1"/>
  <c r="H1153" i="2" s="1"/>
  <c r="I1154" i="2" s="1"/>
  <c r="E1145" i="2"/>
  <c r="F1145" i="2" s="1"/>
  <c r="G1145" i="2" s="1"/>
  <c r="H1145" i="2" s="1"/>
  <c r="I1146" i="2" s="1"/>
  <c r="E1137" i="2"/>
  <c r="F1137" i="2" s="1"/>
  <c r="G1137" i="2" s="1"/>
  <c r="H1137" i="2" s="1"/>
  <c r="I1138" i="2" s="1"/>
  <c r="E1129" i="2"/>
  <c r="F1129" i="2" s="1"/>
  <c r="G1129" i="2" s="1"/>
  <c r="H1129" i="2" s="1"/>
  <c r="E1121" i="2"/>
  <c r="F1121" i="2" s="1"/>
  <c r="G1121" i="2" s="1"/>
  <c r="H1121" i="2" s="1"/>
  <c r="E1113" i="2"/>
  <c r="F1113" i="2" s="1"/>
  <c r="G1113" i="2" s="1"/>
  <c r="H1113" i="2" s="1"/>
  <c r="E1105" i="2"/>
  <c r="F1105" i="2" s="1"/>
  <c r="G1105" i="2" s="1"/>
  <c r="H1105" i="2" s="1"/>
  <c r="I1106" i="2" s="1"/>
  <c r="E1097" i="2"/>
  <c r="F1097" i="2" s="1"/>
  <c r="G1097" i="2" s="1"/>
  <c r="H1097" i="2" s="1"/>
  <c r="I1098" i="2" s="1"/>
  <c r="E1089" i="2"/>
  <c r="F1089" i="2" s="1"/>
  <c r="G1089" i="2" s="1"/>
  <c r="H1089" i="2" s="1"/>
  <c r="I1090" i="2" s="1"/>
  <c r="E1081" i="2"/>
  <c r="F1081" i="2" s="1"/>
  <c r="G1081" i="2" s="1"/>
  <c r="H1081" i="2" s="1"/>
  <c r="I1082" i="2" s="1"/>
  <c r="E1073" i="2"/>
  <c r="F1073" i="2" s="1"/>
  <c r="G1073" i="2" s="1"/>
  <c r="H1073" i="2" s="1"/>
  <c r="E1065" i="2"/>
  <c r="F1065" i="2" s="1"/>
  <c r="G1065" i="2" s="1"/>
  <c r="H1065" i="2" s="1"/>
  <c r="E1057" i="2"/>
  <c r="F1057" i="2" s="1"/>
  <c r="G1057" i="2" s="1"/>
  <c r="H1057" i="2" s="1"/>
  <c r="E1049" i="2"/>
  <c r="F1049" i="2" s="1"/>
  <c r="G1049" i="2" s="1"/>
  <c r="H1049" i="2" s="1"/>
  <c r="I1050" i="2" s="1"/>
  <c r="E1041" i="2"/>
  <c r="F1041" i="2" s="1"/>
  <c r="G1041" i="2" s="1"/>
  <c r="H1041" i="2" s="1"/>
  <c r="E1033" i="2"/>
  <c r="F1033" i="2" s="1"/>
  <c r="G1033" i="2" s="1"/>
  <c r="H1033" i="2" s="1"/>
  <c r="I1034" i="2" s="1"/>
  <c r="E1025" i="2"/>
  <c r="F1025" i="2" s="1"/>
  <c r="G1025" i="2" s="1"/>
  <c r="H1025" i="2" s="1"/>
  <c r="I1026" i="2" s="1"/>
  <c r="E1017" i="2"/>
  <c r="F1017" i="2" s="1"/>
  <c r="G1017" i="2" s="1"/>
  <c r="H1017" i="2" s="1"/>
  <c r="E1009" i="2"/>
  <c r="F1009" i="2" s="1"/>
  <c r="G1009" i="2" s="1"/>
  <c r="H1009" i="2" s="1"/>
  <c r="E1001" i="2"/>
  <c r="F1001" i="2" s="1"/>
  <c r="G1001" i="2" s="1"/>
  <c r="H1001" i="2" s="1"/>
  <c r="E993" i="2"/>
  <c r="F993" i="2" s="1"/>
  <c r="G993" i="2" s="1"/>
  <c r="H993" i="2" s="1"/>
  <c r="E985" i="2"/>
  <c r="F985" i="2" s="1"/>
  <c r="G985" i="2" s="1"/>
  <c r="H985" i="2" s="1"/>
  <c r="E977" i="2"/>
  <c r="F977" i="2" s="1"/>
  <c r="G977" i="2" s="1"/>
  <c r="H977" i="2" s="1"/>
  <c r="I978" i="2" s="1"/>
  <c r="E969" i="2"/>
  <c r="F969" i="2" s="1"/>
  <c r="G969" i="2" s="1"/>
  <c r="H969" i="2" s="1"/>
  <c r="I970" i="2" s="1"/>
  <c r="E961" i="2"/>
  <c r="F961" i="2" s="1"/>
  <c r="G961" i="2" s="1"/>
  <c r="H961" i="2" s="1"/>
  <c r="I962" i="2" s="1"/>
  <c r="E953" i="2"/>
  <c r="F953" i="2" s="1"/>
  <c r="G953" i="2" s="1"/>
  <c r="H953" i="2" s="1"/>
  <c r="I954" i="2" s="1"/>
  <c r="E945" i="2"/>
  <c r="F945" i="2" s="1"/>
  <c r="G945" i="2" s="1"/>
  <c r="H945" i="2" s="1"/>
  <c r="E937" i="2"/>
  <c r="F937" i="2" s="1"/>
  <c r="G937" i="2" s="1"/>
  <c r="H937" i="2" s="1"/>
  <c r="E929" i="2"/>
  <c r="F929" i="2" s="1"/>
  <c r="G929" i="2" s="1"/>
  <c r="H929" i="2" s="1"/>
  <c r="E921" i="2"/>
  <c r="F921" i="2" s="1"/>
  <c r="G921" i="2" s="1"/>
  <c r="H921" i="2" s="1"/>
  <c r="E913" i="2"/>
  <c r="F913" i="2" s="1"/>
  <c r="G913" i="2" s="1"/>
  <c r="H913" i="2" s="1"/>
  <c r="E905" i="2"/>
  <c r="F905" i="2" s="1"/>
  <c r="G905" i="2" s="1"/>
  <c r="H905" i="2" s="1"/>
  <c r="E897" i="2"/>
  <c r="F897" i="2" s="1"/>
  <c r="G897" i="2" s="1"/>
  <c r="H897" i="2" s="1"/>
  <c r="E889" i="2"/>
  <c r="F889" i="2" s="1"/>
  <c r="G889" i="2" s="1"/>
  <c r="H889" i="2" s="1"/>
  <c r="I890" i="2" s="1"/>
  <c r="E881" i="2"/>
  <c r="F881" i="2" s="1"/>
  <c r="G881" i="2" s="1"/>
  <c r="H881" i="2" s="1"/>
  <c r="E873" i="2"/>
  <c r="F873" i="2" s="1"/>
  <c r="G873" i="2" s="1"/>
  <c r="H873" i="2" s="1"/>
  <c r="E849" i="2"/>
  <c r="F849" i="2" s="1"/>
  <c r="G849" i="2" s="1"/>
  <c r="H849" i="2" s="1"/>
  <c r="E833" i="2"/>
  <c r="F833" i="2" s="1"/>
  <c r="G833" i="2" s="1"/>
  <c r="H833" i="2" s="1"/>
  <c r="I834" i="2" s="1"/>
  <c r="E817" i="2"/>
  <c r="F817" i="2" s="1"/>
  <c r="G817" i="2" s="1"/>
  <c r="H817" i="2" s="1"/>
  <c r="E801" i="2"/>
  <c r="F801" i="2" s="1"/>
  <c r="G801" i="2" s="1"/>
  <c r="H801" i="2" s="1"/>
  <c r="I802" i="2" s="1"/>
  <c r="E721" i="2"/>
  <c r="F721" i="2" s="1"/>
  <c r="G721" i="2" s="1"/>
  <c r="H721" i="2" s="1"/>
  <c r="I722" i="2" s="1"/>
  <c r="E545" i="2"/>
  <c r="F545" i="2" s="1"/>
  <c r="G545" i="2" s="1"/>
  <c r="H545" i="2" s="1"/>
  <c r="I546" i="2" s="1"/>
  <c r="E409" i="2"/>
  <c r="F409" i="2" s="1"/>
  <c r="G409" i="2" s="1"/>
  <c r="H409" i="2" s="1"/>
  <c r="E406" i="2"/>
  <c r="F406" i="2" s="1"/>
  <c r="G406" i="2" s="1"/>
  <c r="H406" i="2" s="1"/>
  <c r="E407" i="2"/>
  <c r="F407" i="2" s="1"/>
  <c r="G407" i="2" s="1"/>
  <c r="H407" i="2" s="1"/>
  <c r="E401" i="2"/>
  <c r="F401" i="2" s="1"/>
  <c r="G401" i="2" s="1"/>
  <c r="H401" i="2" s="1"/>
  <c r="I402" i="2" s="1"/>
  <c r="E398" i="2"/>
  <c r="F398" i="2" s="1"/>
  <c r="G398" i="2" s="1"/>
  <c r="H398" i="2" s="1"/>
  <c r="E393" i="2"/>
  <c r="F393" i="2" s="1"/>
  <c r="G393" i="2" s="1"/>
  <c r="H393" i="2" s="1"/>
  <c r="I394" i="2" s="1"/>
  <c r="E388" i="2"/>
  <c r="F388" i="2" s="1"/>
  <c r="G388" i="2" s="1"/>
  <c r="H388" i="2" s="1"/>
  <c r="E389" i="2"/>
  <c r="F389" i="2" s="1"/>
  <c r="G389" i="2" s="1"/>
  <c r="H389" i="2" s="1"/>
  <c r="E1223" i="2"/>
  <c r="F1223" i="2" s="1"/>
  <c r="G1223" i="2" s="1"/>
  <c r="H1223" i="2" s="1"/>
  <c r="E1088" i="2"/>
  <c r="F1088" i="2" s="1"/>
  <c r="G1088" i="2" s="1"/>
  <c r="H1088" i="2" s="1"/>
  <c r="E935" i="2"/>
  <c r="F935" i="2" s="1"/>
  <c r="G935" i="2" s="1"/>
  <c r="H935" i="2" s="1"/>
  <c r="E255" i="2"/>
  <c r="F255" i="2" s="1"/>
  <c r="G255" i="2" s="1"/>
  <c r="H255" i="2" s="1"/>
  <c r="E1122" i="2"/>
  <c r="F1122" i="2" s="1"/>
  <c r="G1122" i="2" s="1"/>
  <c r="H1122" i="2" s="1"/>
  <c r="E1090" i="2"/>
  <c r="F1090" i="2" s="1"/>
  <c r="G1090" i="2" s="1"/>
  <c r="H1090" i="2" s="1"/>
  <c r="I1091" i="2" s="1"/>
  <c r="E1058" i="2"/>
  <c r="F1058" i="2" s="1"/>
  <c r="G1058" i="2" s="1"/>
  <c r="H1058" i="2" s="1"/>
  <c r="I1059" i="2" s="1"/>
  <c r="E1018" i="2"/>
  <c r="F1018" i="2" s="1"/>
  <c r="G1018" i="2" s="1"/>
  <c r="H1018" i="2" s="1"/>
  <c r="I1019" i="2" s="1"/>
  <c r="E970" i="2"/>
  <c r="F970" i="2" s="1"/>
  <c r="G970" i="2" s="1"/>
  <c r="H970" i="2" s="1"/>
  <c r="E874" i="2"/>
  <c r="F874" i="2" s="1"/>
  <c r="G874" i="2" s="1"/>
  <c r="H874" i="2" s="1"/>
  <c r="E850" i="2"/>
  <c r="F850" i="2" s="1"/>
  <c r="G850" i="2" s="1"/>
  <c r="H850" i="2" s="1"/>
  <c r="I851" i="2" s="1"/>
  <c r="E690" i="2"/>
  <c r="F690" i="2" s="1"/>
  <c r="G690" i="2" s="1"/>
  <c r="H690" i="2" s="1"/>
  <c r="E442" i="2"/>
  <c r="F442" i="2" s="1"/>
  <c r="G442" i="2" s="1"/>
  <c r="H442" i="2" s="1"/>
  <c r="I443" i="2" s="1"/>
  <c r="E354" i="2"/>
  <c r="F354" i="2" s="1"/>
  <c r="G354" i="2" s="1"/>
  <c r="H354" i="2" s="1"/>
  <c r="I355" i="2" s="1"/>
  <c r="E314" i="2"/>
  <c r="F314" i="2" s="1"/>
  <c r="G314" i="2" s="1"/>
  <c r="H314" i="2" s="1"/>
  <c r="I315" i="2" s="1"/>
  <c r="E266" i="2"/>
  <c r="F266" i="2" s="1"/>
  <c r="G266" i="2" s="1"/>
  <c r="H266" i="2" s="1"/>
  <c r="E186" i="2"/>
  <c r="F186" i="2" s="1"/>
  <c r="G186" i="2" s="1"/>
  <c r="H186" i="2" s="1"/>
  <c r="E34" i="2"/>
  <c r="F34" i="2" s="1"/>
  <c r="G34" i="2" s="1"/>
  <c r="H34" i="2" s="1"/>
  <c r="E623" i="2"/>
  <c r="F623" i="2" s="1"/>
  <c r="G623" i="2" s="1"/>
  <c r="H623" i="2" s="1"/>
  <c r="E1246" i="2"/>
  <c r="F1246" i="2" s="1"/>
  <c r="G1246" i="2" s="1"/>
  <c r="H1246" i="2" s="1"/>
  <c r="E1213" i="2"/>
  <c r="F1213" i="2" s="1"/>
  <c r="G1213" i="2" s="1"/>
  <c r="H1213" i="2" s="1"/>
  <c r="I1214" i="2" s="1"/>
  <c r="E1198" i="2"/>
  <c r="F1198" i="2" s="1"/>
  <c r="G1198" i="2" s="1"/>
  <c r="H1198" i="2" s="1"/>
  <c r="E1176" i="2"/>
  <c r="F1176" i="2" s="1"/>
  <c r="G1176" i="2" s="1"/>
  <c r="H1176" i="2" s="1"/>
  <c r="I1177" i="2" s="1"/>
  <c r="E1150" i="2"/>
  <c r="F1150" i="2" s="1"/>
  <c r="G1150" i="2" s="1"/>
  <c r="H1150" i="2" s="1"/>
  <c r="I1151" i="2" s="1"/>
  <c r="E1103" i="2"/>
  <c r="F1103" i="2" s="1"/>
  <c r="G1103" i="2" s="1"/>
  <c r="H1103" i="2" s="1"/>
  <c r="E1075" i="2"/>
  <c r="F1075" i="2" s="1"/>
  <c r="G1075" i="2" s="1"/>
  <c r="H1075" i="2" s="1"/>
  <c r="E1043" i="2"/>
  <c r="F1043" i="2" s="1"/>
  <c r="G1043" i="2" s="1"/>
  <c r="H1043" i="2" s="1"/>
  <c r="E1032" i="2"/>
  <c r="F1032" i="2" s="1"/>
  <c r="G1032" i="2" s="1"/>
  <c r="H1032" i="2" s="1"/>
  <c r="E848" i="2"/>
  <c r="F848" i="2" s="1"/>
  <c r="G848" i="2" s="1"/>
  <c r="H848" i="2" s="1"/>
  <c r="I849" i="2" s="1"/>
  <c r="E806" i="2"/>
  <c r="F806" i="2" s="1"/>
  <c r="G806" i="2" s="1"/>
  <c r="H806" i="2" s="1"/>
  <c r="E776" i="2"/>
  <c r="F776" i="2" s="1"/>
  <c r="G776" i="2" s="1"/>
  <c r="H776" i="2" s="1"/>
  <c r="E763" i="2"/>
  <c r="F763" i="2" s="1"/>
  <c r="G763" i="2" s="1"/>
  <c r="H763" i="2" s="1"/>
  <c r="I764" i="2" s="1"/>
  <c r="E731" i="2"/>
  <c r="F731" i="2" s="1"/>
  <c r="G731" i="2" s="1"/>
  <c r="H731" i="2" s="1"/>
  <c r="E715" i="2"/>
  <c r="F715" i="2" s="1"/>
  <c r="G715" i="2" s="1"/>
  <c r="H715" i="2" s="1"/>
  <c r="E703" i="2"/>
  <c r="F703" i="2" s="1"/>
  <c r="G703" i="2" s="1"/>
  <c r="H703" i="2" s="1"/>
  <c r="E1214" i="2"/>
  <c r="F1214" i="2" s="1"/>
  <c r="G1214" i="2" s="1"/>
  <c r="H1214" i="2" s="1"/>
  <c r="I1215" i="2" s="1"/>
  <c r="E1087" i="2"/>
  <c r="F1087" i="2" s="1"/>
  <c r="G1087" i="2" s="1"/>
  <c r="H1087" i="2" s="1"/>
  <c r="I1088" i="2" s="1"/>
  <c r="E254" i="2"/>
  <c r="F254" i="2" s="1"/>
  <c r="G254" i="2" s="1"/>
  <c r="H254" i="2" s="1"/>
  <c r="I255" i="2" s="1"/>
  <c r="E1187" i="2"/>
  <c r="F1187" i="2" s="1"/>
  <c r="G1187" i="2" s="1"/>
  <c r="H1187" i="2" s="1"/>
  <c r="E1047" i="2"/>
  <c r="F1047" i="2" s="1"/>
  <c r="G1047" i="2" s="1"/>
  <c r="H1047" i="2" s="1"/>
  <c r="I1048" i="2" s="1"/>
  <c r="E903" i="2"/>
  <c r="F903" i="2" s="1"/>
  <c r="G903" i="2" s="1"/>
  <c r="H903" i="2" s="1"/>
  <c r="E746" i="2"/>
  <c r="F746" i="2" s="1"/>
  <c r="G746" i="2" s="1"/>
  <c r="H746" i="2" s="1"/>
  <c r="E191" i="2"/>
  <c r="F191" i="2" s="1"/>
  <c r="G191" i="2" s="1"/>
  <c r="H191" i="2" s="1"/>
  <c r="E1210" i="2"/>
  <c r="F1210" i="2" s="1"/>
  <c r="G1210" i="2" s="1"/>
  <c r="H1210" i="2" s="1"/>
  <c r="E1162" i="2"/>
  <c r="F1162" i="2" s="1"/>
  <c r="G1162" i="2" s="1"/>
  <c r="H1162" i="2" s="1"/>
  <c r="I1163" i="2" s="1"/>
  <c r="E1146" i="2"/>
  <c r="F1146" i="2" s="1"/>
  <c r="G1146" i="2" s="1"/>
  <c r="H1146" i="2" s="1"/>
  <c r="E1114" i="2"/>
  <c r="F1114" i="2" s="1"/>
  <c r="G1114" i="2" s="1"/>
  <c r="H1114" i="2" s="1"/>
  <c r="I1115" i="2" s="1"/>
  <c r="E1074" i="2"/>
  <c r="F1074" i="2" s="1"/>
  <c r="G1074" i="2" s="1"/>
  <c r="H1074" i="2" s="1"/>
  <c r="I1075" i="2" s="1"/>
  <c r="E1050" i="2"/>
  <c r="F1050" i="2" s="1"/>
  <c r="G1050" i="2" s="1"/>
  <c r="H1050" i="2" s="1"/>
  <c r="E1026" i="2"/>
  <c r="F1026" i="2" s="1"/>
  <c r="G1026" i="2" s="1"/>
  <c r="H1026" i="2" s="1"/>
  <c r="E1002" i="2"/>
  <c r="F1002" i="2" s="1"/>
  <c r="G1002" i="2" s="1"/>
  <c r="H1002" i="2" s="1"/>
  <c r="E978" i="2"/>
  <c r="F978" i="2" s="1"/>
  <c r="G978" i="2" s="1"/>
  <c r="H978" i="2" s="1"/>
  <c r="E954" i="2"/>
  <c r="F954" i="2" s="1"/>
  <c r="G954" i="2" s="1"/>
  <c r="H954" i="2" s="1"/>
  <c r="E922" i="2"/>
  <c r="F922" i="2" s="1"/>
  <c r="G922" i="2" s="1"/>
  <c r="H922" i="2" s="1"/>
  <c r="I923" i="2" s="1"/>
  <c r="E898" i="2"/>
  <c r="F898" i="2" s="1"/>
  <c r="G898" i="2" s="1"/>
  <c r="H898" i="2" s="1"/>
  <c r="E866" i="2"/>
  <c r="F866" i="2" s="1"/>
  <c r="G866" i="2" s="1"/>
  <c r="H866" i="2" s="1"/>
  <c r="E842" i="2"/>
  <c r="F842" i="2" s="1"/>
  <c r="G842" i="2" s="1"/>
  <c r="H842" i="2" s="1"/>
  <c r="E810" i="2"/>
  <c r="F810" i="2" s="1"/>
  <c r="G810" i="2" s="1"/>
  <c r="H810" i="2" s="1"/>
  <c r="I811" i="2" s="1"/>
  <c r="E794" i="2"/>
  <c r="F794" i="2" s="1"/>
  <c r="G794" i="2" s="1"/>
  <c r="H794" i="2" s="1"/>
  <c r="I795" i="2" s="1"/>
  <c r="E762" i="2"/>
  <c r="F762" i="2" s="1"/>
  <c r="G762" i="2" s="1"/>
  <c r="H762" i="2" s="1"/>
  <c r="E738" i="2"/>
  <c r="F738" i="2" s="1"/>
  <c r="G738" i="2" s="1"/>
  <c r="H738" i="2" s="1"/>
  <c r="I739" i="2" s="1"/>
  <c r="E698" i="2"/>
  <c r="F698" i="2" s="1"/>
  <c r="G698" i="2" s="1"/>
  <c r="H698" i="2" s="1"/>
  <c r="E666" i="2"/>
  <c r="F666" i="2" s="1"/>
  <c r="G666" i="2" s="1"/>
  <c r="H666" i="2" s="1"/>
  <c r="I667" i="2" s="1"/>
  <c r="E642" i="2"/>
  <c r="F642" i="2" s="1"/>
  <c r="G642" i="2" s="1"/>
  <c r="H642" i="2" s="1"/>
  <c r="I643" i="2" s="1"/>
  <c r="E618" i="2"/>
  <c r="F618" i="2" s="1"/>
  <c r="G618" i="2" s="1"/>
  <c r="H618" i="2" s="1"/>
  <c r="E602" i="2"/>
  <c r="F602" i="2" s="1"/>
  <c r="G602" i="2" s="1"/>
  <c r="H602" i="2" s="1"/>
  <c r="E570" i="2"/>
  <c r="F570" i="2" s="1"/>
  <c r="G570" i="2" s="1"/>
  <c r="H570" i="2" s="1"/>
  <c r="E554" i="2"/>
  <c r="F554" i="2" s="1"/>
  <c r="G554" i="2" s="1"/>
  <c r="H554" i="2" s="1"/>
  <c r="E522" i="2"/>
  <c r="F522" i="2" s="1"/>
  <c r="G522" i="2" s="1"/>
  <c r="H522" i="2" s="1"/>
  <c r="I523" i="2" s="1"/>
  <c r="E506" i="2"/>
  <c r="F506" i="2" s="1"/>
  <c r="G506" i="2" s="1"/>
  <c r="H506" i="2" s="1"/>
  <c r="E490" i="2"/>
  <c r="F490" i="2" s="1"/>
  <c r="G490" i="2" s="1"/>
  <c r="H490" i="2" s="1"/>
  <c r="E466" i="2"/>
  <c r="F466" i="2" s="1"/>
  <c r="G466" i="2" s="1"/>
  <c r="H466" i="2" s="1"/>
  <c r="E418" i="2"/>
  <c r="F418" i="2" s="1"/>
  <c r="G418" i="2" s="1"/>
  <c r="H418" i="2" s="1"/>
  <c r="E402" i="2"/>
  <c r="F402" i="2" s="1"/>
  <c r="G402" i="2" s="1"/>
  <c r="H402" i="2" s="1"/>
  <c r="E1115" i="2"/>
  <c r="F1115" i="2" s="1"/>
  <c r="G1115" i="2" s="1"/>
  <c r="H1115" i="2" s="1"/>
  <c r="E559" i="2"/>
  <c r="F559" i="2" s="1"/>
  <c r="G559" i="2" s="1"/>
  <c r="H559" i="2" s="1"/>
  <c r="E1046" i="2"/>
  <c r="F1046" i="2" s="1"/>
  <c r="G1046" i="2" s="1"/>
  <c r="H1046" i="2" s="1"/>
  <c r="E891" i="2"/>
  <c r="F891" i="2" s="1"/>
  <c r="G891" i="2" s="1"/>
  <c r="H891" i="2" s="1"/>
  <c r="I892" i="2" s="1"/>
  <c r="E484" i="2"/>
  <c r="F484" i="2" s="1"/>
  <c r="G484" i="2" s="1"/>
  <c r="H484" i="2" s="1"/>
  <c r="I485" i="2" s="1"/>
  <c r="E1242" i="2"/>
  <c r="F1242" i="2" s="1"/>
  <c r="G1242" i="2" s="1"/>
  <c r="H1242" i="2" s="1"/>
  <c r="I1243" i="2" s="1"/>
  <c r="E994" i="2"/>
  <c r="F994" i="2" s="1"/>
  <c r="G994" i="2" s="1"/>
  <c r="H994" i="2" s="1"/>
  <c r="E962" i="2"/>
  <c r="F962" i="2" s="1"/>
  <c r="G962" i="2" s="1"/>
  <c r="H962" i="2" s="1"/>
  <c r="E682" i="2"/>
  <c r="F682" i="2" s="1"/>
  <c r="G682" i="2" s="1"/>
  <c r="H682" i="2" s="1"/>
  <c r="E650" i="2"/>
  <c r="F650" i="2" s="1"/>
  <c r="G650" i="2" s="1"/>
  <c r="H650" i="2" s="1"/>
  <c r="E434" i="2"/>
  <c r="F434" i="2" s="1"/>
  <c r="G434" i="2" s="1"/>
  <c r="H434" i="2" s="1"/>
  <c r="I435" i="2" s="1"/>
  <c r="E274" i="2"/>
  <c r="F274" i="2" s="1"/>
  <c r="G274" i="2" s="1"/>
  <c r="H274" i="2" s="1"/>
  <c r="E242" i="2"/>
  <c r="F242" i="2" s="1"/>
  <c r="G242" i="2" s="1"/>
  <c r="H242" i="2" s="1"/>
  <c r="I243" i="2" s="1"/>
  <c r="E202" i="2"/>
  <c r="F202" i="2" s="1"/>
  <c r="G202" i="2" s="1"/>
  <c r="H202" i="2" s="1"/>
  <c r="E170" i="2"/>
  <c r="F170" i="2" s="1"/>
  <c r="G170" i="2" s="1"/>
  <c r="H170" i="2" s="1"/>
  <c r="E146" i="2"/>
  <c r="F146" i="2" s="1"/>
  <c r="G146" i="2" s="1"/>
  <c r="H146" i="2" s="1"/>
  <c r="E106" i="2"/>
  <c r="F106" i="2" s="1"/>
  <c r="G106" i="2" s="1"/>
  <c r="H106" i="2" s="1"/>
  <c r="E74" i="2"/>
  <c r="F74" i="2" s="1"/>
  <c r="G74" i="2" s="1"/>
  <c r="H74" i="2" s="1"/>
  <c r="E42" i="2"/>
  <c r="F42" i="2" s="1"/>
  <c r="G42" i="2" s="1"/>
  <c r="H42" i="2" s="1"/>
  <c r="I43" i="2" s="1"/>
  <c r="E971" i="2"/>
  <c r="F971" i="2" s="1"/>
  <c r="G971" i="2" s="1"/>
  <c r="H971" i="2" s="1"/>
  <c r="I972" i="2" s="1"/>
  <c r="E777" i="2"/>
  <c r="F777" i="2" s="1"/>
  <c r="G777" i="2" s="1"/>
  <c r="H777" i="2" s="1"/>
  <c r="I778" i="2" s="1"/>
  <c r="E1235" i="2"/>
  <c r="F1235" i="2" s="1"/>
  <c r="G1235" i="2" s="1"/>
  <c r="H1235" i="2" s="1"/>
  <c r="I1236" i="2" s="1"/>
  <c r="E1189" i="2"/>
  <c r="F1189" i="2" s="1"/>
  <c r="G1189" i="2" s="1"/>
  <c r="H1189" i="2" s="1"/>
  <c r="E1173" i="2"/>
  <c r="F1173" i="2" s="1"/>
  <c r="G1173" i="2" s="1"/>
  <c r="H1173" i="2" s="1"/>
  <c r="E1163" i="2"/>
  <c r="F1163" i="2" s="1"/>
  <c r="G1163" i="2" s="1"/>
  <c r="H1163" i="2" s="1"/>
  <c r="E1139" i="2"/>
  <c r="F1139" i="2" s="1"/>
  <c r="G1139" i="2" s="1"/>
  <c r="H1139" i="2" s="1"/>
  <c r="E947" i="2"/>
  <c r="F947" i="2" s="1"/>
  <c r="G947" i="2" s="1"/>
  <c r="H947" i="2" s="1"/>
  <c r="E915" i="2"/>
  <c r="F915" i="2" s="1"/>
  <c r="G915" i="2" s="1"/>
  <c r="H915" i="2" s="1"/>
  <c r="I916" i="2" s="1"/>
  <c r="E875" i="2"/>
  <c r="F875" i="2" s="1"/>
  <c r="G875" i="2" s="1"/>
  <c r="H875" i="2" s="1"/>
  <c r="E1152" i="2"/>
  <c r="F1152" i="2" s="1"/>
  <c r="G1152" i="2" s="1"/>
  <c r="H1152" i="2" s="1"/>
  <c r="I1153" i="2" s="1"/>
  <c r="E1015" i="2"/>
  <c r="F1015" i="2" s="1"/>
  <c r="G1015" i="2" s="1"/>
  <c r="H1015" i="2" s="1"/>
  <c r="E862" i="2"/>
  <c r="F862" i="2" s="1"/>
  <c r="G862" i="2" s="1"/>
  <c r="H862" i="2" s="1"/>
  <c r="E705" i="2"/>
  <c r="F705" i="2" s="1"/>
  <c r="G705" i="2" s="1"/>
  <c r="H705" i="2" s="1"/>
  <c r="E421" i="2"/>
  <c r="F421" i="2" s="1"/>
  <c r="G421" i="2" s="1"/>
  <c r="H421" i="2" s="1"/>
  <c r="E110" i="2"/>
  <c r="F110" i="2" s="1"/>
  <c r="G110" i="2" s="1"/>
  <c r="H110" i="2" s="1"/>
  <c r="E858" i="2"/>
  <c r="F858" i="2" s="1"/>
  <c r="G858" i="2" s="1"/>
  <c r="H858" i="2" s="1"/>
  <c r="I859" i="2" s="1"/>
  <c r="E298" i="2"/>
  <c r="F298" i="2" s="1"/>
  <c r="G298" i="2" s="1"/>
  <c r="H298" i="2" s="1"/>
  <c r="I299" i="2" s="1"/>
  <c r="E934" i="2"/>
  <c r="F934" i="2" s="1"/>
  <c r="G934" i="2" s="1"/>
  <c r="H934" i="2" s="1"/>
  <c r="I935" i="2" s="1"/>
  <c r="E1151" i="2"/>
  <c r="F1151" i="2" s="1"/>
  <c r="G1151" i="2" s="1"/>
  <c r="H1151" i="2" s="1"/>
  <c r="E1003" i="2"/>
  <c r="F1003" i="2" s="1"/>
  <c r="G1003" i="2" s="1"/>
  <c r="H1003" i="2" s="1"/>
  <c r="E859" i="2"/>
  <c r="F859" i="2" s="1"/>
  <c r="G859" i="2" s="1"/>
  <c r="H859" i="2" s="1"/>
  <c r="E704" i="2"/>
  <c r="F704" i="2" s="1"/>
  <c r="G704" i="2" s="1"/>
  <c r="H704" i="2" s="1"/>
  <c r="I705" i="2" s="1"/>
  <c r="E399" i="2"/>
  <c r="F399" i="2" s="1"/>
  <c r="G399" i="2" s="1"/>
  <c r="H399" i="2" s="1"/>
  <c r="E103" i="2"/>
  <c r="F103" i="2" s="1"/>
  <c r="G103" i="2" s="1"/>
  <c r="H103" i="2" s="1"/>
  <c r="I104" i="2" s="1"/>
  <c r="E865" i="2"/>
  <c r="F865" i="2" s="1"/>
  <c r="G865" i="2" s="1"/>
  <c r="H865" i="2" s="1"/>
  <c r="I866" i="2" s="1"/>
  <c r="E857" i="2"/>
  <c r="F857" i="2" s="1"/>
  <c r="G857" i="2" s="1"/>
  <c r="H857" i="2" s="1"/>
  <c r="I858" i="2" s="1"/>
  <c r="E841" i="2"/>
  <c r="F841" i="2" s="1"/>
  <c r="G841" i="2" s="1"/>
  <c r="H841" i="2" s="1"/>
  <c r="I842" i="2" s="1"/>
  <c r="E825" i="2"/>
  <c r="F825" i="2" s="1"/>
  <c r="G825" i="2" s="1"/>
  <c r="H825" i="2" s="1"/>
  <c r="E809" i="2"/>
  <c r="F809" i="2" s="1"/>
  <c r="G809" i="2" s="1"/>
  <c r="H809" i="2" s="1"/>
  <c r="I810" i="2" s="1"/>
  <c r="E793" i="2"/>
  <c r="F793" i="2" s="1"/>
  <c r="G793" i="2" s="1"/>
  <c r="H793" i="2" s="1"/>
  <c r="I794" i="2" s="1"/>
  <c r="E785" i="2"/>
  <c r="F785" i="2" s="1"/>
  <c r="G785" i="2" s="1"/>
  <c r="H785" i="2" s="1"/>
  <c r="E769" i="2"/>
  <c r="F769" i="2" s="1"/>
  <c r="G769" i="2" s="1"/>
  <c r="H769" i="2" s="1"/>
  <c r="I770" i="2" s="1"/>
  <c r="E761" i="2"/>
  <c r="F761" i="2" s="1"/>
  <c r="G761" i="2" s="1"/>
  <c r="H761" i="2" s="1"/>
  <c r="I762" i="2" s="1"/>
  <c r="E753" i="2"/>
  <c r="F753" i="2" s="1"/>
  <c r="G753" i="2" s="1"/>
  <c r="H753" i="2" s="1"/>
  <c r="I754" i="2" s="1"/>
  <c r="E737" i="2"/>
  <c r="F737" i="2" s="1"/>
  <c r="G737" i="2" s="1"/>
  <c r="H737" i="2" s="1"/>
  <c r="E729" i="2"/>
  <c r="F729" i="2" s="1"/>
  <c r="G729" i="2" s="1"/>
  <c r="H729" i="2" s="1"/>
  <c r="I730" i="2" s="1"/>
  <c r="E713" i="2"/>
  <c r="F713" i="2" s="1"/>
  <c r="G713" i="2" s="1"/>
  <c r="H713" i="2" s="1"/>
  <c r="E697" i="2"/>
  <c r="F697" i="2" s="1"/>
  <c r="G697" i="2" s="1"/>
  <c r="H697" i="2" s="1"/>
  <c r="E689" i="2"/>
  <c r="F689" i="2" s="1"/>
  <c r="G689" i="2" s="1"/>
  <c r="H689" i="2" s="1"/>
  <c r="I690" i="2" s="1"/>
  <c r="E687" i="2"/>
  <c r="F687" i="2" s="1"/>
  <c r="G687" i="2" s="1"/>
  <c r="H687" i="2" s="1"/>
  <c r="I688" i="2" s="1"/>
  <c r="E681" i="2"/>
  <c r="F681" i="2" s="1"/>
  <c r="G681" i="2" s="1"/>
  <c r="H681" i="2" s="1"/>
  <c r="I682" i="2" s="1"/>
  <c r="E673" i="2"/>
  <c r="F673" i="2" s="1"/>
  <c r="G673" i="2" s="1"/>
  <c r="H673" i="2" s="1"/>
  <c r="I674" i="2" s="1"/>
  <c r="E665" i="2"/>
  <c r="F665" i="2" s="1"/>
  <c r="G665" i="2" s="1"/>
  <c r="H665" i="2" s="1"/>
  <c r="E662" i="2"/>
  <c r="F662" i="2" s="1"/>
  <c r="G662" i="2" s="1"/>
  <c r="H662" i="2" s="1"/>
  <c r="E663" i="2"/>
  <c r="F663" i="2" s="1"/>
  <c r="G663" i="2" s="1"/>
  <c r="H663" i="2" s="1"/>
  <c r="E657" i="2"/>
  <c r="F657" i="2" s="1"/>
  <c r="G657" i="2" s="1"/>
  <c r="H657" i="2" s="1"/>
  <c r="E649" i="2"/>
  <c r="F649" i="2" s="1"/>
  <c r="G649" i="2" s="1"/>
  <c r="H649" i="2" s="1"/>
  <c r="I650" i="2" s="1"/>
  <c r="E641" i="2"/>
  <c r="F641" i="2" s="1"/>
  <c r="G641" i="2" s="1"/>
  <c r="H641" i="2" s="1"/>
  <c r="E638" i="2"/>
  <c r="F638" i="2" s="1"/>
  <c r="G638" i="2" s="1"/>
  <c r="H638" i="2" s="1"/>
  <c r="E639" i="2"/>
  <c r="F639" i="2" s="1"/>
  <c r="G639" i="2" s="1"/>
  <c r="H639" i="2" s="1"/>
  <c r="E633" i="2"/>
  <c r="F633" i="2" s="1"/>
  <c r="G633" i="2" s="1"/>
  <c r="H633" i="2" s="1"/>
  <c r="I634" i="2" s="1"/>
  <c r="E631" i="2"/>
  <c r="F631" i="2" s="1"/>
  <c r="G631" i="2" s="1"/>
  <c r="H631" i="2" s="1"/>
  <c r="E625" i="2"/>
  <c r="F625" i="2" s="1"/>
  <c r="G625" i="2" s="1"/>
  <c r="H625" i="2" s="1"/>
  <c r="E617" i="2"/>
  <c r="F617" i="2" s="1"/>
  <c r="G617" i="2" s="1"/>
  <c r="H617" i="2" s="1"/>
  <c r="I618" i="2" s="1"/>
  <c r="E614" i="2"/>
  <c r="F614" i="2" s="1"/>
  <c r="G614" i="2" s="1"/>
  <c r="H614" i="2" s="1"/>
  <c r="I615" i="2" s="1"/>
  <c r="E609" i="2"/>
  <c r="F609" i="2" s="1"/>
  <c r="G609" i="2" s="1"/>
  <c r="H609" i="2" s="1"/>
  <c r="E601" i="2"/>
  <c r="F601" i="2" s="1"/>
  <c r="G601" i="2" s="1"/>
  <c r="H601" i="2" s="1"/>
  <c r="I602" i="2" s="1"/>
  <c r="E599" i="2"/>
  <c r="F599" i="2" s="1"/>
  <c r="G599" i="2" s="1"/>
  <c r="H599" i="2" s="1"/>
  <c r="I600" i="2" s="1"/>
  <c r="E593" i="2"/>
  <c r="F593" i="2" s="1"/>
  <c r="G593" i="2" s="1"/>
  <c r="H593" i="2" s="1"/>
  <c r="E590" i="2"/>
  <c r="F590" i="2" s="1"/>
  <c r="G590" i="2" s="1"/>
  <c r="H590" i="2" s="1"/>
  <c r="E585" i="2"/>
  <c r="F585" i="2" s="1"/>
  <c r="G585" i="2" s="1"/>
  <c r="H585" i="2" s="1"/>
  <c r="I586" i="2" s="1"/>
  <c r="E577" i="2"/>
  <c r="F577" i="2" s="1"/>
  <c r="G577" i="2" s="1"/>
  <c r="H577" i="2" s="1"/>
  <c r="I578" i="2" s="1"/>
  <c r="E575" i="2"/>
  <c r="F575" i="2" s="1"/>
  <c r="G575" i="2" s="1"/>
  <c r="H575" i="2" s="1"/>
  <c r="E569" i="2"/>
  <c r="F569" i="2" s="1"/>
  <c r="G569" i="2" s="1"/>
  <c r="H569" i="2" s="1"/>
  <c r="I570" i="2" s="1"/>
  <c r="E561" i="2"/>
  <c r="F561" i="2" s="1"/>
  <c r="G561" i="2" s="1"/>
  <c r="H561" i="2" s="1"/>
  <c r="I562" i="2" s="1"/>
  <c r="E558" i="2"/>
  <c r="F558" i="2" s="1"/>
  <c r="G558" i="2" s="1"/>
  <c r="H558" i="2" s="1"/>
  <c r="I559" i="2" s="1"/>
  <c r="E553" i="2"/>
  <c r="F553" i="2" s="1"/>
  <c r="G553" i="2" s="1"/>
  <c r="H553" i="2" s="1"/>
  <c r="E550" i="2"/>
  <c r="F550" i="2" s="1"/>
  <c r="G550" i="2" s="1"/>
  <c r="H550" i="2" s="1"/>
  <c r="E551" i="2"/>
  <c r="F551" i="2" s="1"/>
  <c r="G551" i="2" s="1"/>
  <c r="H551" i="2" s="1"/>
  <c r="E537" i="2"/>
  <c r="F537" i="2" s="1"/>
  <c r="G537" i="2" s="1"/>
  <c r="H537" i="2" s="1"/>
  <c r="E529" i="2"/>
  <c r="F529" i="2" s="1"/>
  <c r="G529" i="2" s="1"/>
  <c r="H529" i="2" s="1"/>
  <c r="I530" i="2" s="1"/>
  <c r="E526" i="2"/>
  <c r="F526" i="2" s="1"/>
  <c r="G526" i="2" s="1"/>
  <c r="H526" i="2" s="1"/>
  <c r="E527" i="2"/>
  <c r="F527" i="2" s="1"/>
  <c r="G527" i="2" s="1"/>
  <c r="H527" i="2" s="1"/>
  <c r="I528" i="2" s="1"/>
  <c r="E521" i="2"/>
  <c r="F521" i="2" s="1"/>
  <c r="G521" i="2" s="1"/>
  <c r="H521" i="2" s="1"/>
  <c r="I522" i="2" s="1"/>
  <c r="E513" i="2"/>
  <c r="F513" i="2" s="1"/>
  <c r="G513" i="2" s="1"/>
  <c r="H513" i="2" s="1"/>
  <c r="E505" i="2"/>
  <c r="F505" i="2" s="1"/>
  <c r="G505" i="2" s="1"/>
  <c r="H505" i="2" s="1"/>
  <c r="E502" i="2"/>
  <c r="F502" i="2" s="1"/>
  <c r="G502" i="2" s="1"/>
  <c r="H502" i="2" s="1"/>
  <c r="E497" i="2"/>
  <c r="F497" i="2" s="1"/>
  <c r="G497" i="2" s="1"/>
  <c r="H497" i="2" s="1"/>
  <c r="E494" i="2"/>
  <c r="F494" i="2" s="1"/>
  <c r="G494" i="2" s="1"/>
  <c r="H494" i="2" s="1"/>
  <c r="E495" i="2"/>
  <c r="F495" i="2" s="1"/>
  <c r="G495" i="2" s="1"/>
  <c r="H495" i="2" s="1"/>
  <c r="I496" i="2" s="1"/>
  <c r="E489" i="2"/>
  <c r="F489" i="2" s="1"/>
  <c r="G489" i="2" s="1"/>
  <c r="H489" i="2" s="1"/>
  <c r="I490" i="2" s="1"/>
  <c r="E487" i="2"/>
  <c r="F487" i="2" s="1"/>
  <c r="G487" i="2" s="1"/>
  <c r="H487" i="2" s="1"/>
  <c r="I488" i="2" s="1"/>
  <c r="E481" i="2"/>
  <c r="F481" i="2" s="1"/>
  <c r="G481" i="2" s="1"/>
  <c r="H481" i="2" s="1"/>
  <c r="I482" i="2" s="1"/>
  <c r="E473" i="2"/>
  <c r="F473" i="2" s="1"/>
  <c r="G473" i="2" s="1"/>
  <c r="H473" i="2" s="1"/>
  <c r="E470" i="2"/>
  <c r="F470" i="2" s="1"/>
  <c r="G470" i="2" s="1"/>
  <c r="H470" i="2" s="1"/>
  <c r="E465" i="2"/>
  <c r="F465" i="2" s="1"/>
  <c r="G465" i="2" s="1"/>
  <c r="H465" i="2" s="1"/>
  <c r="E463" i="2"/>
  <c r="F463" i="2" s="1"/>
  <c r="G463" i="2" s="1"/>
  <c r="H463" i="2" s="1"/>
  <c r="E457" i="2"/>
  <c r="F457" i="2" s="1"/>
  <c r="G457" i="2" s="1"/>
  <c r="H457" i="2" s="1"/>
  <c r="I458" i="2" s="1"/>
  <c r="E449" i="2"/>
  <c r="F449" i="2" s="1"/>
  <c r="G449" i="2" s="1"/>
  <c r="H449" i="2" s="1"/>
  <c r="I450" i="2" s="1"/>
  <c r="E446" i="2"/>
  <c r="F446" i="2" s="1"/>
  <c r="G446" i="2" s="1"/>
  <c r="H446" i="2" s="1"/>
  <c r="I447" i="2" s="1"/>
  <c r="E441" i="2"/>
  <c r="F441" i="2" s="1"/>
  <c r="G441" i="2" s="1"/>
  <c r="H441" i="2" s="1"/>
  <c r="E438" i="2"/>
  <c r="F438" i="2" s="1"/>
  <c r="G438" i="2" s="1"/>
  <c r="H438" i="2" s="1"/>
  <c r="I439" i="2" s="1"/>
  <c r="E439" i="2"/>
  <c r="F439" i="2" s="1"/>
  <c r="G439" i="2" s="1"/>
  <c r="H439" i="2" s="1"/>
  <c r="E433" i="2"/>
  <c r="F433" i="2" s="1"/>
  <c r="G433" i="2" s="1"/>
  <c r="H433" i="2" s="1"/>
  <c r="E431" i="2"/>
  <c r="F431" i="2" s="1"/>
  <c r="G431" i="2" s="1"/>
  <c r="H431" i="2" s="1"/>
  <c r="I432" i="2" s="1"/>
  <c r="E425" i="2"/>
  <c r="F425" i="2" s="1"/>
  <c r="G425" i="2" s="1"/>
  <c r="H425" i="2" s="1"/>
  <c r="E420" i="2"/>
  <c r="F420" i="2" s="1"/>
  <c r="G420" i="2" s="1"/>
  <c r="H420" i="2" s="1"/>
  <c r="I421" i="2" s="1"/>
  <c r="E417" i="2"/>
  <c r="F417" i="2" s="1"/>
  <c r="G417" i="2" s="1"/>
  <c r="H417" i="2" s="1"/>
  <c r="I418" i="2" s="1"/>
  <c r="E385" i="2"/>
  <c r="F385" i="2" s="1"/>
  <c r="G385" i="2" s="1"/>
  <c r="H385" i="2" s="1"/>
  <c r="I386" i="2" s="1"/>
  <c r="E382" i="2"/>
  <c r="F382" i="2" s="1"/>
  <c r="G382" i="2" s="1"/>
  <c r="H382" i="2" s="1"/>
  <c r="I383" i="2" s="1"/>
  <c r="E383" i="2"/>
  <c r="F383" i="2" s="1"/>
  <c r="G383" i="2" s="1"/>
  <c r="H383" i="2" s="1"/>
  <c r="E377" i="2"/>
  <c r="F377" i="2" s="1"/>
  <c r="G377" i="2" s="1"/>
  <c r="H377" i="2" s="1"/>
  <c r="I378" i="2" s="1"/>
  <c r="E375" i="2"/>
  <c r="F375" i="2" s="1"/>
  <c r="G375" i="2" s="1"/>
  <c r="H375" i="2" s="1"/>
  <c r="E369" i="2"/>
  <c r="F369" i="2" s="1"/>
  <c r="G369" i="2" s="1"/>
  <c r="H369" i="2" s="1"/>
  <c r="I370" i="2" s="1"/>
  <c r="E361" i="2"/>
  <c r="F361" i="2" s="1"/>
  <c r="G361" i="2" s="1"/>
  <c r="H361" i="2" s="1"/>
  <c r="I362" i="2" s="1"/>
  <c r="E358" i="2"/>
  <c r="F358" i="2" s="1"/>
  <c r="G358" i="2" s="1"/>
  <c r="H358" i="2" s="1"/>
  <c r="I359" i="2" s="1"/>
  <c r="E353" i="2"/>
  <c r="F353" i="2" s="1"/>
  <c r="G353" i="2" s="1"/>
  <c r="H353" i="2" s="1"/>
  <c r="E345" i="2"/>
  <c r="F345" i="2" s="1"/>
  <c r="G345" i="2" s="1"/>
  <c r="H345" i="2" s="1"/>
  <c r="I346" i="2" s="1"/>
  <c r="E343" i="2"/>
  <c r="F343" i="2" s="1"/>
  <c r="G343" i="2" s="1"/>
  <c r="H343" i="2" s="1"/>
  <c r="E337" i="2"/>
  <c r="F337" i="2" s="1"/>
  <c r="G337" i="2" s="1"/>
  <c r="H337" i="2" s="1"/>
  <c r="I338" i="2" s="1"/>
  <c r="E334" i="2"/>
  <c r="F334" i="2" s="1"/>
  <c r="G334" i="2" s="1"/>
  <c r="H334" i="2" s="1"/>
  <c r="I335" i="2" s="1"/>
  <c r="E329" i="2"/>
  <c r="F329" i="2" s="1"/>
  <c r="G329" i="2" s="1"/>
  <c r="H329" i="2" s="1"/>
  <c r="I330" i="2" s="1"/>
  <c r="E321" i="2"/>
  <c r="F321" i="2" s="1"/>
  <c r="G321" i="2" s="1"/>
  <c r="H321" i="2" s="1"/>
  <c r="I322" i="2" s="1"/>
  <c r="E319" i="2"/>
  <c r="F319" i="2" s="1"/>
  <c r="G319" i="2" s="1"/>
  <c r="H319" i="2" s="1"/>
  <c r="E313" i="2"/>
  <c r="F313" i="2" s="1"/>
  <c r="G313" i="2" s="1"/>
  <c r="H313" i="2" s="1"/>
  <c r="E305" i="2"/>
  <c r="F305" i="2" s="1"/>
  <c r="G305" i="2" s="1"/>
  <c r="H305" i="2" s="1"/>
  <c r="I306" i="2" s="1"/>
  <c r="E302" i="2"/>
  <c r="F302" i="2" s="1"/>
  <c r="G302" i="2" s="1"/>
  <c r="H302" i="2" s="1"/>
  <c r="E297" i="2"/>
  <c r="F297" i="2" s="1"/>
  <c r="G297" i="2" s="1"/>
  <c r="H297" i="2" s="1"/>
  <c r="E294" i="2"/>
  <c r="F294" i="2" s="1"/>
  <c r="G294" i="2" s="1"/>
  <c r="H294" i="2" s="1"/>
  <c r="E295" i="2"/>
  <c r="F295" i="2" s="1"/>
  <c r="G295" i="2" s="1"/>
  <c r="H295" i="2" s="1"/>
  <c r="I296" i="2" s="1"/>
  <c r="E289" i="2"/>
  <c r="F289" i="2" s="1"/>
  <c r="G289" i="2" s="1"/>
  <c r="H289" i="2" s="1"/>
  <c r="I290" i="2" s="1"/>
  <c r="E281" i="2"/>
  <c r="F281" i="2" s="1"/>
  <c r="G281" i="2" s="1"/>
  <c r="H281" i="2" s="1"/>
  <c r="I282" i="2" s="1"/>
  <c r="E276" i="2"/>
  <c r="F276" i="2" s="1"/>
  <c r="G276" i="2" s="1"/>
  <c r="H276" i="2" s="1"/>
  <c r="E273" i="2"/>
  <c r="F273" i="2" s="1"/>
  <c r="G273" i="2" s="1"/>
  <c r="H273" i="2" s="1"/>
  <c r="E270" i="2"/>
  <c r="F270" i="2" s="1"/>
  <c r="G270" i="2" s="1"/>
  <c r="H270" i="2" s="1"/>
  <c r="E271" i="2"/>
  <c r="F271" i="2" s="1"/>
  <c r="G271" i="2" s="1"/>
  <c r="H271" i="2" s="1"/>
  <c r="E265" i="2"/>
  <c r="F265" i="2" s="1"/>
  <c r="G265" i="2" s="1"/>
  <c r="H265" i="2" s="1"/>
  <c r="E257" i="2"/>
  <c r="F257" i="2" s="1"/>
  <c r="G257" i="2" s="1"/>
  <c r="H257" i="2" s="1"/>
  <c r="I258" i="2" s="1"/>
  <c r="E249" i="2"/>
  <c r="F249" i="2" s="1"/>
  <c r="G249" i="2" s="1"/>
  <c r="H249" i="2" s="1"/>
  <c r="I250" i="2" s="1"/>
  <c r="E246" i="2"/>
  <c r="F246" i="2" s="1"/>
  <c r="G246" i="2" s="1"/>
  <c r="H246" i="2" s="1"/>
  <c r="I247" i="2" s="1"/>
  <c r="E241" i="2"/>
  <c r="F241" i="2" s="1"/>
  <c r="G241" i="2" s="1"/>
  <c r="H241" i="2" s="1"/>
  <c r="E238" i="2"/>
  <c r="F238" i="2" s="1"/>
  <c r="G238" i="2" s="1"/>
  <c r="H238" i="2" s="1"/>
  <c r="I239" i="2" s="1"/>
  <c r="E239" i="2"/>
  <c r="F239" i="2" s="1"/>
  <c r="G239" i="2" s="1"/>
  <c r="H239" i="2" s="1"/>
  <c r="E233" i="2"/>
  <c r="F233" i="2" s="1"/>
  <c r="G233" i="2" s="1"/>
  <c r="H233" i="2" s="1"/>
  <c r="I234" i="2" s="1"/>
  <c r="E231" i="2"/>
  <c r="F231" i="2" s="1"/>
  <c r="G231" i="2" s="1"/>
  <c r="H231" i="2" s="1"/>
  <c r="I232" i="2" s="1"/>
  <c r="E225" i="2"/>
  <c r="F225" i="2" s="1"/>
  <c r="G225" i="2" s="1"/>
  <c r="H225" i="2" s="1"/>
  <c r="E217" i="2"/>
  <c r="F217" i="2" s="1"/>
  <c r="G217" i="2" s="1"/>
  <c r="H217" i="2" s="1"/>
  <c r="I218" i="2" s="1"/>
  <c r="E214" i="2"/>
  <c r="F214" i="2" s="1"/>
  <c r="G214" i="2" s="1"/>
  <c r="H214" i="2" s="1"/>
  <c r="I215" i="2" s="1"/>
  <c r="E209" i="2"/>
  <c r="F209" i="2" s="1"/>
  <c r="G209" i="2" s="1"/>
  <c r="H209" i="2" s="1"/>
  <c r="I210" i="2" s="1"/>
  <c r="E207" i="2"/>
  <c r="F207" i="2" s="1"/>
  <c r="G207" i="2" s="1"/>
  <c r="H207" i="2" s="1"/>
  <c r="E201" i="2"/>
  <c r="F201" i="2" s="1"/>
  <c r="G201" i="2" s="1"/>
  <c r="E193" i="2"/>
  <c r="F193" i="2" s="1"/>
  <c r="G193" i="2" s="1"/>
  <c r="H193" i="2" s="1"/>
  <c r="E190" i="2"/>
  <c r="F190" i="2" s="1"/>
  <c r="G190" i="2" s="1"/>
  <c r="H190" i="2" s="1"/>
  <c r="I191" i="2" s="1"/>
  <c r="E185" i="2"/>
  <c r="F185" i="2" s="1"/>
  <c r="G185" i="2" s="1"/>
  <c r="H185" i="2" s="1"/>
  <c r="I186" i="2" s="1"/>
  <c r="E182" i="2"/>
  <c r="F182" i="2" s="1"/>
  <c r="G182" i="2" s="1"/>
  <c r="H182" i="2" s="1"/>
  <c r="E183" i="2"/>
  <c r="F183" i="2" s="1"/>
  <c r="G183" i="2" s="1"/>
  <c r="H183" i="2" s="1"/>
  <c r="E177" i="2"/>
  <c r="F177" i="2" s="1"/>
  <c r="G177" i="2" s="1"/>
  <c r="H177" i="2" s="1"/>
  <c r="E175" i="2"/>
  <c r="F175" i="2" s="1"/>
  <c r="G175" i="2" s="1"/>
  <c r="H175" i="2" s="1"/>
  <c r="E169" i="2"/>
  <c r="F169" i="2" s="1"/>
  <c r="G169" i="2" s="1"/>
  <c r="H169" i="2" s="1"/>
  <c r="I170" i="2" s="1"/>
  <c r="E164" i="2"/>
  <c r="F164" i="2" s="1"/>
  <c r="G164" i="2" s="1"/>
  <c r="H164" i="2" s="1"/>
  <c r="E161" i="2"/>
  <c r="F161" i="2" s="1"/>
  <c r="G161" i="2" s="1"/>
  <c r="H161" i="2" s="1"/>
  <c r="I162" i="2" s="1"/>
  <c r="E153" i="2"/>
  <c r="F153" i="2" s="1"/>
  <c r="G153" i="2" s="1"/>
  <c r="H153" i="2" s="1"/>
  <c r="I154" i="2" s="1"/>
  <c r="E150" i="2"/>
  <c r="F150" i="2" s="1"/>
  <c r="G150" i="2" s="1"/>
  <c r="H150" i="2" s="1"/>
  <c r="E151" i="2"/>
  <c r="F151" i="2" s="1"/>
  <c r="G151" i="2" s="1"/>
  <c r="H151" i="2" s="1"/>
  <c r="I152" i="2" s="1"/>
  <c r="E145" i="2"/>
  <c r="F145" i="2" s="1"/>
  <c r="G145" i="2" s="1"/>
  <c r="H145" i="2" s="1"/>
  <c r="I146" i="2" s="1"/>
  <c r="E137" i="2"/>
  <c r="F137" i="2" s="1"/>
  <c r="G137" i="2" s="1"/>
  <c r="H137" i="2" s="1"/>
  <c r="E132" i="2"/>
  <c r="F132" i="2" s="1"/>
  <c r="G132" i="2" s="1"/>
  <c r="H132" i="2" s="1"/>
  <c r="E129" i="2"/>
  <c r="F129" i="2" s="1"/>
  <c r="G129" i="2" s="1"/>
  <c r="H129" i="2" s="1"/>
  <c r="E126" i="2"/>
  <c r="F126" i="2" s="1"/>
  <c r="G126" i="2" s="1"/>
  <c r="H126" i="2" s="1"/>
  <c r="E127" i="2"/>
  <c r="F127" i="2" s="1"/>
  <c r="G127" i="2" s="1"/>
  <c r="H127" i="2" s="1"/>
  <c r="E121" i="2"/>
  <c r="F121" i="2" s="1"/>
  <c r="G121" i="2" s="1"/>
  <c r="H121" i="2" s="1"/>
  <c r="I122" i="2" s="1"/>
  <c r="E119" i="2"/>
  <c r="F119" i="2" s="1"/>
  <c r="G119" i="2" s="1"/>
  <c r="H119" i="2" s="1"/>
  <c r="E113" i="2"/>
  <c r="F113" i="2" s="1"/>
  <c r="G113" i="2" s="1"/>
  <c r="H113" i="2" s="1"/>
  <c r="E105" i="2"/>
  <c r="F105" i="2" s="1"/>
  <c r="G105" i="2" s="1"/>
  <c r="H105" i="2" s="1"/>
  <c r="I106" i="2" s="1"/>
  <c r="E102" i="2"/>
  <c r="F102" i="2" s="1"/>
  <c r="G102" i="2" s="1"/>
  <c r="H102" i="2" s="1"/>
  <c r="E97" i="2"/>
  <c r="F97" i="2" s="1"/>
  <c r="G97" i="2" s="1"/>
  <c r="H97" i="2" s="1"/>
  <c r="E89" i="2"/>
  <c r="F89" i="2" s="1"/>
  <c r="G89" i="2" s="1"/>
  <c r="H89" i="2" s="1"/>
  <c r="E87" i="2"/>
  <c r="F87" i="2" s="1"/>
  <c r="G87" i="2" s="1"/>
  <c r="H87" i="2" s="1"/>
  <c r="I88" i="2" s="1"/>
  <c r="E81" i="2"/>
  <c r="F81" i="2" s="1"/>
  <c r="G81" i="2" s="1"/>
  <c r="H81" i="2" s="1"/>
  <c r="I82" i="2" s="1"/>
  <c r="E78" i="2"/>
  <c r="F78" i="2" s="1"/>
  <c r="G78" i="2" s="1"/>
  <c r="H78" i="2" s="1"/>
  <c r="I79" i="2" s="1"/>
  <c r="E73" i="2"/>
  <c r="F73" i="2" s="1"/>
  <c r="G73" i="2" s="1"/>
  <c r="H73" i="2" s="1"/>
  <c r="E65" i="2"/>
  <c r="F65" i="2" s="1"/>
  <c r="G65" i="2" s="1"/>
  <c r="H65" i="2" s="1"/>
  <c r="I66" i="2" s="1"/>
  <c r="E63" i="2"/>
  <c r="F63" i="2" s="1"/>
  <c r="G63" i="2" s="1"/>
  <c r="H63" i="2" s="1"/>
  <c r="E57" i="2"/>
  <c r="F57" i="2" s="1"/>
  <c r="G57" i="2" s="1"/>
  <c r="H57" i="2" s="1"/>
  <c r="I58" i="2" s="1"/>
  <c r="E49" i="2"/>
  <c r="F49" i="2" s="1"/>
  <c r="G49" i="2" s="1"/>
  <c r="H49" i="2" s="1"/>
  <c r="E46" i="2"/>
  <c r="F46" i="2" s="1"/>
  <c r="G46" i="2" s="1"/>
  <c r="H46" i="2" s="1"/>
  <c r="E41" i="2"/>
  <c r="F41" i="2" s="1"/>
  <c r="G41" i="2" s="1"/>
  <c r="H41" i="2" s="1"/>
  <c r="I42" i="2" s="1"/>
  <c r="E38" i="2"/>
  <c r="F38" i="2" s="1"/>
  <c r="G38" i="2" s="1"/>
  <c r="H38" i="2" s="1"/>
  <c r="I39" i="2" s="1"/>
  <c r="E39" i="2"/>
  <c r="F39" i="2" s="1"/>
  <c r="G39" i="2" s="1"/>
  <c r="H39" i="2" s="1"/>
  <c r="E33" i="2"/>
  <c r="F33" i="2" s="1"/>
  <c r="G33" i="2" s="1"/>
  <c r="H33" i="2" s="1"/>
  <c r="I34" i="2" s="1"/>
  <c r="E25" i="2"/>
  <c r="F25" i="2" s="1"/>
  <c r="G25" i="2" s="1"/>
  <c r="H25" i="2" s="1"/>
  <c r="I26" i="2" s="1"/>
  <c r="E735" i="2"/>
  <c r="F735" i="2" s="1"/>
  <c r="G735" i="2" s="1"/>
  <c r="H735" i="2" s="1"/>
  <c r="E622" i="2"/>
  <c r="F622" i="2" s="1"/>
  <c r="G622" i="2" s="1"/>
  <c r="H622" i="2" s="1"/>
  <c r="I623" i="2" s="1"/>
  <c r="E535" i="2"/>
  <c r="F535" i="2" s="1"/>
  <c r="G535" i="2" s="1"/>
  <c r="H535" i="2" s="1"/>
  <c r="I536" i="2" s="1"/>
  <c r="E471" i="2"/>
  <c r="F471" i="2" s="1"/>
  <c r="G471" i="2" s="1"/>
  <c r="H471" i="2" s="1"/>
  <c r="I472" i="2" s="1"/>
  <c r="E311" i="2"/>
  <c r="F311" i="2" s="1"/>
  <c r="G311" i="2" s="1"/>
  <c r="H311" i="2" s="1"/>
  <c r="E247" i="2"/>
  <c r="F247" i="2" s="1"/>
  <c r="G247" i="2" s="1"/>
  <c r="H247" i="2" s="1"/>
  <c r="E166" i="2"/>
  <c r="F166" i="2" s="1"/>
  <c r="G166" i="2" s="1"/>
  <c r="H166" i="2" s="1"/>
  <c r="E85" i="2"/>
  <c r="F85" i="2" s="1"/>
  <c r="G85" i="2" s="1"/>
  <c r="H85" i="2" s="1"/>
  <c r="E1248" i="2"/>
  <c r="F1248" i="2" s="1"/>
  <c r="G1248" i="2" s="1"/>
  <c r="H1248" i="2" s="1"/>
  <c r="I1249" i="2" s="1"/>
  <c r="E1231" i="2"/>
  <c r="F1231" i="2" s="1"/>
  <c r="G1231" i="2" s="1"/>
  <c r="H1231" i="2" s="1"/>
  <c r="E1232" i="2"/>
  <c r="F1232" i="2" s="1"/>
  <c r="G1232" i="2" s="1"/>
  <c r="H1232" i="2" s="1"/>
  <c r="I1233" i="2" s="1"/>
  <c r="E1206" i="2"/>
  <c r="F1206" i="2" s="1"/>
  <c r="G1206" i="2" s="1"/>
  <c r="H1206" i="2" s="1"/>
  <c r="E1207" i="2"/>
  <c r="F1207" i="2" s="1"/>
  <c r="G1207" i="2" s="1"/>
  <c r="H1207" i="2" s="1"/>
  <c r="I1208" i="2" s="1"/>
  <c r="E1208" i="2"/>
  <c r="F1208" i="2" s="1"/>
  <c r="G1208" i="2" s="1"/>
  <c r="H1208" i="2" s="1"/>
  <c r="E1184" i="2"/>
  <c r="F1184" i="2" s="1"/>
  <c r="G1184" i="2" s="1"/>
  <c r="H1184" i="2" s="1"/>
  <c r="I1185" i="2" s="1"/>
  <c r="E1167" i="2"/>
  <c r="F1167" i="2" s="1"/>
  <c r="G1167" i="2" s="1"/>
  <c r="H1167" i="2" s="1"/>
  <c r="E1168" i="2"/>
  <c r="F1168" i="2" s="1"/>
  <c r="G1168" i="2" s="1"/>
  <c r="H1168" i="2" s="1"/>
  <c r="E1143" i="2"/>
  <c r="F1143" i="2" s="1"/>
  <c r="G1143" i="2" s="1"/>
  <c r="H1143" i="2" s="1"/>
  <c r="E1144" i="2"/>
  <c r="F1144" i="2" s="1"/>
  <c r="G1144" i="2" s="1"/>
  <c r="H1144" i="2" s="1"/>
  <c r="E1120" i="2"/>
  <c r="F1120" i="2" s="1"/>
  <c r="G1120" i="2" s="1"/>
  <c r="H1120" i="2" s="1"/>
  <c r="I1121" i="2" s="1"/>
  <c r="E1086" i="2"/>
  <c r="F1086" i="2" s="1"/>
  <c r="G1086" i="2" s="1"/>
  <c r="H1086" i="2" s="1"/>
  <c r="I1087" i="2" s="1"/>
  <c r="E1064" i="2"/>
  <c r="F1064" i="2" s="1"/>
  <c r="G1064" i="2" s="1"/>
  <c r="H1064" i="2" s="1"/>
  <c r="I1065" i="2" s="1"/>
  <c r="E1040" i="2"/>
  <c r="F1040" i="2" s="1"/>
  <c r="G1040" i="2" s="1"/>
  <c r="H1040" i="2" s="1"/>
  <c r="E1016" i="2"/>
  <c r="F1016" i="2" s="1"/>
  <c r="G1016" i="2" s="1"/>
  <c r="H1016" i="2" s="1"/>
  <c r="E1014" i="2"/>
  <c r="F1014" i="2" s="1"/>
  <c r="G1014" i="2" s="1"/>
  <c r="H1014" i="2" s="1"/>
  <c r="I1015" i="2" s="1"/>
  <c r="E992" i="2"/>
  <c r="F992" i="2" s="1"/>
  <c r="G992" i="2" s="1"/>
  <c r="E958" i="2"/>
  <c r="F958" i="2" s="1"/>
  <c r="G958" i="2" s="1"/>
  <c r="H958" i="2" s="1"/>
  <c r="I959" i="2" s="1"/>
  <c r="E944" i="2"/>
  <c r="F944" i="2" s="1"/>
  <c r="G944" i="2" s="1"/>
  <c r="H944" i="2" s="1"/>
  <c r="I945" i="2" s="1"/>
  <c r="E920" i="2"/>
  <c r="F920" i="2" s="1"/>
  <c r="G920" i="2" s="1"/>
  <c r="H920" i="2" s="1"/>
  <c r="I921" i="2" s="1"/>
  <c r="E888" i="2"/>
  <c r="F888" i="2" s="1"/>
  <c r="G888" i="2" s="1"/>
  <c r="H888" i="2" s="1"/>
  <c r="E886" i="2"/>
  <c r="F886" i="2" s="1"/>
  <c r="G886" i="2" s="1"/>
  <c r="H886" i="2" s="1"/>
  <c r="E702" i="2"/>
  <c r="F702" i="2" s="1"/>
  <c r="G702" i="2" s="1"/>
  <c r="H702" i="2" s="1"/>
  <c r="I703" i="2" s="1"/>
  <c r="E165" i="2"/>
  <c r="F165" i="2" s="1"/>
  <c r="G165" i="2" s="1"/>
  <c r="H165" i="2" s="1"/>
  <c r="I166" i="2" s="1"/>
  <c r="E1247" i="2"/>
  <c r="F1247" i="2" s="1"/>
  <c r="G1247" i="2" s="1"/>
  <c r="H1247" i="2" s="1"/>
  <c r="I1248" i="2" s="1"/>
  <c r="E1239" i="2"/>
  <c r="F1239" i="2" s="1"/>
  <c r="G1239" i="2" s="1"/>
  <c r="H1239" i="2" s="1"/>
  <c r="E1183" i="2"/>
  <c r="F1183" i="2" s="1"/>
  <c r="G1183" i="2" s="1"/>
  <c r="H1183" i="2" s="1"/>
  <c r="I1184" i="2" s="1"/>
  <c r="E1175" i="2"/>
  <c r="F1175" i="2" s="1"/>
  <c r="G1175" i="2" s="1"/>
  <c r="H1175" i="2" s="1"/>
  <c r="I1176" i="2" s="1"/>
  <c r="E1119" i="2"/>
  <c r="F1119" i="2" s="1"/>
  <c r="G1119" i="2" s="1"/>
  <c r="H1119" i="2" s="1"/>
  <c r="E1111" i="2"/>
  <c r="F1111" i="2" s="1"/>
  <c r="G1111" i="2" s="1"/>
  <c r="H1111" i="2" s="1"/>
  <c r="I1112" i="2" s="1"/>
  <c r="E1071" i="2"/>
  <c r="F1071" i="2" s="1"/>
  <c r="G1071" i="2" s="1"/>
  <c r="H1071" i="2" s="1"/>
  <c r="E1039" i="2"/>
  <c r="F1039" i="2" s="1"/>
  <c r="G1039" i="2" s="1"/>
  <c r="H1039" i="2" s="1"/>
  <c r="I1040" i="2" s="1"/>
  <c r="E1007" i="2"/>
  <c r="F1007" i="2" s="1"/>
  <c r="G1007" i="2" s="1"/>
  <c r="H1007" i="2" s="1"/>
  <c r="E975" i="2"/>
  <c r="F975" i="2" s="1"/>
  <c r="G975" i="2" s="1"/>
  <c r="H975" i="2" s="1"/>
  <c r="E943" i="2"/>
  <c r="F943" i="2" s="1"/>
  <c r="G943" i="2" s="1"/>
  <c r="H943" i="2" s="1"/>
  <c r="I944" i="2" s="1"/>
  <c r="E911" i="2"/>
  <c r="F911" i="2" s="1"/>
  <c r="G911" i="2" s="1"/>
  <c r="H911" i="2" s="1"/>
  <c r="I912" i="2" s="1"/>
  <c r="E879" i="2"/>
  <c r="F879" i="2" s="1"/>
  <c r="G879" i="2" s="1"/>
  <c r="E847" i="2"/>
  <c r="F847" i="2" s="1"/>
  <c r="G847" i="2" s="1"/>
  <c r="H847" i="2" s="1"/>
  <c r="E815" i="2"/>
  <c r="F815" i="2" s="1"/>
  <c r="G815" i="2" s="1"/>
  <c r="H815" i="2" s="1"/>
  <c r="E783" i="2"/>
  <c r="F783" i="2" s="1"/>
  <c r="G783" i="2" s="1"/>
  <c r="H783" i="2" s="1"/>
  <c r="E751" i="2"/>
  <c r="F751" i="2" s="1"/>
  <c r="G751" i="2" s="1"/>
  <c r="H751" i="2" s="1"/>
  <c r="I752" i="2" s="1"/>
  <c r="E719" i="2"/>
  <c r="F719" i="2" s="1"/>
  <c r="G719" i="2" s="1"/>
  <c r="H719" i="2" s="1"/>
  <c r="E671" i="2"/>
  <c r="F671" i="2" s="1"/>
  <c r="G671" i="2" s="1"/>
  <c r="H671" i="2" s="1"/>
  <c r="I672" i="2" s="1"/>
  <c r="E647" i="2"/>
  <c r="F647" i="2" s="1"/>
  <c r="G647" i="2" s="1"/>
  <c r="H647" i="2" s="1"/>
  <c r="I648" i="2" s="1"/>
  <c r="E607" i="2"/>
  <c r="F607" i="2" s="1"/>
  <c r="G607" i="2" s="1"/>
  <c r="H607" i="2" s="1"/>
  <c r="I608" i="2" s="1"/>
  <c r="E583" i="2"/>
  <c r="F583" i="2" s="1"/>
  <c r="G583" i="2" s="1"/>
  <c r="H583" i="2" s="1"/>
  <c r="E543" i="2"/>
  <c r="F543" i="2" s="1"/>
  <c r="G543" i="2" s="1"/>
  <c r="H543" i="2" s="1"/>
  <c r="E519" i="2"/>
  <c r="F519" i="2" s="1"/>
  <c r="G519" i="2" s="1"/>
  <c r="H519" i="2" s="1"/>
  <c r="E479" i="2"/>
  <c r="F479" i="2" s="1"/>
  <c r="G479" i="2" s="1"/>
  <c r="H479" i="2" s="1"/>
  <c r="I480" i="2" s="1"/>
  <c r="E455" i="2"/>
  <c r="F455" i="2" s="1"/>
  <c r="G455" i="2" s="1"/>
  <c r="H455" i="2" s="1"/>
  <c r="E415" i="2"/>
  <c r="F415" i="2" s="1"/>
  <c r="G415" i="2" s="1"/>
  <c r="H415" i="2" s="1"/>
  <c r="I416" i="2" s="1"/>
  <c r="E391" i="2"/>
  <c r="F391" i="2" s="1"/>
  <c r="G391" i="2" s="1"/>
  <c r="H391" i="2" s="1"/>
  <c r="I392" i="2" s="1"/>
  <c r="E351" i="2"/>
  <c r="F351" i="2" s="1"/>
  <c r="G351" i="2" s="1"/>
  <c r="H351" i="2" s="1"/>
  <c r="E327" i="2"/>
  <c r="F327" i="2" s="1"/>
  <c r="G327" i="2" s="1"/>
  <c r="H327" i="2" s="1"/>
  <c r="E287" i="2"/>
  <c r="F287" i="2" s="1"/>
  <c r="G287" i="2" s="1"/>
  <c r="H287" i="2" s="1"/>
  <c r="E263" i="2"/>
  <c r="F263" i="2" s="1"/>
  <c r="G263" i="2" s="1"/>
  <c r="H263" i="2" s="1"/>
  <c r="E223" i="2"/>
  <c r="F223" i="2" s="1"/>
  <c r="G223" i="2" s="1"/>
  <c r="H223" i="2" s="1"/>
  <c r="I224" i="2" s="1"/>
  <c r="E199" i="2"/>
  <c r="F199" i="2" s="1"/>
  <c r="G199" i="2" s="1"/>
  <c r="H199" i="2" s="1"/>
  <c r="I200" i="2" s="1"/>
  <c r="E159" i="2"/>
  <c r="F159" i="2" s="1"/>
  <c r="G159" i="2" s="1"/>
  <c r="H159" i="2" s="1"/>
  <c r="I160" i="2" s="1"/>
  <c r="E135" i="2"/>
  <c r="F135" i="2" s="1"/>
  <c r="G135" i="2" s="1"/>
  <c r="H135" i="2" s="1"/>
  <c r="I136" i="2" s="1"/>
  <c r="E1200" i="2"/>
  <c r="F1200" i="2" s="1"/>
  <c r="G1200" i="2" s="1"/>
  <c r="H1200" i="2" s="1"/>
  <c r="I1201" i="2" s="1"/>
  <c r="E1104" i="2"/>
  <c r="F1104" i="2" s="1"/>
  <c r="G1104" i="2" s="1"/>
  <c r="H1104" i="2" s="1"/>
  <c r="E991" i="2"/>
  <c r="F991" i="2" s="1"/>
  <c r="G991" i="2" s="1"/>
  <c r="H991" i="2" s="1"/>
  <c r="E959" i="2"/>
  <c r="F959" i="2" s="1"/>
  <c r="G959" i="2" s="1"/>
  <c r="H959" i="2" s="1"/>
  <c r="I960" i="2" s="1"/>
  <c r="E918" i="2"/>
  <c r="F918" i="2" s="1"/>
  <c r="G918" i="2" s="1"/>
  <c r="H918" i="2" s="1"/>
  <c r="I919" i="2" s="1"/>
  <c r="E843" i="2"/>
  <c r="F843" i="2" s="1"/>
  <c r="G843" i="2" s="1"/>
  <c r="H843" i="2" s="1"/>
  <c r="I844" i="2" s="1"/>
  <c r="E678" i="2"/>
  <c r="F678" i="2" s="1"/>
  <c r="G678" i="2" s="1"/>
  <c r="H678" i="2" s="1"/>
  <c r="I679" i="2" s="1"/>
  <c r="E597" i="2"/>
  <c r="F597" i="2" s="1"/>
  <c r="G597" i="2" s="1"/>
  <c r="H597" i="2" s="1"/>
  <c r="E533" i="2"/>
  <c r="F533" i="2" s="1"/>
  <c r="G533" i="2" s="1"/>
  <c r="H533" i="2" s="1"/>
  <c r="E452" i="2"/>
  <c r="F452" i="2" s="1"/>
  <c r="G452" i="2" s="1"/>
  <c r="H452" i="2" s="1"/>
  <c r="E367" i="2"/>
  <c r="F367" i="2" s="1"/>
  <c r="G367" i="2" s="1"/>
  <c r="H367" i="2" s="1"/>
  <c r="E303" i="2"/>
  <c r="F303" i="2" s="1"/>
  <c r="G303" i="2" s="1"/>
  <c r="H303" i="2" s="1"/>
  <c r="I304" i="2" s="1"/>
  <c r="E228" i="2"/>
  <c r="F228" i="2" s="1"/>
  <c r="G228" i="2" s="1"/>
  <c r="H228" i="2" s="1"/>
  <c r="I229" i="2" s="1"/>
  <c r="E143" i="2"/>
  <c r="F143" i="2" s="1"/>
  <c r="G143" i="2" s="1"/>
  <c r="H143" i="2" s="1"/>
  <c r="I144" i="2" s="1"/>
  <c r="E79" i="2"/>
  <c r="F79" i="2" s="1"/>
  <c r="G79" i="2" s="1"/>
  <c r="H79" i="2" s="1"/>
  <c r="I80" i="2" s="1"/>
  <c r="E1240" i="2"/>
  <c r="F1240" i="2" s="1"/>
  <c r="G1240" i="2" s="1"/>
  <c r="H1240" i="2" s="1"/>
  <c r="I1241" i="2" s="1"/>
  <c r="E1222" i="2"/>
  <c r="F1222" i="2" s="1"/>
  <c r="G1222" i="2" s="1"/>
  <c r="H1222" i="2" s="1"/>
  <c r="I1223" i="2" s="1"/>
  <c r="E1215" i="2"/>
  <c r="F1215" i="2" s="1"/>
  <c r="G1215" i="2" s="1"/>
  <c r="H1215" i="2" s="1"/>
  <c r="I1216" i="2" s="1"/>
  <c r="E1216" i="2"/>
  <c r="F1216" i="2" s="1"/>
  <c r="G1216" i="2" s="1"/>
  <c r="H1216" i="2" s="1"/>
  <c r="E1192" i="2"/>
  <c r="F1192" i="2" s="1"/>
  <c r="G1192" i="2" s="1"/>
  <c r="H1192" i="2" s="1"/>
  <c r="I1193" i="2" s="1"/>
  <c r="E1191" i="2"/>
  <c r="F1191" i="2" s="1"/>
  <c r="G1191" i="2" s="1"/>
  <c r="E1158" i="2"/>
  <c r="F1158" i="2" s="1"/>
  <c r="G1158" i="2" s="1"/>
  <c r="H1158" i="2" s="1"/>
  <c r="E1159" i="2"/>
  <c r="F1159" i="2" s="1"/>
  <c r="G1159" i="2" s="1"/>
  <c r="H1159" i="2" s="1"/>
  <c r="E1160" i="2"/>
  <c r="F1160" i="2" s="1"/>
  <c r="G1160" i="2" s="1"/>
  <c r="H1160" i="2" s="1"/>
  <c r="I1161" i="2" s="1"/>
  <c r="E1135" i="2"/>
  <c r="F1135" i="2" s="1"/>
  <c r="G1135" i="2" s="1"/>
  <c r="E1128" i="2"/>
  <c r="F1128" i="2" s="1"/>
  <c r="G1128" i="2" s="1"/>
  <c r="H1128" i="2" s="1"/>
  <c r="I1129" i="2" s="1"/>
  <c r="E1112" i="2"/>
  <c r="F1112" i="2" s="1"/>
  <c r="G1112" i="2" s="1"/>
  <c r="H1112" i="2" s="1"/>
  <c r="E1095" i="2"/>
  <c r="F1095" i="2" s="1"/>
  <c r="G1095" i="2" s="1"/>
  <c r="H1095" i="2" s="1"/>
  <c r="E1096" i="2"/>
  <c r="F1096" i="2" s="1"/>
  <c r="G1096" i="2" s="1"/>
  <c r="H1096" i="2" s="1"/>
  <c r="E1080" i="2"/>
  <c r="F1080" i="2" s="1"/>
  <c r="G1080" i="2" s="1"/>
  <c r="H1080" i="2" s="1"/>
  <c r="E1079" i="2"/>
  <c r="F1079" i="2" s="1"/>
  <c r="G1079" i="2" s="1"/>
  <c r="H1079" i="2" s="1"/>
  <c r="I1080" i="2" s="1"/>
  <c r="E1072" i="2"/>
  <c r="F1072" i="2" s="1"/>
  <c r="G1072" i="2" s="1"/>
  <c r="H1072" i="2" s="1"/>
  <c r="I1073" i="2" s="1"/>
  <c r="E1054" i="2"/>
  <c r="F1054" i="2" s="1"/>
  <c r="G1054" i="2" s="1"/>
  <c r="H1054" i="2" s="1"/>
  <c r="E1055" i="2"/>
  <c r="F1055" i="2" s="1"/>
  <c r="G1055" i="2" s="1"/>
  <c r="H1055" i="2" s="1"/>
  <c r="I1056" i="2" s="1"/>
  <c r="E1056" i="2"/>
  <c r="F1056" i="2" s="1"/>
  <c r="G1056" i="2" s="1"/>
  <c r="H1056" i="2" s="1"/>
  <c r="I1057" i="2" s="1"/>
  <c r="E1048" i="2"/>
  <c r="F1048" i="2" s="1"/>
  <c r="G1048" i="2" s="1"/>
  <c r="H1048" i="2" s="1"/>
  <c r="I1049" i="2" s="1"/>
  <c r="E1030" i="2"/>
  <c r="F1030" i="2" s="1"/>
  <c r="G1030" i="2" s="1"/>
  <c r="H1030" i="2" s="1"/>
  <c r="I1031" i="2" s="1"/>
  <c r="E1023" i="2"/>
  <c r="F1023" i="2" s="1"/>
  <c r="G1023" i="2" s="1"/>
  <c r="H1023" i="2" s="1"/>
  <c r="E1024" i="2"/>
  <c r="F1024" i="2" s="1"/>
  <c r="G1024" i="2" s="1"/>
  <c r="H1024" i="2" s="1"/>
  <c r="I1025" i="2" s="1"/>
  <c r="E1008" i="2"/>
  <c r="F1008" i="2" s="1"/>
  <c r="G1008" i="2" s="1"/>
  <c r="H1008" i="2" s="1"/>
  <c r="I1009" i="2" s="1"/>
  <c r="E998" i="2"/>
  <c r="F998" i="2" s="1"/>
  <c r="G998" i="2" s="1"/>
  <c r="H998" i="2" s="1"/>
  <c r="E999" i="2"/>
  <c r="F999" i="2" s="1"/>
  <c r="G999" i="2" s="1"/>
  <c r="H999" i="2" s="1"/>
  <c r="I1000" i="2" s="1"/>
  <c r="E1000" i="2"/>
  <c r="F1000" i="2" s="1"/>
  <c r="G1000" i="2" s="1"/>
  <c r="H1000" i="2" s="1"/>
  <c r="I1001" i="2" s="1"/>
  <c r="E984" i="2"/>
  <c r="F984" i="2" s="1"/>
  <c r="G984" i="2" s="1"/>
  <c r="H984" i="2" s="1"/>
  <c r="I985" i="2" s="1"/>
  <c r="E982" i="2"/>
  <c r="F982" i="2" s="1"/>
  <c r="G982" i="2" s="1"/>
  <c r="H982" i="2" s="1"/>
  <c r="E983" i="2"/>
  <c r="F983" i="2" s="1"/>
  <c r="G983" i="2" s="1"/>
  <c r="H983" i="2" s="1"/>
  <c r="I984" i="2" s="1"/>
  <c r="E967" i="2"/>
  <c r="F967" i="2" s="1"/>
  <c r="G967" i="2" s="1"/>
  <c r="H967" i="2" s="1"/>
  <c r="E968" i="2"/>
  <c r="F968" i="2" s="1"/>
  <c r="G968" i="2" s="1"/>
  <c r="H968" i="2" s="1"/>
  <c r="I969" i="2" s="1"/>
  <c r="E952" i="2"/>
  <c r="F952" i="2" s="1"/>
  <c r="G952" i="2" s="1"/>
  <c r="H952" i="2" s="1"/>
  <c r="E951" i="2"/>
  <c r="F951" i="2" s="1"/>
  <c r="G951" i="2" s="1"/>
  <c r="H951" i="2" s="1"/>
  <c r="I952" i="2" s="1"/>
  <c r="E936" i="2"/>
  <c r="F936" i="2" s="1"/>
  <c r="G936" i="2" s="1"/>
  <c r="H936" i="2" s="1"/>
  <c r="I937" i="2" s="1"/>
  <c r="E926" i="2"/>
  <c r="F926" i="2" s="1"/>
  <c r="G926" i="2" s="1"/>
  <c r="H926" i="2" s="1"/>
  <c r="E927" i="2"/>
  <c r="F927" i="2" s="1"/>
  <c r="G927" i="2" s="1"/>
  <c r="H927" i="2" s="1"/>
  <c r="E928" i="2"/>
  <c r="F928" i="2" s="1"/>
  <c r="G928" i="2" s="1"/>
  <c r="H928" i="2" s="1"/>
  <c r="I929" i="2" s="1"/>
  <c r="E912" i="2"/>
  <c r="F912" i="2" s="1"/>
  <c r="G912" i="2" s="1"/>
  <c r="H912" i="2" s="1"/>
  <c r="I913" i="2" s="1"/>
  <c r="E902" i="2"/>
  <c r="F902" i="2" s="1"/>
  <c r="G902" i="2" s="1"/>
  <c r="H902" i="2" s="1"/>
  <c r="I903" i="2" s="1"/>
  <c r="E895" i="2"/>
  <c r="F895" i="2" s="1"/>
  <c r="G895" i="2" s="1"/>
  <c r="H895" i="2" s="1"/>
  <c r="E896" i="2"/>
  <c r="F896" i="2" s="1"/>
  <c r="G896" i="2" s="1"/>
  <c r="H896" i="2" s="1"/>
  <c r="E880" i="2"/>
  <c r="F880" i="2" s="1"/>
  <c r="G880" i="2" s="1"/>
  <c r="H880" i="2" s="1"/>
  <c r="I881" i="2" s="1"/>
  <c r="E870" i="2"/>
  <c r="F870" i="2" s="1"/>
  <c r="G870" i="2" s="1"/>
  <c r="H870" i="2" s="1"/>
  <c r="E871" i="2"/>
  <c r="F871" i="2" s="1"/>
  <c r="G871" i="2" s="1"/>
  <c r="H871" i="2" s="1"/>
  <c r="E872" i="2"/>
  <c r="F872" i="2" s="1"/>
  <c r="G872" i="2" s="1"/>
  <c r="H872" i="2" s="1"/>
  <c r="I873" i="2" s="1"/>
  <c r="E864" i="2"/>
  <c r="F864" i="2" s="1"/>
  <c r="G864" i="2" s="1"/>
  <c r="H864" i="2" s="1"/>
  <c r="I865" i="2" s="1"/>
  <c r="E856" i="2"/>
  <c r="F856" i="2" s="1"/>
  <c r="G856" i="2" s="1"/>
  <c r="H856" i="2" s="1"/>
  <c r="I857" i="2" s="1"/>
  <c r="E854" i="2"/>
  <c r="F854" i="2" s="1"/>
  <c r="G854" i="2" s="1"/>
  <c r="H854" i="2" s="1"/>
  <c r="E855" i="2"/>
  <c r="F855" i="2" s="1"/>
  <c r="G855" i="2" s="1"/>
  <c r="H855" i="2" s="1"/>
  <c r="E839" i="2"/>
  <c r="F839" i="2" s="1"/>
  <c r="G839" i="2" s="1"/>
  <c r="H839" i="2" s="1"/>
  <c r="E840" i="2"/>
  <c r="F840" i="2" s="1"/>
  <c r="G840" i="2" s="1"/>
  <c r="H840" i="2" s="1"/>
  <c r="I841" i="2" s="1"/>
  <c r="E830" i="2"/>
  <c r="F830" i="2" s="1"/>
  <c r="G830" i="2" s="1"/>
  <c r="H830" i="2" s="1"/>
  <c r="E824" i="2"/>
  <c r="F824" i="2" s="1"/>
  <c r="G824" i="2" s="1"/>
  <c r="H824" i="2" s="1"/>
  <c r="I825" i="2" s="1"/>
  <c r="E823" i="2"/>
  <c r="F823" i="2" s="1"/>
  <c r="G823" i="2" s="1"/>
  <c r="H823" i="2" s="1"/>
  <c r="I824" i="2" s="1"/>
  <c r="E816" i="2"/>
  <c r="F816" i="2" s="1"/>
  <c r="G816" i="2" s="1"/>
  <c r="H816" i="2" s="1"/>
  <c r="I817" i="2" s="1"/>
  <c r="E808" i="2"/>
  <c r="F808" i="2" s="1"/>
  <c r="G808" i="2" s="1"/>
  <c r="H808" i="2" s="1"/>
  <c r="I809" i="2" s="1"/>
  <c r="E798" i="2"/>
  <c r="F798" i="2" s="1"/>
  <c r="G798" i="2" s="1"/>
  <c r="H798" i="2" s="1"/>
  <c r="I799" i="2" s="1"/>
  <c r="E799" i="2"/>
  <c r="F799" i="2" s="1"/>
  <c r="G799" i="2" s="1"/>
  <c r="H799" i="2" s="1"/>
  <c r="E800" i="2"/>
  <c r="F800" i="2" s="1"/>
  <c r="G800" i="2" s="1"/>
  <c r="H800" i="2" s="1"/>
  <c r="E792" i="2"/>
  <c r="F792" i="2" s="1"/>
  <c r="G792" i="2" s="1"/>
  <c r="H792" i="2" s="1"/>
  <c r="I793" i="2" s="1"/>
  <c r="E784" i="2"/>
  <c r="F784" i="2" s="1"/>
  <c r="G784" i="2" s="1"/>
  <c r="H784" i="2" s="1"/>
  <c r="I785" i="2" s="1"/>
  <c r="E774" i="2"/>
  <c r="F774" i="2" s="1"/>
  <c r="G774" i="2" s="1"/>
  <c r="H774" i="2" s="1"/>
  <c r="E767" i="2"/>
  <c r="F767" i="2" s="1"/>
  <c r="G767" i="2" s="1"/>
  <c r="H767" i="2" s="1"/>
  <c r="I768" i="2" s="1"/>
  <c r="E768" i="2"/>
  <c r="F768" i="2" s="1"/>
  <c r="G768" i="2" s="1"/>
  <c r="H768" i="2" s="1"/>
  <c r="E760" i="2"/>
  <c r="F760" i="2" s="1"/>
  <c r="G760" i="2" s="1"/>
  <c r="H760" i="2" s="1"/>
  <c r="E758" i="2"/>
  <c r="F758" i="2" s="1"/>
  <c r="G758" i="2" s="1"/>
  <c r="H758" i="2" s="1"/>
  <c r="E752" i="2"/>
  <c r="F752" i="2" s="1"/>
  <c r="G752" i="2" s="1"/>
  <c r="H752" i="2" s="1"/>
  <c r="E742" i="2"/>
  <c r="F742" i="2" s="1"/>
  <c r="G742" i="2" s="1"/>
  <c r="E743" i="2"/>
  <c r="F743" i="2" s="1"/>
  <c r="G743" i="2" s="1"/>
  <c r="H743" i="2" s="1"/>
  <c r="E744" i="2"/>
  <c r="F744" i="2" s="1"/>
  <c r="G744" i="2" s="1"/>
  <c r="H744" i="2" s="1"/>
  <c r="I745" i="2" s="1"/>
  <c r="E736" i="2"/>
  <c r="F736" i="2" s="1"/>
  <c r="G736" i="2" s="1"/>
  <c r="H736" i="2" s="1"/>
  <c r="I737" i="2" s="1"/>
  <c r="E728" i="2"/>
  <c r="F728" i="2" s="1"/>
  <c r="G728" i="2" s="1"/>
  <c r="H728" i="2" s="1"/>
  <c r="I729" i="2" s="1"/>
  <c r="E726" i="2"/>
  <c r="F726" i="2" s="1"/>
  <c r="G726" i="2" s="1"/>
  <c r="H726" i="2" s="1"/>
  <c r="I727" i="2" s="1"/>
  <c r="E727" i="2"/>
  <c r="F727" i="2" s="1"/>
  <c r="G727" i="2" s="1"/>
  <c r="H727" i="2" s="1"/>
  <c r="I728" i="2" s="1"/>
  <c r="E711" i="2"/>
  <c r="F711" i="2" s="1"/>
  <c r="G711" i="2" s="1"/>
  <c r="H711" i="2" s="1"/>
  <c r="E712" i="2"/>
  <c r="F712" i="2" s="1"/>
  <c r="G712" i="2" s="1"/>
  <c r="H712" i="2" s="1"/>
  <c r="I713" i="2" s="1"/>
  <c r="E696" i="2"/>
  <c r="F696" i="2" s="1"/>
  <c r="G696" i="2" s="1"/>
  <c r="H696" i="2" s="1"/>
  <c r="I697" i="2" s="1"/>
  <c r="E694" i="2"/>
  <c r="F694" i="2" s="1"/>
  <c r="G694" i="2" s="1"/>
  <c r="H694" i="2" s="1"/>
  <c r="E695" i="2"/>
  <c r="F695" i="2" s="1"/>
  <c r="G695" i="2" s="1"/>
  <c r="H695" i="2" s="1"/>
  <c r="I696" i="2" s="1"/>
  <c r="E1237" i="2"/>
  <c r="F1237" i="2" s="1"/>
  <c r="G1237" i="2" s="1"/>
  <c r="H1237" i="2" s="1"/>
  <c r="E1141" i="2"/>
  <c r="F1141" i="2" s="1"/>
  <c r="G1141" i="2" s="1"/>
  <c r="H1141" i="2" s="1"/>
  <c r="I1142" i="2" s="1"/>
  <c r="E960" i="2"/>
  <c r="F960" i="2" s="1"/>
  <c r="G960" i="2" s="1"/>
  <c r="H960" i="2" s="1"/>
  <c r="E919" i="2"/>
  <c r="F919" i="2" s="1"/>
  <c r="G919" i="2" s="1"/>
  <c r="H919" i="2" s="1"/>
  <c r="E887" i="2"/>
  <c r="F887" i="2" s="1"/>
  <c r="G887" i="2" s="1"/>
  <c r="H887" i="2" s="1"/>
  <c r="I888" i="2" s="1"/>
  <c r="E807" i="2"/>
  <c r="F807" i="2" s="1"/>
  <c r="G807" i="2" s="1"/>
  <c r="H807" i="2" s="1"/>
  <c r="I808" i="2" s="1"/>
  <c r="E775" i="2"/>
  <c r="F775" i="2" s="1"/>
  <c r="G775" i="2" s="1"/>
  <c r="H775" i="2" s="1"/>
  <c r="I776" i="2" s="1"/>
  <c r="E734" i="2"/>
  <c r="F734" i="2" s="1"/>
  <c r="G734" i="2" s="1"/>
  <c r="H734" i="2" s="1"/>
  <c r="I735" i="2" s="1"/>
  <c r="E679" i="2"/>
  <c r="F679" i="2" s="1"/>
  <c r="G679" i="2" s="1"/>
  <c r="H679" i="2" s="1"/>
  <c r="I680" i="2" s="1"/>
  <c r="E615" i="2"/>
  <c r="F615" i="2" s="1"/>
  <c r="G615" i="2" s="1"/>
  <c r="H615" i="2" s="1"/>
  <c r="E534" i="2"/>
  <c r="F534" i="2" s="1"/>
  <c r="G534" i="2" s="1"/>
  <c r="H534" i="2" s="1"/>
  <c r="E453" i="2"/>
  <c r="F453" i="2" s="1"/>
  <c r="G453" i="2" s="1"/>
  <c r="H453" i="2" s="1"/>
  <c r="E310" i="2"/>
  <c r="F310" i="2" s="1"/>
  <c r="G310" i="2" s="1"/>
  <c r="H310" i="2" s="1"/>
  <c r="E84" i="2"/>
  <c r="F84" i="2" s="1"/>
  <c r="G84" i="2" s="1"/>
  <c r="H84" i="2" s="1"/>
  <c r="I85" i="2" s="1"/>
  <c r="E1190" i="2"/>
  <c r="F1190" i="2" s="1"/>
  <c r="G1190" i="2" s="1"/>
  <c r="H1190" i="2" s="1"/>
  <c r="I1191" i="2" s="1"/>
  <c r="E1182" i="2"/>
  <c r="F1182" i="2" s="1"/>
  <c r="G1182" i="2" s="1"/>
  <c r="H1182" i="2" s="1"/>
  <c r="I1183" i="2" s="1"/>
  <c r="E1142" i="2"/>
  <c r="F1142" i="2" s="1"/>
  <c r="G1142" i="2" s="1"/>
  <c r="H1142" i="2" s="1"/>
  <c r="E1134" i="2"/>
  <c r="F1134" i="2" s="1"/>
  <c r="G1134" i="2" s="1"/>
  <c r="H1134" i="2" s="1"/>
  <c r="E1118" i="2"/>
  <c r="F1118" i="2" s="1"/>
  <c r="G1118" i="2" s="1"/>
  <c r="H1118" i="2" s="1"/>
  <c r="I1119" i="2" s="1"/>
  <c r="E1094" i="2"/>
  <c r="F1094" i="2" s="1"/>
  <c r="G1094" i="2" s="1"/>
  <c r="H1094" i="2" s="1"/>
  <c r="I1095" i="2" s="1"/>
  <c r="E1078" i="2"/>
  <c r="F1078" i="2" s="1"/>
  <c r="G1078" i="2" s="1"/>
  <c r="H1078" i="2" s="1"/>
  <c r="E1022" i="2"/>
  <c r="F1022" i="2" s="1"/>
  <c r="G1022" i="2" s="1"/>
  <c r="H1022" i="2" s="1"/>
  <c r="I1023" i="2" s="1"/>
  <c r="E966" i="2"/>
  <c r="F966" i="2" s="1"/>
  <c r="G966" i="2" s="1"/>
  <c r="H966" i="2" s="1"/>
  <c r="I967" i="2" s="1"/>
  <c r="E950" i="2"/>
  <c r="F950" i="2" s="1"/>
  <c r="G950" i="2" s="1"/>
  <c r="H950" i="2" s="1"/>
  <c r="I951" i="2" s="1"/>
  <c r="E894" i="2"/>
  <c r="F894" i="2" s="1"/>
  <c r="G894" i="2" s="1"/>
  <c r="H894" i="2" s="1"/>
  <c r="I895" i="2" s="1"/>
  <c r="E838" i="2"/>
  <c r="F838" i="2" s="1"/>
  <c r="G838" i="2" s="1"/>
  <c r="H838" i="2" s="1"/>
  <c r="I839" i="2" s="1"/>
  <c r="E822" i="2"/>
  <c r="F822" i="2" s="1"/>
  <c r="G822" i="2" s="1"/>
  <c r="H822" i="2" s="1"/>
  <c r="E766" i="2"/>
  <c r="F766" i="2" s="1"/>
  <c r="G766" i="2" s="1"/>
  <c r="H766" i="2" s="1"/>
  <c r="E710" i="2"/>
  <c r="F710" i="2" s="1"/>
  <c r="G710" i="2" s="1"/>
  <c r="H710" i="2" s="1"/>
  <c r="I711" i="2" s="1"/>
  <c r="E686" i="2"/>
  <c r="F686" i="2" s="1"/>
  <c r="G686" i="2" s="1"/>
  <c r="H686" i="2" s="1"/>
  <c r="I687" i="2" s="1"/>
  <c r="E630" i="2"/>
  <c r="F630" i="2" s="1"/>
  <c r="G630" i="2" s="1"/>
  <c r="H630" i="2" s="1"/>
  <c r="I631" i="2" s="1"/>
  <c r="E598" i="2"/>
  <c r="F598" i="2" s="1"/>
  <c r="G598" i="2" s="1"/>
  <c r="H598" i="2" s="1"/>
  <c r="I599" i="2" s="1"/>
  <c r="E574" i="2"/>
  <c r="F574" i="2" s="1"/>
  <c r="G574" i="2" s="1"/>
  <c r="H574" i="2" s="1"/>
  <c r="E486" i="2"/>
  <c r="F486" i="2" s="1"/>
  <c r="G486" i="2" s="1"/>
  <c r="H486" i="2" s="1"/>
  <c r="E462" i="2"/>
  <c r="F462" i="2" s="1"/>
  <c r="G462" i="2" s="1"/>
  <c r="H462" i="2" s="1"/>
  <c r="E430" i="2"/>
  <c r="F430" i="2" s="1"/>
  <c r="G430" i="2" s="1"/>
  <c r="H430" i="2" s="1"/>
  <c r="E374" i="2"/>
  <c r="F374" i="2" s="1"/>
  <c r="G374" i="2" s="1"/>
  <c r="H374" i="2" s="1"/>
  <c r="I375" i="2" s="1"/>
  <c r="E342" i="2"/>
  <c r="F342" i="2" s="1"/>
  <c r="G342" i="2" s="1"/>
  <c r="H342" i="2" s="1"/>
  <c r="I343" i="2" s="1"/>
  <c r="E318" i="2"/>
  <c r="F318" i="2" s="1"/>
  <c r="G318" i="2" s="1"/>
  <c r="H318" i="2" s="1"/>
  <c r="E230" i="2"/>
  <c r="F230" i="2" s="1"/>
  <c r="G230" i="2" s="1"/>
  <c r="H230" i="2" s="1"/>
  <c r="I231" i="2" s="1"/>
  <c r="E206" i="2"/>
  <c r="F206" i="2" s="1"/>
  <c r="G206" i="2" s="1"/>
  <c r="H206" i="2" s="1"/>
  <c r="I207" i="2" s="1"/>
  <c r="E174" i="2"/>
  <c r="F174" i="2" s="1"/>
  <c r="G174" i="2" s="1"/>
  <c r="H174" i="2" s="1"/>
  <c r="I175" i="2" s="1"/>
  <c r="E118" i="2"/>
  <c r="F118" i="2" s="1"/>
  <c r="G118" i="2" s="1"/>
  <c r="H118" i="2" s="1"/>
  <c r="E86" i="2"/>
  <c r="F86" i="2" s="1"/>
  <c r="G86" i="2" s="1"/>
  <c r="H86" i="2" s="1"/>
  <c r="E62" i="2"/>
  <c r="F62" i="2" s="1"/>
  <c r="G62" i="2" s="1"/>
  <c r="H62" i="2" s="1"/>
  <c r="I63" i="2" s="1"/>
  <c r="E1199" i="2"/>
  <c r="F1199" i="2" s="1"/>
  <c r="G1199" i="2" s="1"/>
  <c r="H1199" i="2" s="1"/>
  <c r="I1200" i="2" s="1"/>
  <c r="E1136" i="2"/>
  <c r="F1136" i="2" s="1"/>
  <c r="G1136" i="2" s="1"/>
  <c r="H1136" i="2" s="1"/>
  <c r="I1137" i="2" s="1"/>
  <c r="E1063" i="2"/>
  <c r="F1063" i="2" s="1"/>
  <c r="G1063" i="2" s="1"/>
  <c r="H1063" i="2" s="1"/>
  <c r="I1064" i="2" s="1"/>
  <c r="E1031" i="2"/>
  <c r="F1031" i="2" s="1"/>
  <c r="G1031" i="2" s="1"/>
  <c r="H1031" i="2" s="1"/>
  <c r="E990" i="2"/>
  <c r="F990" i="2" s="1"/>
  <c r="G990" i="2" s="1"/>
  <c r="H990" i="2" s="1"/>
  <c r="I991" i="2" s="1"/>
  <c r="E677" i="2"/>
  <c r="F677" i="2" s="1"/>
  <c r="G677" i="2" s="1"/>
  <c r="H677" i="2" s="1"/>
  <c r="E596" i="2"/>
  <c r="F596" i="2" s="1"/>
  <c r="G596" i="2" s="1"/>
  <c r="H596" i="2" s="1"/>
  <c r="E511" i="2"/>
  <c r="F511" i="2" s="1"/>
  <c r="G511" i="2" s="1"/>
  <c r="H511" i="2" s="1"/>
  <c r="E447" i="2"/>
  <c r="F447" i="2" s="1"/>
  <c r="G447" i="2" s="1"/>
  <c r="H447" i="2" s="1"/>
  <c r="E366" i="2"/>
  <c r="F366" i="2" s="1"/>
  <c r="G366" i="2" s="1"/>
  <c r="H366" i="2" s="1"/>
  <c r="I367" i="2" s="1"/>
  <c r="E279" i="2"/>
  <c r="F279" i="2" s="1"/>
  <c r="G279" i="2" s="1"/>
  <c r="H279" i="2" s="1"/>
  <c r="I280" i="2" s="1"/>
  <c r="E215" i="2"/>
  <c r="F215" i="2" s="1"/>
  <c r="G215" i="2" s="1"/>
  <c r="H215" i="2" s="1"/>
  <c r="E142" i="2"/>
  <c r="F142" i="2" s="1"/>
  <c r="G142" i="2" s="1"/>
  <c r="H142" i="2" s="1"/>
  <c r="E55" i="2"/>
  <c r="F55" i="2" s="1"/>
  <c r="G55" i="2" s="1"/>
  <c r="H55" i="2" s="1"/>
  <c r="E229" i="2"/>
  <c r="F229" i="2" s="1"/>
  <c r="G229" i="2" s="1"/>
  <c r="H229" i="2" s="1"/>
  <c r="E1245" i="2"/>
  <c r="F1245" i="2" s="1"/>
  <c r="G1245" i="2" s="1"/>
  <c r="H1245" i="2" s="1"/>
  <c r="I1246" i="2" s="1"/>
  <c r="E1229" i="2"/>
  <c r="F1229" i="2" s="1"/>
  <c r="G1229" i="2" s="1"/>
  <c r="H1229" i="2" s="1"/>
  <c r="I1230" i="2" s="1"/>
  <c r="E1221" i="2"/>
  <c r="F1221" i="2" s="1"/>
  <c r="G1221" i="2" s="1"/>
  <c r="H1221" i="2" s="1"/>
  <c r="I1222" i="2" s="1"/>
  <c r="E1205" i="2"/>
  <c r="F1205" i="2" s="1"/>
  <c r="G1205" i="2" s="1"/>
  <c r="H1205" i="2" s="1"/>
  <c r="I1206" i="2" s="1"/>
  <c r="E1197" i="2"/>
  <c r="F1197" i="2" s="1"/>
  <c r="G1197" i="2" s="1"/>
  <c r="H1197" i="2" s="1"/>
  <c r="E1181" i="2"/>
  <c r="F1181" i="2" s="1"/>
  <c r="G1181" i="2" s="1"/>
  <c r="H1181" i="2" s="1"/>
  <c r="E1171" i="2"/>
  <c r="F1171" i="2" s="1"/>
  <c r="G1171" i="2" s="1"/>
  <c r="H1171" i="2" s="1"/>
  <c r="E1165" i="2"/>
  <c r="F1165" i="2" s="1"/>
  <c r="G1165" i="2" s="1"/>
  <c r="H1165" i="2" s="1"/>
  <c r="E1157" i="2"/>
  <c r="F1157" i="2" s="1"/>
  <c r="G1157" i="2" s="1"/>
  <c r="H1157" i="2" s="1"/>
  <c r="E1149" i="2"/>
  <c r="F1149" i="2" s="1"/>
  <c r="G1149" i="2" s="1"/>
  <c r="H1149" i="2" s="1"/>
  <c r="E1133" i="2"/>
  <c r="F1133" i="2" s="1"/>
  <c r="G1133" i="2" s="1"/>
  <c r="H1133" i="2" s="1"/>
  <c r="I1134" i="2" s="1"/>
  <c r="E1123" i="2"/>
  <c r="F1123" i="2" s="1"/>
  <c r="G1123" i="2" s="1"/>
  <c r="H1123" i="2" s="1"/>
  <c r="E1117" i="2"/>
  <c r="F1117" i="2" s="1"/>
  <c r="G1117" i="2" s="1"/>
  <c r="H1117" i="2" s="1"/>
  <c r="I1118" i="2" s="1"/>
  <c r="E1109" i="2"/>
  <c r="F1109" i="2" s="1"/>
  <c r="G1109" i="2" s="1"/>
  <c r="H1109" i="2" s="1"/>
  <c r="E1101" i="2"/>
  <c r="F1101" i="2" s="1"/>
  <c r="G1101" i="2" s="1"/>
  <c r="H1101" i="2" s="1"/>
  <c r="E1093" i="2"/>
  <c r="F1093" i="2" s="1"/>
  <c r="G1093" i="2" s="1"/>
  <c r="H1093" i="2" s="1"/>
  <c r="I1094" i="2" s="1"/>
  <c r="E1085" i="2"/>
  <c r="F1085" i="2" s="1"/>
  <c r="G1085" i="2" s="1"/>
  <c r="H1085" i="2" s="1"/>
  <c r="E1077" i="2"/>
  <c r="F1077" i="2" s="1"/>
  <c r="G1077" i="2" s="1"/>
  <c r="H1077" i="2" s="1"/>
  <c r="I1078" i="2" s="1"/>
  <c r="E1069" i="2"/>
  <c r="F1069" i="2" s="1"/>
  <c r="G1069" i="2" s="1"/>
  <c r="H1069" i="2" s="1"/>
  <c r="I1070" i="2" s="1"/>
  <c r="E1061" i="2"/>
  <c r="F1061" i="2" s="1"/>
  <c r="G1061" i="2" s="1"/>
  <c r="H1061" i="2" s="1"/>
  <c r="E1053" i="2"/>
  <c r="F1053" i="2" s="1"/>
  <c r="G1053" i="2" s="1"/>
  <c r="H1053" i="2" s="1"/>
  <c r="I1054" i="2" s="1"/>
  <c r="E1045" i="2"/>
  <c r="F1045" i="2" s="1"/>
  <c r="G1045" i="2" s="1"/>
  <c r="H1045" i="2" s="1"/>
  <c r="E1037" i="2"/>
  <c r="F1037" i="2" s="1"/>
  <c r="G1037" i="2" s="1"/>
  <c r="H1037" i="2" s="1"/>
  <c r="E1029" i="2"/>
  <c r="F1029" i="2" s="1"/>
  <c r="G1029" i="2" s="1"/>
  <c r="H1029" i="2" s="1"/>
  <c r="E1021" i="2"/>
  <c r="F1021" i="2" s="1"/>
  <c r="G1021" i="2" s="1"/>
  <c r="H1021" i="2" s="1"/>
  <c r="E1013" i="2"/>
  <c r="F1013" i="2" s="1"/>
  <c r="G1013" i="2" s="1"/>
  <c r="H1013" i="2" s="1"/>
  <c r="I1014" i="2" s="1"/>
  <c r="E1005" i="2"/>
  <c r="F1005" i="2" s="1"/>
  <c r="G1005" i="2" s="1"/>
  <c r="H1005" i="2" s="1"/>
  <c r="I1006" i="2" s="1"/>
  <c r="E997" i="2"/>
  <c r="F997" i="2" s="1"/>
  <c r="G997" i="2" s="1"/>
  <c r="H997" i="2" s="1"/>
  <c r="I998" i="2" s="1"/>
  <c r="E989" i="2"/>
  <c r="F989" i="2" s="1"/>
  <c r="G989" i="2" s="1"/>
  <c r="H989" i="2" s="1"/>
  <c r="E981" i="2"/>
  <c r="F981" i="2" s="1"/>
  <c r="G981" i="2" s="1"/>
  <c r="H981" i="2" s="1"/>
  <c r="E973" i="2"/>
  <c r="F973" i="2" s="1"/>
  <c r="G973" i="2" s="1"/>
  <c r="H973" i="2" s="1"/>
  <c r="E965" i="2"/>
  <c r="F965" i="2" s="1"/>
  <c r="G965" i="2" s="1"/>
  <c r="H965" i="2" s="1"/>
  <c r="E957" i="2"/>
  <c r="F957" i="2" s="1"/>
  <c r="G957" i="2" s="1"/>
  <c r="H957" i="2" s="1"/>
  <c r="E949" i="2"/>
  <c r="F949" i="2" s="1"/>
  <c r="G949" i="2" s="1"/>
  <c r="H949" i="2" s="1"/>
  <c r="E941" i="2"/>
  <c r="F941" i="2" s="1"/>
  <c r="G941" i="2" s="1"/>
  <c r="H941" i="2" s="1"/>
  <c r="I942" i="2" s="1"/>
  <c r="E933" i="2"/>
  <c r="F933" i="2" s="1"/>
  <c r="G933" i="2" s="1"/>
  <c r="H933" i="2" s="1"/>
  <c r="I934" i="2" s="1"/>
  <c r="E925" i="2"/>
  <c r="F925" i="2" s="1"/>
  <c r="G925" i="2" s="1"/>
  <c r="H925" i="2" s="1"/>
  <c r="E917" i="2"/>
  <c r="F917" i="2" s="1"/>
  <c r="G917" i="2" s="1"/>
  <c r="H917" i="2" s="1"/>
  <c r="E909" i="2"/>
  <c r="F909" i="2" s="1"/>
  <c r="G909" i="2" s="1"/>
  <c r="H909" i="2" s="1"/>
  <c r="E901" i="2"/>
  <c r="F901" i="2" s="1"/>
  <c r="G901" i="2" s="1"/>
  <c r="H901" i="2" s="1"/>
  <c r="E893" i="2"/>
  <c r="F893" i="2" s="1"/>
  <c r="G893" i="2" s="1"/>
  <c r="H893" i="2" s="1"/>
  <c r="I894" i="2" s="1"/>
  <c r="E885" i="2"/>
  <c r="F885" i="2" s="1"/>
  <c r="G885" i="2" s="1"/>
  <c r="H885" i="2" s="1"/>
  <c r="I886" i="2" s="1"/>
  <c r="E877" i="2"/>
  <c r="F877" i="2" s="1"/>
  <c r="G877" i="2" s="1"/>
  <c r="H877" i="2" s="1"/>
  <c r="E869" i="2"/>
  <c r="F869" i="2" s="1"/>
  <c r="G869" i="2" s="1"/>
  <c r="H869" i="2" s="1"/>
  <c r="I870" i="2" s="1"/>
  <c r="E861" i="2"/>
  <c r="F861" i="2" s="1"/>
  <c r="G861" i="2" s="1"/>
  <c r="H861" i="2" s="1"/>
  <c r="I862" i="2" s="1"/>
  <c r="E676" i="2"/>
  <c r="F676" i="2" s="1"/>
  <c r="G676" i="2" s="1"/>
  <c r="H676" i="2" s="1"/>
  <c r="I677" i="2" s="1"/>
  <c r="E661" i="2"/>
  <c r="F661" i="2" s="1"/>
  <c r="G661" i="2" s="1"/>
  <c r="H661" i="2" s="1"/>
  <c r="I662" i="2" s="1"/>
  <c r="E644" i="2"/>
  <c r="F644" i="2" s="1"/>
  <c r="G644" i="2" s="1"/>
  <c r="H644" i="2" s="1"/>
  <c r="E612" i="2"/>
  <c r="F612" i="2" s="1"/>
  <c r="G612" i="2" s="1"/>
  <c r="H612" i="2" s="1"/>
  <c r="I613" i="2" s="1"/>
  <c r="E580" i="2"/>
  <c r="F580" i="2" s="1"/>
  <c r="G580" i="2" s="1"/>
  <c r="H580" i="2" s="1"/>
  <c r="I581" i="2" s="1"/>
  <c r="E549" i="2"/>
  <c r="F549" i="2" s="1"/>
  <c r="G549" i="2" s="1"/>
  <c r="H549" i="2" s="1"/>
  <c r="I550" i="2" s="1"/>
  <c r="E532" i="2"/>
  <c r="F532" i="2" s="1"/>
  <c r="G532" i="2" s="1"/>
  <c r="H532" i="2" s="1"/>
  <c r="I533" i="2" s="1"/>
  <c r="E517" i="2"/>
  <c r="F517" i="2" s="1"/>
  <c r="G517" i="2" s="1"/>
  <c r="H517" i="2" s="1"/>
  <c r="E468" i="2"/>
  <c r="F468" i="2" s="1"/>
  <c r="G468" i="2" s="1"/>
  <c r="H468" i="2" s="1"/>
  <c r="E405" i="2"/>
  <c r="F405" i="2" s="1"/>
  <c r="G405" i="2" s="1"/>
  <c r="H405" i="2" s="1"/>
  <c r="I406" i="2" s="1"/>
  <c r="E356" i="2"/>
  <c r="F356" i="2" s="1"/>
  <c r="G356" i="2" s="1"/>
  <c r="H356" i="2" s="1"/>
  <c r="E324" i="2"/>
  <c r="F324" i="2" s="1"/>
  <c r="G324" i="2" s="1"/>
  <c r="H324" i="2" s="1"/>
  <c r="E293" i="2"/>
  <c r="F293" i="2" s="1"/>
  <c r="G293" i="2" s="1"/>
  <c r="H293" i="2" s="1"/>
  <c r="I294" i="2" s="1"/>
  <c r="E261" i="2"/>
  <c r="F261" i="2" s="1"/>
  <c r="G261" i="2" s="1"/>
  <c r="H261" i="2" s="1"/>
  <c r="I262" i="2" s="1"/>
  <c r="E212" i="2"/>
  <c r="F212" i="2" s="1"/>
  <c r="G212" i="2" s="1"/>
  <c r="H212" i="2" s="1"/>
  <c r="E181" i="2"/>
  <c r="F181" i="2" s="1"/>
  <c r="G181" i="2" s="1"/>
  <c r="H181" i="2" s="1"/>
  <c r="E149" i="2"/>
  <c r="F149" i="2" s="1"/>
  <c r="G149" i="2" s="1"/>
  <c r="H149" i="2" s="1"/>
  <c r="E100" i="2"/>
  <c r="F100" i="2" s="1"/>
  <c r="G100" i="2" s="1"/>
  <c r="H100" i="2" s="1"/>
  <c r="I101" i="2" s="1"/>
  <c r="E68" i="2"/>
  <c r="F68" i="2" s="1"/>
  <c r="G68" i="2" s="1"/>
  <c r="H68" i="2" s="1"/>
  <c r="I69" i="2" s="1"/>
  <c r="E37" i="2"/>
  <c r="F37" i="2" s="1"/>
  <c r="G37" i="2" s="1"/>
  <c r="H37" i="2" s="1"/>
  <c r="E1127" i="2"/>
  <c r="F1127" i="2" s="1"/>
  <c r="G1127" i="2" s="1"/>
  <c r="H1127" i="2" s="1"/>
  <c r="I1128" i="2" s="1"/>
  <c r="E1099" i="2"/>
  <c r="F1099" i="2" s="1"/>
  <c r="G1099" i="2" s="1"/>
  <c r="H1099" i="2" s="1"/>
  <c r="I1100" i="2" s="1"/>
  <c r="E1062" i="2"/>
  <c r="F1062" i="2" s="1"/>
  <c r="G1062" i="2" s="1"/>
  <c r="H1062" i="2" s="1"/>
  <c r="I1063" i="2" s="1"/>
  <c r="E1019" i="2"/>
  <c r="F1019" i="2" s="1"/>
  <c r="G1019" i="2" s="1"/>
  <c r="H1019" i="2" s="1"/>
  <c r="E987" i="2"/>
  <c r="F987" i="2" s="1"/>
  <c r="G987" i="2" s="1"/>
  <c r="H987" i="2" s="1"/>
  <c r="I988" i="2" s="1"/>
  <c r="E832" i="2"/>
  <c r="F832" i="2" s="1"/>
  <c r="G832" i="2" s="1"/>
  <c r="H832" i="2" s="1"/>
  <c r="I833" i="2" s="1"/>
  <c r="E791" i="2"/>
  <c r="F791" i="2" s="1"/>
  <c r="G791" i="2" s="1"/>
  <c r="H791" i="2" s="1"/>
  <c r="E759" i="2"/>
  <c r="F759" i="2" s="1"/>
  <c r="G759" i="2" s="1"/>
  <c r="H759" i="2" s="1"/>
  <c r="I760" i="2" s="1"/>
  <c r="E720" i="2"/>
  <c r="F720" i="2" s="1"/>
  <c r="G720" i="2" s="1"/>
  <c r="H720" i="2" s="1"/>
  <c r="E655" i="2"/>
  <c r="F655" i="2" s="1"/>
  <c r="G655" i="2" s="1"/>
  <c r="H655" i="2" s="1"/>
  <c r="I656" i="2" s="1"/>
  <c r="E591" i="2"/>
  <c r="F591" i="2" s="1"/>
  <c r="G591" i="2" s="1"/>
  <c r="H591" i="2" s="1"/>
  <c r="I592" i="2" s="1"/>
  <c r="E510" i="2"/>
  <c r="F510" i="2" s="1"/>
  <c r="G510" i="2" s="1"/>
  <c r="H510" i="2" s="1"/>
  <c r="E423" i="2"/>
  <c r="F423" i="2" s="1"/>
  <c r="G423" i="2" s="1"/>
  <c r="H423" i="2" s="1"/>
  <c r="E359" i="2"/>
  <c r="F359" i="2" s="1"/>
  <c r="G359" i="2" s="1"/>
  <c r="H359" i="2" s="1"/>
  <c r="E278" i="2"/>
  <c r="F278" i="2" s="1"/>
  <c r="G278" i="2" s="1"/>
  <c r="H278" i="2" s="1"/>
  <c r="E197" i="2"/>
  <c r="F197" i="2" s="1"/>
  <c r="G197" i="2" s="1"/>
  <c r="H197" i="2" s="1"/>
  <c r="E133" i="2"/>
  <c r="F133" i="2" s="1"/>
  <c r="G133" i="2" s="1"/>
  <c r="H133" i="2" s="1"/>
  <c r="E54" i="2"/>
  <c r="F54" i="2" s="1"/>
  <c r="G54" i="2" s="1"/>
  <c r="H54" i="2" s="1"/>
  <c r="I55" i="2" s="1"/>
  <c r="E1107" i="2"/>
  <c r="F1107" i="2" s="1"/>
  <c r="G1107" i="2" s="1"/>
  <c r="H1107" i="2" s="1"/>
  <c r="I1108" i="2" s="1"/>
  <c r="E660" i="2"/>
  <c r="F660" i="2" s="1"/>
  <c r="G660" i="2" s="1"/>
  <c r="H660" i="2" s="1"/>
  <c r="E548" i="2"/>
  <c r="F548" i="2" s="1"/>
  <c r="G548" i="2" s="1"/>
  <c r="H548" i="2" s="1"/>
  <c r="E516" i="2"/>
  <c r="F516" i="2" s="1"/>
  <c r="G516" i="2" s="1"/>
  <c r="H516" i="2" s="1"/>
  <c r="I517" i="2" s="1"/>
  <c r="E404" i="2"/>
  <c r="F404" i="2" s="1"/>
  <c r="G404" i="2" s="1"/>
  <c r="H404" i="2" s="1"/>
  <c r="I405" i="2" s="1"/>
  <c r="E292" i="2"/>
  <c r="F292" i="2" s="1"/>
  <c r="G292" i="2" s="1"/>
  <c r="H292" i="2" s="1"/>
  <c r="E260" i="2"/>
  <c r="F260" i="2" s="1"/>
  <c r="G260" i="2" s="1"/>
  <c r="H260" i="2" s="1"/>
  <c r="E148" i="2"/>
  <c r="F148" i="2" s="1"/>
  <c r="G148" i="2" s="1"/>
  <c r="H148" i="2" s="1"/>
  <c r="I149" i="2" s="1"/>
  <c r="E36" i="2"/>
  <c r="F36" i="2" s="1"/>
  <c r="G36" i="2" s="1"/>
  <c r="H36" i="2" s="1"/>
  <c r="I37" i="2" s="1"/>
  <c r="E1224" i="2"/>
  <c r="F1224" i="2" s="1"/>
  <c r="G1224" i="2" s="1"/>
  <c r="H1224" i="2" s="1"/>
  <c r="E1126" i="2"/>
  <c r="F1126" i="2" s="1"/>
  <c r="G1126" i="2" s="1"/>
  <c r="H1126" i="2" s="1"/>
  <c r="E904" i="2"/>
  <c r="F904" i="2" s="1"/>
  <c r="G904" i="2" s="1"/>
  <c r="H904" i="2" s="1"/>
  <c r="E863" i="2"/>
  <c r="F863" i="2" s="1"/>
  <c r="G863" i="2" s="1"/>
  <c r="H863" i="2" s="1"/>
  <c r="E831" i="2"/>
  <c r="F831" i="2" s="1"/>
  <c r="G831" i="2" s="1"/>
  <c r="H831" i="2" s="1"/>
  <c r="I832" i="2" s="1"/>
  <c r="E790" i="2"/>
  <c r="F790" i="2" s="1"/>
  <c r="G790" i="2" s="1"/>
  <c r="H790" i="2" s="1"/>
  <c r="I791" i="2" s="1"/>
  <c r="E747" i="2"/>
  <c r="F747" i="2" s="1"/>
  <c r="G747" i="2" s="1"/>
  <c r="H747" i="2" s="1"/>
  <c r="E654" i="2"/>
  <c r="F654" i="2" s="1"/>
  <c r="G654" i="2" s="1"/>
  <c r="H654" i="2" s="1"/>
  <c r="I655" i="2" s="1"/>
  <c r="E567" i="2"/>
  <c r="F567" i="2" s="1"/>
  <c r="G567" i="2" s="1"/>
  <c r="H567" i="2" s="1"/>
  <c r="E503" i="2"/>
  <c r="F503" i="2" s="1"/>
  <c r="G503" i="2" s="1"/>
  <c r="H503" i="2" s="1"/>
  <c r="E422" i="2"/>
  <c r="F422" i="2" s="1"/>
  <c r="G422" i="2" s="1"/>
  <c r="E341" i="2"/>
  <c r="F341" i="2" s="1"/>
  <c r="G341" i="2" s="1"/>
  <c r="H341" i="2" s="1"/>
  <c r="E277" i="2"/>
  <c r="F277" i="2" s="1"/>
  <c r="G277" i="2" s="1"/>
  <c r="H277" i="2" s="1"/>
  <c r="I278" i="2" s="1"/>
  <c r="E196" i="2"/>
  <c r="F196" i="2" s="1"/>
  <c r="G196" i="2" s="1"/>
  <c r="H196" i="2" s="1"/>
  <c r="I197" i="2" s="1"/>
  <c r="E111" i="2"/>
  <c r="F111" i="2" s="1"/>
  <c r="G111" i="2" s="1"/>
  <c r="H111" i="2" s="1"/>
  <c r="I112" i="2" s="1"/>
  <c r="E47" i="2"/>
  <c r="F47" i="2" s="1"/>
  <c r="G47" i="2" s="1"/>
  <c r="H47" i="2" s="1"/>
  <c r="I48" i="2" s="1"/>
  <c r="E95" i="2"/>
  <c r="F95" i="2" s="1"/>
  <c r="G95" i="2" s="1"/>
  <c r="H95" i="2" s="1"/>
  <c r="E71" i="2"/>
  <c r="F71" i="2" s="1"/>
  <c r="G71" i="2" s="1"/>
  <c r="H71" i="2" s="1"/>
  <c r="E31" i="2"/>
  <c r="F31" i="2" s="1"/>
  <c r="G31" i="2" s="1"/>
  <c r="H31" i="2" s="1"/>
  <c r="E1238" i="2"/>
  <c r="F1238" i="2" s="1"/>
  <c r="G1238" i="2" s="1"/>
  <c r="H1238" i="2" s="1"/>
  <c r="E1230" i="2"/>
  <c r="F1230" i="2" s="1"/>
  <c r="G1230" i="2" s="1"/>
  <c r="H1230" i="2" s="1"/>
  <c r="I1231" i="2" s="1"/>
  <c r="E1174" i="2"/>
  <c r="F1174" i="2" s="1"/>
  <c r="G1174" i="2" s="1"/>
  <c r="H1174" i="2" s="1"/>
  <c r="E1166" i="2"/>
  <c r="F1166" i="2" s="1"/>
  <c r="G1166" i="2" s="1"/>
  <c r="H1166" i="2" s="1"/>
  <c r="I1167" i="2" s="1"/>
  <c r="E1110" i="2"/>
  <c r="F1110" i="2" s="1"/>
  <c r="G1110" i="2" s="1"/>
  <c r="H1110" i="2" s="1"/>
  <c r="I1111" i="2" s="1"/>
  <c r="E1102" i="2"/>
  <c r="F1102" i="2" s="1"/>
  <c r="G1102" i="2" s="1"/>
  <c r="H1102" i="2" s="1"/>
  <c r="I1103" i="2" s="1"/>
  <c r="E1070" i="2"/>
  <c r="F1070" i="2" s="1"/>
  <c r="G1070" i="2" s="1"/>
  <c r="E1038" i="2"/>
  <c r="F1038" i="2" s="1"/>
  <c r="G1038" i="2" s="1"/>
  <c r="H1038" i="2" s="1"/>
  <c r="E1006" i="2"/>
  <c r="F1006" i="2" s="1"/>
  <c r="G1006" i="2" s="1"/>
  <c r="H1006" i="2" s="1"/>
  <c r="E974" i="2"/>
  <c r="F974" i="2" s="1"/>
  <c r="G974" i="2" s="1"/>
  <c r="H974" i="2" s="1"/>
  <c r="E942" i="2"/>
  <c r="F942" i="2" s="1"/>
  <c r="G942" i="2" s="1"/>
  <c r="H942" i="2" s="1"/>
  <c r="E910" i="2"/>
  <c r="F910" i="2" s="1"/>
  <c r="G910" i="2" s="1"/>
  <c r="H910" i="2" s="1"/>
  <c r="E878" i="2"/>
  <c r="F878" i="2" s="1"/>
  <c r="G878" i="2" s="1"/>
  <c r="H878" i="2" s="1"/>
  <c r="I879" i="2" s="1"/>
  <c r="E846" i="2"/>
  <c r="F846" i="2" s="1"/>
  <c r="G846" i="2" s="1"/>
  <c r="H846" i="2" s="1"/>
  <c r="I847" i="2" s="1"/>
  <c r="E814" i="2"/>
  <c r="F814" i="2" s="1"/>
  <c r="G814" i="2" s="1"/>
  <c r="H814" i="2" s="1"/>
  <c r="I815" i="2" s="1"/>
  <c r="E782" i="2"/>
  <c r="F782" i="2" s="1"/>
  <c r="G782" i="2" s="1"/>
  <c r="H782" i="2" s="1"/>
  <c r="E750" i="2"/>
  <c r="F750" i="2" s="1"/>
  <c r="G750" i="2" s="1"/>
  <c r="H750" i="2" s="1"/>
  <c r="E718" i="2"/>
  <c r="F718" i="2" s="1"/>
  <c r="G718" i="2" s="1"/>
  <c r="E670" i="2"/>
  <c r="F670" i="2" s="1"/>
  <c r="G670" i="2" s="1"/>
  <c r="H670" i="2" s="1"/>
  <c r="E646" i="2"/>
  <c r="F646" i="2" s="1"/>
  <c r="G646" i="2" s="1"/>
  <c r="H646" i="2" s="1"/>
  <c r="E606" i="2"/>
  <c r="F606" i="2" s="1"/>
  <c r="G606" i="2" s="1"/>
  <c r="H606" i="2" s="1"/>
  <c r="I607" i="2" s="1"/>
  <c r="E582" i="2"/>
  <c r="F582" i="2" s="1"/>
  <c r="G582" i="2" s="1"/>
  <c r="H582" i="2" s="1"/>
  <c r="I583" i="2" s="1"/>
  <c r="E542" i="2"/>
  <c r="F542" i="2" s="1"/>
  <c r="G542" i="2" s="1"/>
  <c r="H542" i="2" s="1"/>
  <c r="I543" i="2" s="1"/>
  <c r="E518" i="2"/>
  <c r="F518" i="2" s="1"/>
  <c r="G518" i="2" s="1"/>
  <c r="H518" i="2" s="1"/>
  <c r="E478" i="2"/>
  <c r="F478" i="2" s="1"/>
  <c r="G478" i="2" s="1"/>
  <c r="H478" i="2" s="1"/>
  <c r="E454" i="2"/>
  <c r="F454" i="2" s="1"/>
  <c r="G454" i="2" s="1"/>
  <c r="H454" i="2" s="1"/>
  <c r="E414" i="2"/>
  <c r="F414" i="2" s="1"/>
  <c r="G414" i="2" s="1"/>
  <c r="H414" i="2" s="1"/>
  <c r="E390" i="2"/>
  <c r="F390" i="2" s="1"/>
  <c r="G390" i="2" s="1"/>
  <c r="H390" i="2" s="1"/>
  <c r="E350" i="2"/>
  <c r="F350" i="2" s="1"/>
  <c r="G350" i="2" s="1"/>
  <c r="H350" i="2" s="1"/>
  <c r="I351" i="2" s="1"/>
  <c r="E326" i="2"/>
  <c r="F326" i="2" s="1"/>
  <c r="G326" i="2" s="1"/>
  <c r="H326" i="2" s="1"/>
  <c r="I327" i="2" s="1"/>
  <c r="E286" i="2"/>
  <c r="F286" i="2" s="1"/>
  <c r="G286" i="2" s="1"/>
  <c r="H286" i="2" s="1"/>
  <c r="I287" i="2" s="1"/>
  <c r="E262" i="2"/>
  <c r="F262" i="2" s="1"/>
  <c r="G262" i="2" s="1"/>
  <c r="H262" i="2" s="1"/>
  <c r="E222" i="2"/>
  <c r="F222" i="2" s="1"/>
  <c r="G222" i="2" s="1"/>
  <c r="H222" i="2" s="1"/>
  <c r="E198" i="2"/>
  <c r="F198" i="2" s="1"/>
  <c r="G198" i="2" s="1"/>
  <c r="H198" i="2" s="1"/>
  <c r="E158" i="2"/>
  <c r="F158" i="2" s="1"/>
  <c r="G158" i="2" s="1"/>
  <c r="H158" i="2" s="1"/>
  <c r="E134" i="2"/>
  <c r="F134" i="2" s="1"/>
  <c r="G134" i="2" s="1"/>
  <c r="H134" i="2" s="1"/>
  <c r="E94" i="2"/>
  <c r="F94" i="2" s="1"/>
  <c r="G94" i="2" s="1"/>
  <c r="H94" i="2" s="1"/>
  <c r="I95" i="2" s="1"/>
  <c r="E70" i="2"/>
  <c r="F70" i="2" s="1"/>
  <c r="G70" i="2" s="1"/>
  <c r="H70" i="2" s="1"/>
  <c r="E30" i="2"/>
  <c r="F30" i="2" s="1"/>
  <c r="G30" i="2" s="1"/>
  <c r="H30" i="2" s="1"/>
  <c r="I31" i="2" s="1"/>
  <c r="E613" i="2"/>
  <c r="F613" i="2" s="1"/>
  <c r="G613" i="2" s="1"/>
  <c r="H613" i="2" s="1"/>
  <c r="E581" i="2"/>
  <c r="F581" i="2" s="1"/>
  <c r="G581" i="2" s="1"/>
  <c r="H581" i="2" s="1"/>
  <c r="I582" i="2" s="1"/>
  <c r="E469" i="2"/>
  <c r="F469" i="2" s="1"/>
  <c r="G469" i="2" s="1"/>
  <c r="E357" i="2"/>
  <c r="F357" i="2" s="1"/>
  <c r="G357" i="2" s="1"/>
  <c r="H357" i="2" s="1"/>
  <c r="E325" i="2"/>
  <c r="F325" i="2" s="1"/>
  <c r="G325" i="2" s="1"/>
  <c r="H325" i="2" s="1"/>
  <c r="I326" i="2" s="1"/>
  <c r="E213" i="2"/>
  <c r="F213" i="2" s="1"/>
  <c r="G213" i="2" s="1"/>
  <c r="H213" i="2" s="1"/>
  <c r="I214" i="2" s="1"/>
  <c r="E101" i="2"/>
  <c r="F101" i="2" s="1"/>
  <c r="G101" i="2" s="1"/>
  <c r="H101" i="2" s="1"/>
  <c r="I102" i="2" s="1"/>
  <c r="E69" i="2"/>
  <c r="F69" i="2" s="1"/>
  <c r="G69" i="2" s="1"/>
  <c r="H69" i="2" s="1"/>
  <c r="I70" i="2" s="1"/>
  <c r="E853" i="2"/>
  <c r="F853" i="2" s="1"/>
  <c r="G853" i="2" s="1"/>
  <c r="H853" i="2" s="1"/>
  <c r="I854" i="2" s="1"/>
  <c r="E837" i="2"/>
  <c r="F837" i="2" s="1"/>
  <c r="G837" i="2" s="1"/>
  <c r="H837" i="2" s="1"/>
  <c r="I838" i="2" s="1"/>
  <c r="E821" i="2"/>
  <c r="F821" i="2" s="1"/>
  <c r="G821" i="2" s="1"/>
  <c r="H821" i="2" s="1"/>
  <c r="I822" i="2" s="1"/>
  <c r="E805" i="2"/>
  <c r="F805" i="2" s="1"/>
  <c r="G805" i="2" s="1"/>
  <c r="H805" i="2" s="1"/>
  <c r="I806" i="2" s="1"/>
  <c r="E789" i="2"/>
  <c r="F789" i="2" s="1"/>
  <c r="G789" i="2" s="1"/>
  <c r="H789" i="2" s="1"/>
  <c r="I790" i="2" s="1"/>
  <c r="E773" i="2"/>
  <c r="F773" i="2" s="1"/>
  <c r="G773" i="2" s="1"/>
  <c r="H773" i="2" s="1"/>
  <c r="I774" i="2" s="1"/>
  <c r="E757" i="2"/>
  <c r="F757" i="2" s="1"/>
  <c r="G757" i="2" s="1"/>
  <c r="H757" i="2" s="1"/>
  <c r="I758" i="2" s="1"/>
  <c r="E741" i="2"/>
  <c r="F741" i="2" s="1"/>
  <c r="G741" i="2" s="1"/>
  <c r="H741" i="2" s="1"/>
  <c r="E725" i="2"/>
  <c r="F725" i="2" s="1"/>
  <c r="G725" i="2" s="1"/>
  <c r="H725" i="2" s="1"/>
  <c r="I726" i="2" s="1"/>
  <c r="E709" i="2"/>
  <c r="F709" i="2" s="1"/>
  <c r="G709" i="2" s="1"/>
  <c r="H709" i="2" s="1"/>
  <c r="E693" i="2"/>
  <c r="F693" i="2" s="1"/>
  <c r="G693" i="2" s="1"/>
  <c r="H693" i="2" s="1"/>
  <c r="E669" i="2"/>
  <c r="F669" i="2" s="1"/>
  <c r="G669" i="2" s="1"/>
  <c r="H669" i="2" s="1"/>
  <c r="I670" i="2" s="1"/>
  <c r="E637" i="2"/>
  <c r="F637" i="2" s="1"/>
  <c r="G637" i="2" s="1"/>
  <c r="H637" i="2" s="1"/>
  <c r="I638" i="2" s="1"/>
  <c r="E621" i="2"/>
  <c r="F621" i="2" s="1"/>
  <c r="G621" i="2" s="1"/>
  <c r="H621" i="2" s="1"/>
  <c r="I622" i="2" s="1"/>
  <c r="E589" i="2"/>
  <c r="F589" i="2" s="1"/>
  <c r="G589" i="2" s="1"/>
  <c r="H589" i="2" s="1"/>
  <c r="I590" i="2" s="1"/>
  <c r="E565" i="2"/>
  <c r="F565" i="2" s="1"/>
  <c r="G565" i="2" s="1"/>
  <c r="H565" i="2" s="1"/>
  <c r="E541" i="2"/>
  <c r="F541" i="2" s="1"/>
  <c r="G541" i="2" s="1"/>
  <c r="H541" i="2" s="1"/>
  <c r="E509" i="2"/>
  <c r="F509" i="2" s="1"/>
  <c r="G509" i="2" s="1"/>
  <c r="H509" i="2" s="1"/>
  <c r="I510" i="2" s="1"/>
  <c r="E493" i="2"/>
  <c r="F493" i="2" s="1"/>
  <c r="G493" i="2" s="1"/>
  <c r="H493" i="2" s="1"/>
  <c r="I494" i="2" s="1"/>
  <c r="E461" i="2"/>
  <c r="F461" i="2" s="1"/>
  <c r="G461" i="2" s="1"/>
  <c r="H461" i="2" s="1"/>
  <c r="I462" i="2" s="1"/>
  <c r="E445" i="2"/>
  <c r="F445" i="2" s="1"/>
  <c r="G445" i="2" s="1"/>
  <c r="H445" i="2" s="1"/>
  <c r="I446" i="2" s="1"/>
  <c r="E437" i="2"/>
  <c r="F437" i="2" s="1"/>
  <c r="G437" i="2" s="1"/>
  <c r="H437" i="2" s="1"/>
  <c r="I438" i="2" s="1"/>
  <c r="E429" i="2"/>
  <c r="F429" i="2" s="1"/>
  <c r="G429" i="2" s="1"/>
  <c r="H429" i="2" s="1"/>
  <c r="E413" i="2"/>
  <c r="F413" i="2" s="1"/>
  <c r="G413" i="2" s="1"/>
  <c r="H413" i="2" s="1"/>
  <c r="E397" i="2"/>
  <c r="F397" i="2" s="1"/>
  <c r="G397" i="2" s="1"/>
  <c r="H397" i="2" s="1"/>
  <c r="I398" i="2" s="1"/>
  <c r="E381" i="2"/>
  <c r="F381" i="2" s="1"/>
  <c r="G381" i="2" s="1"/>
  <c r="H381" i="2" s="1"/>
  <c r="I382" i="2" s="1"/>
  <c r="E373" i="2"/>
  <c r="F373" i="2" s="1"/>
  <c r="G373" i="2" s="1"/>
  <c r="H373" i="2" s="1"/>
  <c r="I374" i="2" s="1"/>
  <c r="E365" i="2"/>
  <c r="F365" i="2" s="1"/>
  <c r="G365" i="2" s="1"/>
  <c r="H365" i="2" s="1"/>
  <c r="E349" i="2"/>
  <c r="F349" i="2" s="1"/>
  <c r="G349" i="2" s="1"/>
  <c r="H349" i="2" s="1"/>
  <c r="E333" i="2"/>
  <c r="F333" i="2" s="1"/>
  <c r="G333" i="2" s="1"/>
  <c r="H333" i="2" s="1"/>
  <c r="I334" i="2" s="1"/>
  <c r="E317" i="2"/>
  <c r="F317" i="2" s="1"/>
  <c r="G317" i="2" s="1"/>
  <c r="H317" i="2" s="1"/>
  <c r="E309" i="2"/>
  <c r="F309" i="2" s="1"/>
  <c r="G309" i="2" s="1"/>
  <c r="H309" i="2" s="1"/>
  <c r="E301" i="2"/>
  <c r="F301" i="2" s="1"/>
  <c r="G301" i="2" s="1"/>
  <c r="H301" i="2" s="1"/>
  <c r="I302" i="2" s="1"/>
  <c r="E285" i="2"/>
  <c r="F285" i="2" s="1"/>
  <c r="G285" i="2" s="1"/>
  <c r="H285" i="2" s="1"/>
  <c r="I286" i="2" s="1"/>
  <c r="E269" i="2"/>
  <c r="F269" i="2" s="1"/>
  <c r="G269" i="2" s="1"/>
  <c r="H269" i="2" s="1"/>
  <c r="I270" i="2" s="1"/>
  <c r="E253" i="2"/>
  <c r="F253" i="2" s="1"/>
  <c r="G253" i="2" s="1"/>
  <c r="H253" i="2" s="1"/>
  <c r="I254" i="2" s="1"/>
  <c r="E245" i="2"/>
  <c r="F245" i="2" s="1"/>
  <c r="G245" i="2" s="1"/>
  <c r="H245" i="2" s="1"/>
  <c r="I246" i="2" s="1"/>
  <c r="E237" i="2"/>
  <c r="F237" i="2" s="1"/>
  <c r="G237" i="2" s="1"/>
  <c r="H237" i="2" s="1"/>
  <c r="I238" i="2" s="1"/>
  <c r="E221" i="2"/>
  <c r="F221" i="2" s="1"/>
  <c r="G221" i="2" s="1"/>
  <c r="H221" i="2" s="1"/>
  <c r="E205" i="2"/>
  <c r="F205" i="2" s="1"/>
  <c r="G205" i="2" s="1"/>
  <c r="E189" i="2"/>
  <c r="F189" i="2" s="1"/>
  <c r="G189" i="2" s="1"/>
  <c r="H189" i="2" s="1"/>
  <c r="E173" i="2"/>
  <c r="F173" i="2" s="1"/>
  <c r="G173" i="2" s="1"/>
  <c r="H173" i="2" s="1"/>
  <c r="I174" i="2" s="1"/>
  <c r="E157" i="2"/>
  <c r="F157" i="2" s="1"/>
  <c r="G157" i="2" s="1"/>
  <c r="H157" i="2" s="1"/>
  <c r="E141" i="2"/>
  <c r="F141" i="2" s="1"/>
  <c r="G141" i="2" s="1"/>
  <c r="E125" i="2"/>
  <c r="F125" i="2" s="1"/>
  <c r="G125" i="2" s="1"/>
  <c r="H125" i="2" s="1"/>
  <c r="I126" i="2" s="1"/>
  <c r="E117" i="2"/>
  <c r="F117" i="2" s="1"/>
  <c r="G117" i="2" s="1"/>
  <c r="H117" i="2" s="1"/>
  <c r="I118" i="2" s="1"/>
  <c r="E109" i="2"/>
  <c r="F109" i="2" s="1"/>
  <c r="G109" i="2" s="1"/>
  <c r="H109" i="2" s="1"/>
  <c r="E93" i="2"/>
  <c r="F93" i="2" s="1"/>
  <c r="G93" i="2" s="1"/>
  <c r="H93" i="2" s="1"/>
  <c r="E77" i="2"/>
  <c r="F77" i="2" s="1"/>
  <c r="G77" i="2" s="1"/>
  <c r="H77" i="2" s="1"/>
  <c r="E61" i="2"/>
  <c r="F61" i="2" s="1"/>
  <c r="G61" i="2" s="1"/>
  <c r="H61" i="2" s="1"/>
  <c r="E53" i="2"/>
  <c r="F53" i="2" s="1"/>
  <c r="G53" i="2" s="1"/>
  <c r="H53" i="2" s="1"/>
  <c r="E45" i="2"/>
  <c r="F45" i="2" s="1"/>
  <c r="G45" i="2" s="1"/>
  <c r="H45" i="2" s="1"/>
  <c r="I46" i="2" s="1"/>
  <c r="E29" i="2"/>
  <c r="F29" i="2" s="1"/>
  <c r="G29" i="2" s="1"/>
  <c r="H29" i="2" s="1"/>
  <c r="I30" i="2" s="1"/>
  <c r="E700" i="2"/>
  <c r="F700" i="2" s="1"/>
  <c r="G700" i="2" s="1"/>
  <c r="H700" i="2" s="1"/>
  <c r="I701" i="2" s="1"/>
  <c r="E692" i="2"/>
  <c r="F692" i="2" s="1"/>
  <c r="G692" i="2" s="1"/>
  <c r="H692" i="2" s="1"/>
  <c r="E684" i="2"/>
  <c r="F684" i="2" s="1"/>
  <c r="G684" i="2" s="1"/>
  <c r="H684" i="2" s="1"/>
  <c r="E668" i="2"/>
  <c r="F668" i="2" s="1"/>
  <c r="G668" i="2" s="1"/>
  <c r="H668" i="2" s="1"/>
  <c r="E652" i="2"/>
  <c r="F652" i="2" s="1"/>
  <c r="G652" i="2" s="1"/>
  <c r="H652" i="2" s="1"/>
  <c r="I653" i="2" s="1"/>
  <c r="E636" i="2"/>
  <c r="F636" i="2" s="1"/>
  <c r="G636" i="2" s="1"/>
  <c r="H636" i="2" s="1"/>
  <c r="E628" i="2"/>
  <c r="F628" i="2" s="1"/>
  <c r="G628" i="2" s="1"/>
  <c r="H628" i="2" s="1"/>
  <c r="I629" i="2" s="1"/>
  <c r="E620" i="2"/>
  <c r="F620" i="2" s="1"/>
  <c r="G620" i="2" s="1"/>
  <c r="H620" i="2" s="1"/>
  <c r="E604" i="2"/>
  <c r="F604" i="2" s="1"/>
  <c r="G604" i="2" s="1"/>
  <c r="H604" i="2" s="1"/>
  <c r="I605" i="2" s="1"/>
  <c r="E588" i="2"/>
  <c r="F588" i="2" s="1"/>
  <c r="G588" i="2" s="1"/>
  <c r="H588" i="2" s="1"/>
  <c r="I589" i="2" s="1"/>
  <c r="E572" i="2"/>
  <c r="F572" i="2" s="1"/>
  <c r="G572" i="2" s="1"/>
  <c r="H572" i="2" s="1"/>
  <c r="E564" i="2"/>
  <c r="F564" i="2" s="1"/>
  <c r="G564" i="2" s="1"/>
  <c r="H564" i="2" s="1"/>
  <c r="E556" i="2"/>
  <c r="F556" i="2" s="1"/>
  <c r="G556" i="2" s="1"/>
  <c r="H556" i="2" s="1"/>
  <c r="E540" i="2"/>
  <c r="F540" i="2" s="1"/>
  <c r="G540" i="2" s="1"/>
  <c r="H540" i="2" s="1"/>
  <c r="I541" i="2" s="1"/>
  <c r="E524" i="2"/>
  <c r="F524" i="2" s="1"/>
  <c r="G524" i="2" s="1"/>
  <c r="H524" i="2" s="1"/>
  <c r="E508" i="2"/>
  <c r="F508" i="2" s="1"/>
  <c r="G508" i="2" s="1"/>
  <c r="H508" i="2" s="1"/>
  <c r="I509" i="2" s="1"/>
  <c r="E500" i="2"/>
  <c r="F500" i="2" s="1"/>
  <c r="G500" i="2" s="1"/>
  <c r="H500" i="2" s="1"/>
  <c r="I501" i="2" s="1"/>
  <c r="E492" i="2"/>
  <c r="F492" i="2" s="1"/>
  <c r="G492" i="2" s="1"/>
  <c r="H492" i="2" s="1"/>
  <c r="E476" i="2"/>
  <c r="F476" i="2" s="1"/>
  <c r="G476" i="2" s="1"/>
  <c r="H476" i="2" s="1"/>
  <c r="E460" i="2"/>
  <c r="F460" i="2" s="1"/>
  <c r="G460" i="2" s="1"/>
  <c r="H460" i="2" s="1"/>
  <c r="E444" i="2"/>
  <c r="F444" i="2" s="1"/>
  <c r="G444" i="2" s="1"/>
  <c r="H444" i="2" s="1"/>
  <c r="E436" i="2"/>
  <c r="F436" i="2" s="1"/>
  <c r="G436" i="2" s="1"/>
  <c r="H436" i="2" s="1"/>
  <c r="E428" i="2"/>
  <c r="F428" i="2" s="1"/>
  <c r="G428" i="2" s="1"/>
  <c r="H428" i="2" s="1"/>
  <c r="I429" i="2" s="1"/>
  <c r="E412" i="2"/>
  <c r="F412" i="2" s="1"/>
  <c r="G412" i="2" s="1"/>
  <c r="H412" i="2" s="1"/>
  <c r="I413" i="2" s="1"/>
  <c r="E396" i="2"/>
  <c r="F396" i="2" s="1"/>
  <c r="G396" i="2" s="1"/>
  <c r="H396" i="2" s="1"/>
  <c r="I397" i="2" s="1"/>
  <c r="E380" i="2"/>
  <c r="F380" i="2" s="1"/>
  <c r="G380" i="2" s="1"/>
  <c r="H380" i="2" s="1"/>
  <c r="E372" i="2"/>
  <c r="F372" i="2" s="1"/>
  <c r="G372" i="2" s="1"/>
  <c r="H372" i="2" s="1"/>
  <c r="E364" i="2"/>
  <c r="F364" i="2" s="1"/>
  <c r="G364" i="2" s="1"/>
  <c r="H364" i="2" s="1"/>
  <c r="E348" i="2"/>
  <c r="F348" i="2" s="1"/>
  <c r="G348" i="2" s="1"/>
  <c r="H348" i="2" s="1"/>
  <c r="E332" i="2"/>
  <c r="F332" i="2" s="1"/>
  <c r="G332" i="2" s="1"/>
  <c r="H332" i="2" s="1"/>
  <c r="E316" i="2"/>
  <c r="F316" i="2" s="1"/>
  <c r="G316" i="2" s="1"/>
  <c r="H316" i="2" s="1"/>
  <c r="I317" i="2" s="1"/>
  <c r="E308" i="2"/>
  <c r="F308" i="2" s="1"/>
  <c r="G308" i="2" s="1"/>
  <c r="H308" i="2" s="1"/>
  <c r="I309" i="2" s="1"/>
  <c r="E300" i="2"/>
  <c r="F300" i="2" s="1"/>
  <c r="G300" i="2" s="1"/>
  <c r="H300" i="2" s="1"/>
  <c r="I301" i="2" s="1"/>
  <c r="E284" i="2"/>
  <c r="F284" i="2" s="1"/>
  <c r="G284" i="2" s="1"/>
  <c r="H284" i="2" s="1"/>
  <c r="E268" i="2"/>
  <c r="F268" i="2" s="1"/>
  <c r="G268" i="2" s="1"/>
  <c r="H268" i="2" s="1"/>
  <c r="E252" i="2"/>
  <c r="F252" i="2" s="1"/>
  <c r="G252" i="2" s="1"/>
  <c r="H252" i="2" s="1"/>
  <c r="E244" i="2"/>
  <c r="F244" i="2" s="1"/>
  <c r="G244" i="2" s="1"/>
  <c r="H244" i="2" s="1"/>
  <c r="E236" i="2"/>
  <c r="F236" i="2" s="1"/>
  <c r="G236" i="2" s="1"/>
  <c r="H236" i="2" s="1"/>
  <c r="E220" i="2"/>
  <c r="F220" i="2" s="1"/>
  <c r="G220" i="2" s="1"/>
  <c r="H220" i="2" s="1"/>
  <c r="I221" i="2" s="1"/>
  <c r="E204" i="2"/>
  <c r="F204" i="2" s="1"/>
  <c r="G204" i="2" s="1"/>
  <c r="H204" i="2" s="1"/>
  <c r="I205" i="2" s="1"/>
  <c r="E188" i="2"/>
  <c r="F188" i="2" s="1"/>
  <c r="G188" i="2" s="1"/>
  <c r="H188" i="2" s="1"/>
  <c r="I189" i="2" s="1"/>
  <c r="E180" i="2"/>
  <c r="F180" i="2" s="1"/>
  <c r="G180" i="2" s="1"/>
  <c r="H180" i="2" s="1"/>
  <c r="I181" i="2" s="1"/>
  <c r="E172" i="2"/>
  <c r="F172" i="2" s="1"/>
  <c r="G172" i="2" s="1"/>
  <c r="E156" i="2"/>
  <c r="F156" i="2" s="1"/>
  <c r="G156" i="2" s="1"/>
  <c r="H156" i="2" s="1"/>
  <c r="E140" i="2"/>
  <c r="F140" i="2" s="1"/>
  <c r="G140" i="2" s="1"/>
  <c r="H140" i="2" s="1"/>
  <c r="E124" i="2"/>
  <c r="F124" i="2" s="1"/>
  <c r="G124" i="2" s="1"/>
  <c r="H124" i="2" s="1"/>
  <c r="E116" i="2"/>
  <c r="F116" i="2" s="1"/>
  <c r="G116" i="2" s="1"/>
  <c r="H116" i="2" s="1"/>
  <c r="E108" i="2"/>
  <c r="F108" i="2" s="1"/>
  <c r="G108" i="2" s="1"/>
  <c r="H108" i="2" s="1"/>
  <c r="I109" i="2" s="1"/>
  <c r="E92" i="2"/>
  <c r="F92" i="2" s="1"/>
  <c r="G92" i="2" s="1"/>
  <c r="H92" i="2" s="1"/>
  <c r="I93" i="2" s="1"/>
  <c r="E76" i="2"/>
  <c r="F76" i="2" s="1"/>
  <c r="G76" i="2" s="1"/>
  <c r="H76" i="2" s="1"/>
  <c r="E60" i="2"/>
  <c r="F60" i="2" s="1"/>
  <c r="G60" i="2" s="1"/>
  <c r="H60" i="2" s="1"/>
  <c r="E52" i="2"/>
  <c r="F52" i="2" s="1"/>
  <c r="G52" i="2" s="1"/>
  <c r="H52" i="2" s="1"/>
  <c r="E44" i="2"/>
  <c r="F44" i="2" s="1"/>
  <c r="G44" i="2" s="1"/>
  <c r="H44" i="2" s="1"/>
  <c r="E28" i="2"/>
  <c r="F28" i="2" s="1"/>
  <c r="G28" i="2" s="1"/>
  <c r="H28" i="2" s="1"/>
  <c r="E845" i="2"/>
  <c r="F845" i="2" s="1"/>
  <c r="G845" i="2" s="1"/>
  <c r="H845" i="2" s="1"/>
  <c r="I846" i="2" s="1"/>
  <c r="E829" i="2"/>
  <c r="F829" i="2" s="1"/>
  <c r="G829" i="2" s="1"/>
  <c r="H829" i="2" s="1"/>
  <c r="I830" i="2" s="1"/>
  <c r="E813" i="2"/>
  <c r="F813" i="2" s="1"/>
  <c r="G813" i="2" s="1"/>
  <c r="H813" i="2" s="1"/>
  <c r="I814" i="2" s="1"/>
  <c r="E797" i="2"/>
  <c r="F797" i="2" s="1"/>
  <c r="G797" i="2" s="1"/>
  <c r="H797" i="2" s="1"/>
  <c r="I798" i="2" s="1"/>
  <c r="E781" i="2"/>
  <c r="F781" i="2" s="1"/>
  <c r="G781" i="2" s="1"/>
  <c r="H781" i="2" s="1"/>
  <c r="I782" i="2" s="1"/>
  <c r="E765" i="2"/>
  <c r="F765" i="2" s="1"/>
  <c r="G765" i="2" s="1"/>
  <c r="H765" i="2" s="1"/>
  <c r="E749" i="2"/>
  <c r="F749" i="2" s="1"/>
  <c r="G749" i="2" s="1"/>
  <c r="H749" i="2" s="1"/>
  <c r="I750" i="2" s="1"/>
  <c r="E733" i="2"/>
  <c r="F733" i="2" s="1"/>
  <c r="G733" i="2" s="1"/>
  <c r="H733" i="2" s="1"/>
  <c r="E717" i="2"/>
  <c r="F717" i="2" s="1"/>
  <c r="G717" i="2" s="1"/>
  <c r="H717" i="2" s="1"/>
  <c r="E701" i="2"/>
  <c r="F701" i="2" s="1"/>
  <c r="G701" i="2" s="1"/>
  <c r="H701" i="2" s="1"/>
  <c r="I702" i="2" s="1"/>
  <c r="E685" i="2"/>
  <c r="F685" i="2" s="1"/>
  <c r="G685" i="2" s="1"/>
  <c r="H685" i="2" s="1"/>
  <c r="I686" i="2" s="1"/>
  <c r="E653" i="2"/>
  <c r="F653" i="2" s="1"/>
  <c r="G653" i="2" s="1"/>
  <c r="H653" i="2" s="1"/>
  <c r="E629" i="2"/>
  <c r="F629" i="2" s="1"/>
  <c r="G629" i="2" s="1"/>
  <c r="H629" i="2" s="1"/>
  <c r="E605" i="2"/>
  <c r="F605" i="2" s="1"/>
  <c r="G605" i="2" s="1"/>
  <c r="H605" i="2" s="1"/>
  <c r="E573" i="2"/>
  <c r="F573" i="2" s="1"/>
  <c r="G573" i="2" s="1"/>
  <c r="H573" i="2" s="1"/>
  <c r="I574" i="2" s="1"/>
  <c r="E557" i="2"/>
  <c r="F557" i="2" s="1"/>
  <c r="G557" i="2" s="1"/>
  <c r="H557" i="2" s="1"/>
  <c r="E525" i="2"/>
  <c r="F525" i="2" s="1"/>
  <c r="G525" i="2" s="1"/>
  <c r="H525" i="2" s="1"/>
  <c r="I526" i="2" s="1"/>
  <c r="E501" i="2"/>
  <c r="F501" i="2" s="1"/>
  <c r="G501" i="2" s="1"/>
  <c r="H501" i="2" s="1"/>
  <c r="I502" i="2" s="1"/>
  <c r="E477" i="2"/>
  <c r="F477" i="2" s="1"/>
  <c r="G477" i="2" s="1"/>
  <c r="H477" i="2" s="1"/>
  <c r="I478" i="2" s="1"/>
  <c r="E1244" i="2"/>
  <c r="F1244" i="2" s="1"/>
  <c r="G1244" i="2" s="1"/>
  <c r="H1244" i="2" s="1"/>
  <c r="E1236" i="2"/>
  <c r="F1236" i="2" s="1"/>
  <c r="G1236" i="2" s="1"/>
  <c r="H1236" i="2" s="1"/>
  <c r="I1237" i="2" s="1"/>
  <c r="E1228" i="2"/>
  <c r="F1228" i="2" s="1"/>
  <c r="G1228" i="2" s="1"/>
  <c r="H1228" i="2" s="1"/>
  <c r="E1220" i="2"/>
  <c r="F1220" i="2" s="1"/>
  <c r="G1220" i="2" s="1"/>
  <c r="H1220" i="2" s="1"/>
  <c r="E1212" i="2"/>
  <c r="F1212" i="2" s="1"/>
  <c r="G1212" i="2" s="1"/>
  <c r="H1212" i="2" s="1"/>
  <c r="I1213" i="2" s="1"/>
  <c r="E1204" i="2"/>
  <c r="F1204" i="2" s="1"/>
  <c r="G1204" i="2" s="1"/>
  <c r="H1204" i="2" s="1"/>
  <c r="E1196" i="2"/>
  <c r="F1196" i="2" s="1"/>
  <c r="G1196" i="2" s="1"/>
  <c r="H1196" i="2" s="1"/>
  <c r="I1197" i="2" s="1"/>
  <c r="E1188" i="2"/>
  <c r="F1188" i="2" s="1"/>
  <c r="G1188" i="2" s="1"/>
  <c r="H1188" i="2" s="1"/>
  <c r="I1189" i="2" s="1"/>
  <c r="E1180" i="2"/>
  <c r="F1180" i="2" s="1"/>
  <c r="G1180" i="2" s="1"/>
  <c r="H1180" i="2" s="1"/>
  <c r="E1172" i="2"/>
  <c r="F1172" i="2" s="1"/>
  <c r="G1172" i="2" s="1"/>
  <c r="H1172" i="2" s="1"/>
  <c r="I1173" i="2" s="1"/>
  <c r="E1164" i="2"/>
  <c r="F1164" i="2" s="1"/>
  <c r="G1164" i="2" s="1"/>
  <c r="H1164" i="2" s="1"/>
  <c r="E1156" i="2"/>
  <c r="F1156" i="2" s="1"/>
  <c r="G1156" i="2" s="1"/>
  <c r="H1156" i="2" s="1"/>
  <c r="E1148" i="2"/>
  <c r="F1148" i="2" s="1"/>
  <c r="G1148" i="2" s="1"/>
  <c r="H1148" i="2" s="1"/>
  <c r="E1140" i="2"/>
  <c r="F1140" i="2" s="1"/>
  <c r="G1140" i="2" s="1"/>
  <c r="H1140" i="2" s="1"/>
  <c r="I1141" i="2" s="1"/>
  <c r="E1132" i="2"/>
  <c r="F1132" i="2" s="1"/>
  <c r="G1132" i="2" s="1"/>
  <c r="H1132" i="2" s="1"/>
  <c r="I1133" i="2" s="1"/>
  <c r="E1124" i="2"/>
  <c r="F1124" i="2" s="1"/>
  <c r="G1124" i="2" s="1"/>
  <c r="H1124" i="2" s="1"/>
  <c r="I1125" i="2" s="1"/>
  <c r="E1116" i="2"/>
  <c r="F1116" i="2" s="1"/>
  <c r="G1116" i="2" s="1"/>
  <c r="H1116" i="2" s="1"/>
  <c r="E1108" i="2"/>
  <c r="F1108" i="2" s="1"/>
  <c r="G1108" i="2" s="1"/>
  <c r="H1108" i="2" s="1"/>
  <c r="I1109" i="2" s="1"/>
  <c r="E1100" i="2"/>
  <c r="F1100" i="2" s="1"/>
  <c r="G1100" i="2" s="1"/>
  <c r="H1100" i="2" s="1"/>
  <c r="I1101" i="2" s="1"/>
  <c r="E1092" i="2"/>
  <c r="F1092" i="2" s="1"/>
  <c r="G1092" i="2" s="1"/>
  <c r="H1092" i="2" s="1"/>
  <c r="I1093" i="2" s="1"/>
  <c r="E1084" i="2"/>
  <c r="F1084" i="2" s="1"/>
  <c r="G1084" i="2" s="1"/>
  <c r="H1084" i="2" s="1"/>
  <c r="I1085" i="2" s="1"/>
  <c r="E1076" i="2"/>
  <c r="F1076" i="2" s="1"/>
  <c r="G1076" i="2" s="1"/>
  <c r="H1076" i="2" s="1"/>
  <c r="I1077" i="2" s="1"/>
  <c r="E1068" i="2"/>
  <c r="F1068" i="2" s="1"/>
  <c r="G1068" i="2" s="1"/>
  <c r="H1068" i="2" s="1"/>
  <c r="I1069" i="2" s="1"/>
  <c r="E1060" i="2"/>
  <c r="F1060" i="2" s="1"/>
  <c r="G1060" i="2" s="1"/>
  <c r="H1060" i="2" s="1"/>
  <c r="I1061" i="2" s="1"/>
  <c r="E1052" i="2"/>
  <c r="F1052" i="2" s="1"/>
  <c r="G1052" i="2" s="1"/>
  <c r="H1052" i="2" s="1"/>
  <c r="I1053" i="2" s="1"/>
  <c r="E1044" i="2"/>
  <c r="F1044" i="2" s="1"/>
  <c r="G1044" i="2" s="1"/>
  <c r="H1044" i="2" s="1"/>
  <c r="I1045" i="2" s="1"/>
  <c r="E1036" i="2"/>
  <c r="F1036" i="2" s="1"/>
  <c r="G1036" i="2" s="1"/>
  <c r="H1036" i="2" s="1"/>
  <c r="I1037" i="2" s="1"/>
  <c r="E1028" i="2"/>
  <c r="F1028" i="2" s="1"/>
  <c r="G1028" i="2" s="1"/>
  <c r="H1028" i="2" s="1"/>
  <c r="I1029" i="2" s="1"/>
  <c r="E1020" i="2"/>
  <c r="F1020" i="2" s="1"/>
  <c r="G1020" i="2" s="1"/>
  <c r="H1020" i="2" s="1"/>
  <c r="I1021" i="2" s="1"/>
  <c r="E1012" i="2"/>
  <c r="F1012" i="2" s="1"/>
  <c r="G1012" i="2" s="1"/>
  <c r="H1012" i="2" s="1"/>
  <c r="I1013" i="2" s="1"/>
  <c r="E1004" i="2"/>
  <c r="F1004" i="2" s="1"/>
  <c r="G1004" i="2" s="1"/>
  <c r="H1004" i="2" s="1"/>
  <c r="I1005" i="2" s="1"/>
  <c r="E996" i="2"/>
  <c r="F996" i="2" s="1"/>
  <c r="G996" i="2" s="1"/>
  <c r="H996" i="2" s="1"/>
  <c r="I997" i="2" s="1"/>
  <c r="E988" i="2"/>
  <c r="F988" i="2" s="1"/>
  <c r="G988" i="2" s="1"/>
  <c r="H988" i="2" s="1"/>
  <c r="I989" i="2" s="1"/>
  <c r="E980" i="2"/>
  <c r="F980" i="2" s="1"/>
  <c r="G980" i="2" s="1"/>
  <c r="H980" i="2" s="1"/>
  <c r="I981" i="2" s="1"/>
  <c r="E972" i="2"/>
  <c r="F972" i="2" s="1"/>
  <c r="G972" i="2" s="1"/>
  <c r="H972" i="2" s="1"/>
  <c r="I973" i="2" s="1"/>
  <c r="E964" i="2"/>
  <c r="F964" i="2" s="1"/>
  <c r="G964" i="2" s="1"/>
  <c r="H964" i="2" s="1"/>
  <c r="I965" i="2" s="1"/>
  <c r="E956" i="2"/>
  <c r="F956" i="2" s="1"/>
  <c r="G956" i="2" s="1"/>
  <c r="H956" i="2" s="1"/>
  <c r="I957" i="2" s="1"/>
  <c r="E948" i="2"/>
  <c r="F948" i="2" s="1"/>
  <c r="G948" i="2" s="1"/>
  <c r="H948" i="2" s="1"/>
  <c r="I949" i="2" s="1"/>
  <c r="E940" i="2"/>
  <c r="F940" i="2" s="1"/>
  <c r="G940" i="2" s="1"/>
  <c r="H940" i="2" s="1"/>
  <c r="I941" i="2" s="1"/>
  <c r="E932" i="2"/>
  <c r="F932" i="2" s="1"/>
  <c r="G932" i="2" s="1"/>
  <c r="H932" i="2" s="1"/>
  <c r="I933" i="2" s="1"/>
  <c r="E924" i="2"/>
  <c r="F924" i="2" s="1"/>
  <c r="G924" i="2" s="1"/>
  <c r="H924" i="2" s="1"/>
  <c r="I925" i="2" s="1"/>
  <c r="E916" i="2"/>
  <c r="F916" i="2" s="1"/>
  <c r="G916" i="2" s="1"/>
  <c r="H916" i="2" s="1"/>
  <c r="I917" i="2" s="1"/>
  <c r="E908" i="2"/>
  <c r="F908" i="2" s="1"/>
  <c r="G908" i="2" s="1"/>
  <c r="H908" i="2" s="1"/>
  <c r="I909" i="2" s="1"/>
  <c r="E900" i="2"/>
  <c r="F900" i="2" s="1"/>
  <c r="G900" i="2" s="1"/>
  <c r="H900" i="2" s="1"/>
  <c r="I901" i="2" s="1"/>
  <c r="E892" i="2"/>
  <c r="F892" i="2" s="1"/>
  <c r="G892" i="2" s="1"/>
  <c r="H892" i="2" s="1"/>
  <c r="I893" i="2" s="1"/>
  <c r="E884" i="2"/>
  <c r="F884" i="2" s="1"/>
  <c r="G884" i="2" s="1"/>
  <c r="H884" i="2" s="1"/>
  <c r="I885" i="2" s="1"/>
  <c r="E876" i="2"/>
  <c r="F876" i="2" s="1"/>
  <c r="G876" i="2" s="1"/>
  <c r="H876" i="2" s="1"/>
  <c r="I877" i="2" s="1"/>
  <c r="E868" i="2"/>
  <c r="F868" i="2" s="1"/>
  <c r="G868" i="2" s="1"/>
  <c r="H868" i="2" s="1"/>
  <c r="I869" i="2" s="1"/>
  <c r="E860" i="2"/>
  <c r="F860" i="2" s="1"/>
  <c r="G860" i="2" s="1"/>
  <c r="H860" i="2" s="1"/>
  <c r="I861" i="2" s="1"/>
  <c r="E852" i="2"/>
  <c r="F852" i="2" s="1"/>
  <c r="G852" i="2" s="1"/>
  <c r="H852" i="2" s="1"/>
  <c r="I853" i="2" s="1"/>
  <c r="E844" i="2"/>
  <c r="F844" i="2" s="1"/>
  <c r="G844" i="2" s="1"/>
  <c r="H844" i="2" s="1"/>
  <c r="E836" i="2"/>
  <c r="F836" i="2" s="1"/>
  <c r="G836" i="2" s="1"/>
  <c r="H836" i="2" s="1"/>
  <c r="I837" i="2" s="1"/>
  <c r="E828" i="2"/>
  <c r="F828" i="2" s="1"/>
  <c r="G828" i="2" s="1"/>
  <c r="H828" i="2" s="1"/>
  <c r="E820" i="2"/>
  <c r="F820" i="2" s="1"/>
  <c r="G820" i="2" s="1"/>
  <c r="H820" i="2" s="1"/>
  <c r="I821" i="2" s="1"/>
  <c r="E812" i="2"/>
  <c r="F812" i="2" s="1"/>
  <c r="G812" i="2" s="1"/>
  <c r="H812" i="2" s="1"/>
  <c r="E804" i="2"/>
  <c r="F804" i="2" s="1"/>
  <c r="G804" i="2" s="1"/>
  <c r="H804" i="2" s="1"/>
  <c r="I805" i="2" s="1"/>
  <c r="E796" i="2"/>
  <c r="F796" i="2" s="1"/>
  <c r="G796" i="2" s="1"/>
  <c r="H796" i="2" s="1"/>
  <c r="I797" i="2" s="1"/>
  <c r="E788" i="2"/>
  <c r="F788" i="2" s="1"/>
  <c r="G788" i="2" s="1"/>
  <c r="H788" i="2" s="1"/>
  <c r="E780" i="2"/>
  <c r="F780" i="2" s="1"/>
  <c r="G780" i="2" s="1"/>
  <c r="H780" i="2" s="1"/>
  <c r="E772" i="2"/>
  <c r="F772" i="2" s="1"/>
  <c r="G772" i="2" s="1"/>
  <c r="H772" i="2" s="1"/>
  <c r="E764" i="2"/>
  <c r="F764" i="2" s="1"/>
  <c r="G764" i="2" s="1"/>
  <c r="H764" i="2" s="1"/>
  <c r="I765" i="2" s="1"/>
  <c r="E756" i="2"/>
  <c r="F756" i="2" s="1"/>
  <c r="G756" i="2" s="1"/>
  <c r="H756" i="2" s="1"/>
  <c r="I757" i="2" s="1"/>
  <c r="E748" i="2"/>
  <c r="F748" i="2" s="1"/>
  <c r="G748" i="2" s="1"/>
  <c r="H748" i="2" s="1"/>
  <c r="I749" i="2" s="1"/>
  <c r="E740" i="2"/>
  <c r="F740" i="2" s="1"/>
  <c r="G740" i="2" s="1"/>
  <c r="H740" i="2" s="1"/>
  <c r="I741" i="2" s="1"/>
  <c r="E732" i="2"/>
  <c r="F732" i="2" s="1"/>
  <c r="G732" i="2" s="1"/>
  <c r="H732" i="2" s="1"/>
  <c r="E724" i="2"/>
  <c r="F724" i="2" s="1"/>
  <c r="G724" i="2" s="1"/>
  <c r="H724" i="2" s="1"/>
  <c r="I725" i="2" s="1"/>
  <c r="E716" i="2"/>
  <c r="F716" i="2" s="1"/>
  <c r="G716" i="2" s="1"/>
  <c r="H716" i="2" s="1"/>
  <c r="E708" i="2"/>
  <c r="F708" i="2" s="1"/>
  <c r="G708" i="2" s="1"/>
  <c r="H708" i="2" s="1"/>
  <c r="I709" i="2" s="1"/>
  <c r="E1219" i="2"/>
  <c r="F1219" i="2" s="1"/>
  <c r="G1219" i="2" s="1"/>
  <c r="H1219" i="2" s="1"/>
  <c r="I1220" i="2" s="1"/>
  <c r="E1211" i="2"/>
  <c r="F1211" i="2" s="1"/>
  <c r="G1211" i="2" s="1"/>
  <c r="H1211" i="2" s="1"/>
  <c r="I1212" i="2" s="1"/>
  <c r="E1155" i="2"/>
  <c r="F1155" i="2" s="1"/>
  <c r="G1155" i="2" s="1"/>
  <c r="H1155" i="2" s="1"/>
  <c r="I1156" i="2" s="1"/>
  <c r="E1147" i="2"/>
  <c r="F1147" i="2" s="1"/>
  <c r="G1147" i="2" s="1"/>
  <c r="H1147" i="2" s="1"/>
  <c r="I1148" i="2" s="1"/>
  <c r="E1091" i="2"/>
  <c r="F1091" i="2" s="1"/>
  <c r="G1091" i="2" s="1"/>
  <c r="H1091" i="2" s="1"/>
  <c r="E1059" i="2"/>
  <c r="F1059" i="2" s="1"/>
  <c r="G1059" i="2" s="1"/>
  <c r="H1059" i="2" s="1"/>
  <c r="E1027" i="2"/>
  <c r="F1027" i="2" s="1"/>
  <c r="G1027" i="2" s="1"/>
  <c r="H1027" i="2" s="1"/>
  <c r="E995" i="2"/>
  <c r="F995" i="2" s="1"/>
  <c r="G995" i="2" s="1"/>
  <c r="H995" i="2" s="1"/>
  <c r="E963" i="2"/>
  <c r="F963" i="2" s="1"/>
  <c r="G963" i="2" s="1"/>
  <c r="H963" i="2" s="1"/>
  <c r="I964" i="2" s="1"/>
  <c r="E931" i="2"/>
  <c r="F931" i="2" s="1"/>
  <c r="G931" i="2" s="1"/>
  <c r="H931" i="2" s="1"/>
  <c r="E899" i="2"/>
  <c r="F899" i="2" s="1"/>
  <c r="G899" i="2" s="1"/>
  <c r="H899" i="2" s="1"/>
  <c r="I900" i="2" s="1"/>
  <c r="E867" i="2"/>
  <c r="F867" i="2" s="1"/>
  <c r="G867" i="2" s="1"/>
  <c r="H867" i="2" s="1"/>
  <c r="I868" i="2" s="1"/>
  <c r="E835" i="2"/>
  <c r="F835" i="2" s="1"/>
  <c r="G835" i="2" s="1"/>
  <c r="H835" i="2" s="1"/>
  <c r="E803" i="2"/>
  <c r="F803" i="2" s="1"/>
  <c r="G803" i="2" s="1"/>
  <c r="H803" i="2" s="1"/>
  <c r="E771" i="2"/>
  <c r="F771" i="2" s="1"/>
  <c r="G771" i="2" s="1"/>
  <c r="H771" i="2" s="1"/>
  <c r="E739" i="2"/>
  <c r="F739" i="2" s="1"/>
  <c r="G739" i="2" s="1"/>
  <c r="H739" i="2" s="1"/>
  <c r="E707" i="2"/>
  <c r="F707" i="2" s="1"/>
  <c r="G707" i="2" s="1"/>
  <c r="H707" i="2" s="1"/>
  <c r="I708" i="2" s="1"/>
  <c r="E699" i="2"/>
  <c r="F699" i="2" s="1"/>
  <c r="G699" i="2" s="1"/>
  <c r="H699" i="2" s="1"/>
  <c r="E691" i="2"/>
  <c r="F691" i="2" s="1"/>
  <c r="G691" i="2" s="1"/>
  <c r="H691" i="2" s="1"/>
  <c r="I692" i="2" s="1"/>
  <c r="E683" i="2"/>
  <c r="F683" i="2" s="1"/>
  <c r="G683" i="2" s="1"/>
  <c r="H683" i="2" s="1"/>
  <c r="I684" i="2" s="1"/>
  <c r="E675" i="2"/>
  <c r="F675" i="2" s="1"/>
  <c r="G675" i="2" s="1"/>
  <c r="H675" i="2" s="1"/>
  <c r="E667" i="2"/>
  <c r="F667" i="2" s="1"/>
  <c r="G667" i="2" s="1"/>
  <c r="H667" i="2" s="1"/>
  <c r="I668" i="2" s="1"/>
  <c r="E659" i="2"/>
  <c r="F659" i="2" s="1"/>
  <c r="G659" i="2" s="1"/>
  <c r="H659" i="2" s="1"/>
  <c r="I660" i="2" s="1"/>
  <c r="E651" i="2"/>
  <c r="F651" i="2" s="1"/>
  <c r="G651" i="2" s="1"/>
  <c r="H651" i="2" s="1"/>
  <c r="I652" i="2" s="1"/>
  <c r="E643" i="2"/>
  <c r="F643" i="2" s="1"/>
  <c r="G643" i="2" s="1"/>
  <c r="H643" i="2" s="1"/>
  <c r="I644" i="2" s="1"/>
  <c r="E635" i="2"/>
  <c r="F635" i="2" s="1"/>
  <c r="G635" i="2" s="1"/>
  <c r="H635" i="2" s="1"/>
  <c r="I636" i="2" s="1"/>
  <c r="E627" i="2"/>
  <c r="F627" i="2" s="1"/>
  <c r="G627" i="2" s="1"/>
  <c r="H627" i="2" s="1"/>
  <c r="I628" i="2" s="1"/>
  <c r="E619" i="2"/>
  <c r="F619" i="2" s="1"/>
  <c r="G619" i="2" s="1"/>
  <c r="H619" i="2" s="1"/>
  <c r="I620" i="2" s="1"/>
  <c r="E611" i="2"/>
  <c r="F611" i="2" s="1"/>
  <c r="G611" i="2" s="1"/>
  <c r="H611" i="2" s="1"/>
  <c r="E603" i="2"/>
  <c r="F603" i="2" s="1"/>
  <c r="G603" i="2" s="1"/>
  <c r="H603" i="2" s="1"/>
  <c r="E595" i="2"/>
  <c r="F595" i="2" s="1"/>
  <c r="G595" i="2" s="1"/>
  <c r="H595" i="2" s="1"/>
  <c r="E587" i="2"/>
  <c r="F587" i="2" s="1"/>
  <c r="G587" i="2" s="1"/>
  <c r="H587" i="2" s="1"/>
  <c r="I588" i="2" s="1"/>
  <c r="E579" i="2"/>
  <c r="F579" i="2" s="1"/>
  <c r="G579" i="2" s="1"/>
  <c r="H579" i="2" s="1"/>
  <c r="E571" i="2"/>
  <c r="F571" i="2" s="1"/>
  <c r="G571" i="2" s="1"/>
  <c r="H571" i="2" s="1"/>
  <c r="I572" i="2" s="1"/>
  <c r="E563" i="2"/>
  <c r="F563" i="2" s="1"/>
  <c r="G563" i="2" s="1"/>
  <c r="H563" i="2" s="1"/>
  <c r="I564" i="2" s="1"/>
  <c r="E555" i="2"/>
  <c r="F555" i="2" s="1"/>
  <c r="G555" i="2" s="1"/>
  <c r="H555" i="2" s="1"/>
  <c r="I556" i="2" s="1"/>
  <c r="E547" i="2"/>
  <c r="F547" i="2" s="1"/>
  <c r="G547" i="2" s="1"/>
  <c r="H547" i="2" s="1"/>
  <c r="E539" i="2"/>
  <c r="F539" i="2" s="1"/>
  <c r="G539" i="2" s="1"/>
  <c r="H539" i="2" s="1"/>
  <c r="E531" i="2"/>
  <c r="F531" i="2" s="1"/>
  <c r="G531" i="2" s="1"/>
  <c r="H531" i="2" s="1"/>
  <c r="E523" i="2"/>
  <c r="F523" i="2" s="1"/>
  <c r="G523" i="2" s="1"/>
  <c r="H523" i="2" s="1"/>
  <c r="E515" i="2"/>
  <c r="F515" i="2" s="1"/>
  <c r="G515" i="2" s="1"/>
  <c r="H515" i="2" s="1"/>
  <c r="I516" i="2" s="1"/>
  <c r="E507" i="2"/>
  <c r="F507" i="2" s="1"/>
  <c r="G507" i="2" s="1"/>
  <c r="H507" i="2" s="1"/>
  <c r="E499" i="2"/>
  <c r="F499" i="2" s="1"/>
  <c r="G499" i="2" s="1"/>
  <c r="H499" i="2" s="1"/>
  <c r="E491" i="2"/>
  <c r="F491" i="2" s="1"/>
  <c r="G491" i="2" s="1"/>
  <c r="H491" i="2" s="1"/>
  <c r="I492" i="2" s="1"/>
  <c r="E688" i="2"/>
  <c r="F688" i="2" s="1"/>
  <c r="G688" i="2" s="1"/>
  <c r="H688" i="2" s="1"/>
  <c r="E680" i="2"/>
  <c r="F680" i="2" s="1"/>
  <c r="G680" i="2" s="1"/>
  <c r="H680" i="2" s="1"/>
  <c r="E672" i="2"/>
  <c r="F672" i="2" s="1"/>
  <c r="G672" i="2" s="1"/>
  <c r="H672" i="2" s="1"/>
  <c r="E664" i="2"/>
  <c r="F664" i="2" s="1"/>
  <c r="G664" i="2" s="1"/>
  <c r="H664" i="2" s="1"/>
  <c r="I665" i="2" s="1"/>
  <c r="E656" i="2"/>
  <c r="F656" i="2" s="1"/>
  <c r="G656" i="2" s="1"/>
  <c r="H656" i="2" s="1"/>
  <c r="I657" i="2" s="1"/>
  <c r="E648" i="2"/>
  <c r="F648" i="2" s="1"/>
  <c r="G648" i="2" s="1"/>
  <c r="H648" i="2" s="1"/>
  <c r="I649" i="2" s="1"/>
  <c r="E640" i="2"/>
  <c r="F640" i="2" s="1"/>
  <c r="G640" i="2" s="1"/>
  <c r="H640" i="2" s="1"/>
  <c r="I641" i="2" s="1"/>
  <c r="E632" i="2"/>
  <c r="F632" i="2" s="1"/>
  <c r="G632" i="2" s="1"/>
  <c r="H632" i="2" s="1"/>
  <c r="I633" i="2" s="1"/>
  <c r="E624" i="2"/>
  <c r="F624" i="2" s="1"/>
  <c r="G624" i="2" s="1"/>
  <c r="H624" i="2" s="1"/>
  <c r="I625" i="2" s="1"/>
  <c r="E616" i="2"/>
  <c r="F616" i="2" s="1"/>
  <c r="G616" i="2" s="1"/>
  <c r="H616" i="2" s="1"/>
  <c r="I617" i="2" s="1"/>
  <c r="E608" i="2"/>
  <c r="F608" i="2" s="1"/>
  <c r="G608" i="2" s="1"/>
  <c r="H608" i="2" s="1"/>
  <c r="E600" i="2"/>
  <c r="F600" i="2" s="1"/>
  <c r="G600" i="2" s="1"/>
  <c r="H600" i="2" s="1"/>
  <c r="E592" i="2"/>
  <c r="F592" i="2" s="1"/>
  <c r="G592" i="2" s="1"/>
  <c r="H592" i="2" s="1"/>
  <c r="I593" i="2" s="1"/>
  <c r="E584" i="2"/>
  <c r="F584" i="2" s="1"/>
  <c r="G584" i="2" s="1"/>
  <c r="H584" i="2" s="1"/>
  <c r="I585" i="2" s="1"/>
  <c r="E576" i="2"/>
  <c r="F576" i="2" s="1"/>
  <c r="G576" i="2" s="1"/>
  <c r="H576" i="2" s="1"/>
  <c r="I577" i="2" s="1"/>
  <c r="E568" i="2"/>
  <c r="F568" i="2" s="1"/>
  <c r="G568" i="2" s="1"/>
  <c r="H568" i="2" s="1"/>
  <c r="I569" i="2" s="1"/>
  <c r="E560" i="2"/>
  <c r="F560" i="2" s="1"/>
  <c r="G560" i="2" s="1"/>
  <c r="H560" i="2" s="1"/>
  <c r="E552" i="2"/>
  <c r="F552" i="2" s="1"/>
  <c r="G552" i="2" s="1"/>
  <c r="H552" i="2" s="1"/>
  <c r="I553" i="2" s="1"/>
  <c r="E544" i="2"/>
  <c r="F544" i="2" s="1"/>
  <c r="G544" i="2" s="1"/>
  <c r="H544" i="2" s="1"/>
  <c r="E536" i="2"/>
  <c r="F536" i="2" s="1"/>
  <c r="G536" i="2" s="1"/>
  <c r="H536" i="2" s="1"/>
  <c r="I537" i="2" s="1"/>
  <c r="E528" i="2"/>
  <c r="F528" i="2" s="1"/>
  <c r="G528" i="2" s="1"/>
  <c r="H528" i="2" s="1"/>
  <c r="I529" i="2" s="1"/>
  <c r="E520" i="2"/>
  <c r="F520" i="2" s="1"/>
  <c r="G520" i="2" s="1"/>
  <c r="H520" i="2" s="1"/>
  <c r="E512" i="2"/>
  <c r="F512" i="2" s="1"/>
  <c r="G512" i="2" s="1"/>
  <c r="H512" i="2" s="1"/>
  <c r="I513" i="2" s="1"/>
  <c r="E504" i="2"/>
  <c r="F504" i="2" s="1"/>
  <c r="G504" i="2" s="1"/>
  <c r="H504" i="2" s="1"/>
  <c r="I505" i="2" s="1"/>
  <c r="E496" i="2"/>
  <c r="F496" i="2" s="1"/>
  <c r="G496" i="2" s="1"/>
  <c r="H496" i="2" s="1"/>
  <c r="E488" i="2"/>
  <c r="F488" i="2" s="1"/>
  <c r="G488" i="2" s="1"/>
  <c r="H488" i="2" s="1"/>
  <c r="E480" i="2"/>
  <c r="F480" i="2" s="1"/>
  <c r="G480" i="2" s="1"/>
  <c r="H480" i="2" s="1"/>
  <c r="I481" i="2" s="1"/>
  <c r="E472" i="2"/>
  <c r="F472" i="2" s="1"/>
  <c r="G472" i="2" s="1"/>
  <c r="H472" i="2" s="1"/>
  <c r="I473" i="2" s="1"/>
  <c r="E464" i="2"/>
  <c r="F464" i="2" s="1"/>
  <c r="G464" i="2" s="1"/>
  <c r="H464" i="2" s="1"/>
  <c r="I465" i="2" s="1"/>
  <c r="E456" i="2"/>
  <c r="F456" i="2" s="1"/>
  <c r="G456" i="2" s="1"/>
  <c r="H456" i="2" s="1"/>
  <c r="I457" i="2" s="1"/>
  <c r="E448" i="2"/>
  <c r="F448" i="2" s="1"/>
  <c r="G448" i="2" s="1"/>
  <c r="H448" i="2" s="1"/>
  <c r="I449" i="2" s="1"/>
  <c r="E440" i="2"/>
  <c r="F440" i="2" s="1"/>
  <c r="G440" i="2" s="1"/>
  <c r="H440" i="2" s="1"/>
  <c r="I441" i="2" s="1"/>
  <c r="E432" i="2"/>
  <c r="F432" i="2" s="1"/>
  <c r="G432" i="2" s="1"/>
  <c r="H432" i="2" s="1"/>
  <c r="E424" i="2"/>
  <c r="F424" i="2" s="1"/>
  <c r="G424" i="2" s="1"/>
  <c r="H424" i="2" s="1"/>
  <c r="E416" i="2"/>
  <c r="F416" i="2" s="1"/>
  <c r="G416" i="2" s="1"/>
  <c r="H416" i="2" s="1"/>
  <c r="E408" i="2"/>
  <c r="F408" i="2" s="1"/>
  <c r="G408" i="2" s="1"/>
  <c r="H408" i="2" s="1"/>
  <c r="I409" i="2" s="1"/>
  <c r="E400" i="2"/>
  <c r="F400" i="2" s="1"/>
  <c r="G400" i="2" s="1"/>
  <c r="H400" i="2" s="1"/>
  <c r="I401" i="2" s="1"/>
  <c r="E392" i="2"/>
  <c r="F392" i="2" s="1"/>
  <c r="G392" i="2" s="1"/>
  <c r="H392" i="2" s="1"/>
  <c r="I393" i="2" s="1"/>
  <c r="E384" i="2"/>
  <c r="F384" i="2" s="1"/>
  <c r="G384" i="2" s="1"/>
  <c r="H384" i="2" s="1"/>
  <c r="I385" i="2" s="1"/>
  <c r="E376" i="2"/>
  <c r="F376" i="2" s="1"/>
  <c r="G376" i="2" s="1"/>
  <c r="H376" i="2" s="1"/>
  <c r="I377" i="2" s="1"/>
  <c r="E368" i="2"/>
  <c r="F368" i="2" s="1"/>
  <c r="G368" i="2" s="1"/>
  <c r="H368" i="2" s="1"/>
  <c r="E360" i="2"/>
  <c r="F360" i="2" s="1"/>
  <c r="G360" i="2" s="1"/>
  <c r="H360" i="2" s="1"/>
  <c r="E352" i="2"/>
  <c r="F352" i="2" s="1"/>
  <c r="G352" i="2" s="1"/>
  <c r="H352" i="2" s="1"/>
  <c r="I353" i="2" s="1"/>
  <c r="E344" i="2"/>
  <c r="F344" i="2" s="1"/>
  <c r="G344" i="2" s="1"/>
  <c r="H344" i="2" s="1"/>
  <c r="I345" i="2" s="1"/>
  <c r="E336" i="2"/>
  <c r="F336" i="2" s="1"/>
  <c r="G336" i="2" s="1"/>
  <c r="H336" i="2" s="1"/>
  <c r="I337" i="2" s="1"/>
  <c r="E328" i="2"/>
  <c r="F328" i="2" s="1"/>
  <c r="G328" i="2" s="1"/>
  <c r="H328" i="2" s="1"/>
  <c r="I329" i="2" s="1"/>
  <c r="E320" i="2"/>
  <c r="F320" i="2" s="1"/>
  <c r="G320" i="2" s="1"/>
  <c r="H320" i="2" s="1"/>
  <c r="I321" i="2" s="1"/>
  <c r="E312" i="2"/>
  <c r="F312" i="2" s="1"/>
  <c r="G312" i="2" s="1"/>
  <c r="H312" i="2" s="1"/>
  <c r="I313" i="2" s="1"/>
  <c r="E304" i="2"/>
  <c r="F304" i="2" s="1"/>
  <c r="G304" i="2" s="1"/>
  <c r="H304" i="2" s="1"/>
  <c r="I305" i="2" s="1"/>
  <c r="E296" i="2"/>
  <c r="F296" i="2" s="1"/>
  <c r="G296" i="2" s="1"/>
  <c r="H296" i="2" s="1"/>
  <c r="I297" i="2" s="1"/>
  <c r="E288" i="2"/>
  <c r="F288" i="2" s="1"/>
  <c r="G288" i="2" s="1"/>
  <c r="H288" i="2" s="1"/>
  <c r="E280" i="2"/>
  <c r="F280" i="2" s="1"/>
  <c r="G280" i="2" s="1"/>
  <c r="H280" i="2" s="1"/>
  <c r="E272" i="2"/>
  <c r="F272" i="2" s="1"/>
  <c r="G272" i="2" s="1"/>
  <c r="H272" i="2" s="1"/>
  <c r="I273" i="2" s="1"/>
  <c r="E264" i="2"/>
  <c r="F264" i="2" s="1"/>
  <c r="G264" i="2" s="1"/>
  <c r="H264" i="2" s="1"/>
  <c r="I265" i="2" s="1"/>
  <c r="E256" i="2"/>
  <c r="F256" i="2" s="1"/>
  <c r="G256" i="2" s="1"/>
  <c r="H256" i="2" s="1"/>
  <c r="I257" i="2" s="1"/>
  <c r="E248" i="2"/>
  <c r="F248" i="2" s="1"/>
  <c r="G248" i="2" s="1"/>
  <c r="H248" i="2" s="1"/>
  <c r="I249" i="2" s="1"/>
  <c r="E240" i="2"/>
  <c r="F240" i="2" s="1"/>
  <c r="G240" i="2" s="1"/>
  <c r="H240" i="2" s="1"/>
  <c r="I241" i="2" s="1"/>
  <c r="E232" i="2"/>
  <c r="F232" i="2" s="1"/>
  <c r="G232" i="2" s="1"/>
  <c r="H232" i="2" s="1"/>
  <c r="I233" i="2" s="1"/>
  <c r="E224" i="2"/>
  <c r="F224" i="2" s="1"/>
  <c r="G224" i="2" s="1"/>
  <c r="H224" i="2" s="1"/>
  <c r="E216" i="2"/>
  <c r="F216" i="2" s="1"/>
  <c r="G216" i="2" s="1"/>
  <c r="H216" i="2" s="1"/>
  <c r="E208" i="2"/>
  <c r="F208" i="2" s="1"/>
  <c r="G208" i="2" s="1"/>
  <c r="H208" i="2" s="1"/>
  <c r="I209" i="2" s="1"/>
  <c r="E200" i="2"/>
  <c r="F200" i="2" s="1"/>
  <c r="G200" i="2" s="1"/>
  <c r="H200" i="2" s="1"/>
  <c r="I201" i="2" s="1"/>
  <c r="E192" i="2"/>
  <c r="F192" i="2" s="1"/>
  <c r="G192" i="2" s="1"/>
  <c r="H192" i="2" s="1"/>
  <c r="I193" i="2" s="1"/>
  <c r="E184" i="2"/>
  <c r="F184" i="2" s="1"/>
  <c r="G184" i="2" s="1"/>
  <c r="H184" i="2" s="1"/>
  <c r="I185" i="2" s="1"/>
  <c r="E176" i="2"/>
  <c r="F176" i="2" s="1"/>
  <c r="G176" i="2" s="1"/>
  <c r="H176" i="2" s="1"/>
  <c r="I177" i="2" s="1"/>
  <c r="E168" i="2"/>
  <c r="F168" i="2" s="1"/>
  <c r="G168" i="2" s="1"/>
  <c r="H168" i="2" s="1"/>
  <c r="I169" i="2" s="1"/>
  <c r="E160" i="2"/>
  <c r="F160" i="2" s="1"/>
  <c r="G160" i="2" s="1"/>
  <c r="H160" i="2" s="1"/>
  <c r="E152" i="2"/>
  <c r="F152" i="2" s="1"/>
  <c r="G152" i="2" s="1"/>
  <c r="H152" i="2" s="1"/>
  <c r="E144" i="2"/>
  <c r="F144" i="2" s="1"/>
  <c r="G144" i="2" s="1"/>
  <c r="H144" i="2" s="1"/>
  <c r="I145" i="2" s="1"/>
  <c r="E136" i="2"/>
  <c r="F136" i="2" s="1"/>
  <c r="G136" i="2" s="1"/>
  <c r="H136" i="2" s="1"/>
  <c r="I137" i="2" s="1"/>
  <c r="E128" i="2"/>
  <c r="F128" i="2" s="1"/>
  <c r="G128" i="2" s="1"/>
  <c r="H128" i="2" s="1"/>
  <c r="I129" i="2" s="1"/>
  <c r="E120" i="2"/>
  <c r="F120" i="2" s="1"/>
  <c r="G120" i="2" s="1"/>
  <c r="H120" i="2" s="1"/>
  <c r="I121" i="2" s="1"/>
  <c r="E112" i="2"/>
  <c r="F112" i="2" s="1"/>
  <c r="G112" i="2" s="1"/>
  <c r="H112" i="2" s="1"/>
  <c r="I113" i="2" s="1"/>
  <c r="E104" i="2"/>
  <c r="F104" i="2" s="1"/>
  <c r="G104" i="2" s="1"/>
  <c r="H104" i="2" s="1"/>
  <c r="I105" i="2" s="1"/>
  <c r="E96" i="2"/>
  <c r="F96" i="2" s="1"/>
  <c r="G96" i="2" s="1"/>
  <c r="H96" i="2" s="1"/>
  <c r="I97" i="2" s="1"/>
  <c r="E88" i="2"/>
  <c r="F88" i="2" s="1"/>
  <c r="G88" i="2" s="1"/>
  <c r="H88" i="2" s="1"/>
  <c r="E80" i="2"/>
  <c r="F80" i="2" s="1"/>
  <c r="G80" i="2" s="1"/>
  <c r="H80" i="2" s="1"/>
  <c r="E72" i="2"/>
  <c r="F72" i="2" s="1"/>
  <c r="G72" i="2" s="1"/>
  <c r="H72" i="2" s="1"/>
  <c r="I73" i="2" s="1"/>
  <c r="E64" i="2"/>
  <c r="F64" i="2" s="1"/>
  <c r="G64" i="2" s="1"/>
  <c r="H64" i="2" s="1"/>
  <c r="I65" i="2" s="1"/>
  <c r="E56" i="2"/>
  <c r="F56" i="2" s="1"/>
  <c r="G56" i="2" s="1"/>
  <c r="H56" i="2" s="1"/>
  <c r="I57" i="2" s="1"/>
  <c r="E48" i="2"/>
  <c r="F48" i="2" s="1"/>
  <c r="G48" i="2" s="1"/>
  <c r="H48" i="2" s="1"/>
  <c r="E40" i="2"/>
  <c r="F40" i="2" s="1"/>
  <c r="G40" i="2" s="1"/>
  <c r="H40" i="2" s="1"/>
  <c r="E32" i="2"/>
  <c r="F32" i="2" s="1"/>
  <c r="G32" i="2" s="1"/>
  <c r="H32" i="2" s="1"/>
  <c r="I33" i="2" s="1"/>
  <c r="E24" i="2"/>
  <c r="F24" i="2" s="1"/>
  <c r="G24" i="2" s="1"/>
  <c r="H24" i="2" s="1"/>
  <c r="I25" i="2" s="1"/>
  <c r="E483" i="2"/>
  <c r="F483" i="2" s="1"/>
  <c r="G483" i="2" s="1"/>
  <c r="H483" i="2" s="1"/>
  <c r="E475" i="2"/>
  <c r="F475" i="2" s="1"/>
  <c r="G475" i="2" s="1"/>
  <c r="E467" i="2"/>
  <c r="F467" i="2" s="1"/>
  <c r="G467" i="2" s="1"/>
  <c r="H467" i="2" s="1"/>
  <c r="I468" i="2" s="1"/>
  <c r="E459" i="2"/>
  <c r="F459" i="2" s="1"/>
  <c r="G459" i="2" s="1"/>
  <c r="H459" i="2" s="1"/>
  <c r="I460" i="2" s="1"/>
  <c r="E451" i="2"/>
  <c r="F451" i="2" s="1"/>
  <c r="G451" i="2" s="1"/>
  <c r="H451" i="2" s="1"/>
  <c r="I452" i="2" s="1"/>
  <c r="E443" i="2"/>
  <c r="F443" i="2" s="1"/>
  <c r="G443" i="2" s="1"/>
  <c r="H443" i="2" s="1"/>
  <c r="E435" i="2"/>
  <c r="F435" i="2" s="1"/>
  <c r="G435" i="2" s="1"/>
  <c r="H435" i="2" s="1"/>
  <c r="E427" i="2"/>
  <c r="F427" i="2" s="1"/>
  <c r="G427" i="2" s="1"/>
  <c r="H427" i="2" s="1"/>
  <c r="E419" i="2"/>
  <c r="F419" i="2" s="1"/>
  <c r="G419" i="2" s="1"/>
  <c r="H419" i="2" s="1"/>
  <c r="E411" i="2"/>
  <c r="F411" i="2" s="1"/>
  <c r="G411" i="2" s="1"/>
  <c r="H411" i="2" s="1"/>
  <c r="E403" i="2"/>
  <c r="F403" i="2" s="1"/>
  <c r="G403" i="2" s="1"/>
  <c r="H403" i="2" s="1"/>
  <c r="I404" i="2" s="1"/>
  <c r="E395" i="2"/>
  <c r="F395" i="2" s="1"/>
  <c r="G395" i="2" s="1"/>
  <c r="H395" i="2" s="1"/>
  <c r="I396" i="2" s="1"/>
  <c r="E387" i="2"/>
  <c r="F387" i="2" s="1"/>
  <c r="G387" i="2" s="1"/>
  <c r="H387" i="2" s="1"/>
  <c r="E379" i="2"/>
  <c r="F379" i="2" s="1"/>
  <c r="G379" i="2" s="1"/>
  <c r="H379" i="2" s="1"/>
  <c r="I380" i="2" s="1"/>
  <c r="E371" i="2"/>
  <c r="F371" i="2" s="1"/>
  <c r="G371" i="2" s="1"/>
  <c r="H371" i="2" s="1"/>
  <c r="I372" i="2" s="1"/>
  <c r="E363" i="2"/>
  <c r="F363" i="2" s="1"/>
  <c r="G363" i="2" s="1"/>
  <c r="H363" i="2" s="1"/>
  <c r="I364" i="2" s="1"/>
  <c r="E355" i="2"/>
  <c r="F355" i="2" s="1"/>
  <c r="G355" i="2" s="1"/>
  <c r="H355" i="2" s="1"/>
  <c r="I356" i="2" s="1"/>
  <c r="E347" i="2"/>
  <c r="F347" i="2" s="1"/>
  <c r="G347" i="2" s="1"/>
  <c r="H347" i="2" s="1"/>
  <c r="I348" i="2" s="1"/>
  <c r="E339" i="2"/>
  <c r="F339" i="2" s="1"/>
  <c r="G339" i="2" s="1"/>
  <c r="H339" i="2" s="1"/>
  <c r="I340" i="2" s="1"/>
  <c r="E331" i="2"/>
  <c r="F331" i="2" s="1"/>
  <c r="G331" i="2" s="1"/>
  <c r="H331" i="2" s="1"/>
  <c r="I332" i="2" s="1"/>
  <c r="E323" i="2"/>
  <c r="F323" i="2" s="1"/>
  <c r="G323" i="2" s="1"/>
  <c r="H323" i="2" s="1"/>
  <c r="E315" i="2"/>
  <c r="F315" i="2" s="1"/>
  <c r="G315" i="2" s="1"/>
  <c r="H315" i="2" s="1"/>
  <c r="E307" i="2"/>
  <c r="F307" i="2" s="1"/>
  <c r="G307" i="2" s="1"/>
  <c r="H307" i="2" s="1"/>
  <c r="E299" i="2"/>
  <c r="F299" i="2" s="1"/>
  <c r="G299" i="2" s="1"/>
  <c r="H299" i="2" s="1"/>
  <c r="E291" i="2"/>
  <c r="F291" i="2" s="1"/>
  <c r="G291" i="2" s="1"/>
  <c r="H291" i="2" s="1"/>
  <c r="I292" i="2" s="1"/>
  <c r="E283" i="2"/>
  <c r="F283" i="2" s="1"/>
  <c r="G283" i="2" s="1"/>
  <c r="H283" i="2" s="1"/>
  <c r="I284" i="2" s="1"/>
  <c r="E275" i="2"/>
  <c r="F275" i="2" s="1"/>
  <c r="G275" i="2" s="1"/>
  <c r="H275" i="2" s="1"/>
  <c r="I276" i="2" s="1"/>
  <c r="E267" i="2"/>
  <c r="F267" i="2" s="1"/>
  <c r="G267" i="2" s="1"/>
  <c r="H267" i="2" s="1"/>
  <c r="I268" i="2" s="1"/>
  <c r="E259" i="2"/>
  <c r="F259" i="2" s="1"/>
  <c r="G259" i="2" s="1"/>
  <c r="H259" i="2" s="1"/>
  <c r="E251" i="2"/>
  <c r="F251" i="2" s="1"/>
  <c r="G251" i="2" s="1"/>
  <c r="H251" i="2" s="1"/>
  <c r="I252" i="2" s="1"/>
  <c r="E243" i="2"/>
  <c r="F243" i="2" s="1"/>
  <c r="G243" i="2" s="1"/>
  <c r="H243" i="2" s="1"/>
  <c r="E235" i="2"/>
  <c r="F235" i="2" s="1"/>
  <c r="G235" i="2" s="1"/>
  <c r="H235" i="2" s="1"/>
  <c r="E227" i="2"/>
  <c r="F227" i="2" s="1"/>
  <c r="G227" i="2" s="1"/>
  <c r="H227" i="2" s="1"/>
  <c r="I228" i="2" s="1"/>
  <c r="E219" i="2"/>
  <c r="F219" i="2" s="1"/>
  <c r="G219" i="2" s="1"/>
  <c r="H219" i="2" s="1"/>
  <c r="I220" i="2" s="1"/>
  <c r="E211" i="2"/>
  <c r="F211" i="2" s="1"/>
  <c r="G211" i="2" s="1"/>
  <c r="H211" i="2" s="1"/>
  <c r="E203" i="2"/>
  <c r="F203" i="2" s="1"/>
  <c r="G203" i="2" s="1"/>
  <c r="H203" i="2" s="1"/>
  <c r="I204" i="2" s="1"/>
  <c r="E195" i="2"/>
  <c r="F195" i="2" s="1"/>
  <c r="G195" i="2" s="1"/>
  <c r="H195" i="2" s="1"/>
  <c r="E187" i="2"/>
  <c r="F187" i="2" s="1"/>
  <c r="G187" i="2" s="1"/>
  <c r="H187" i="2" s="1"/>
  <c r="E179" i="2"/>
  <c r="F179" i="2" s="1"/>
  <c r="G179" i="2" s="1"/>
  <c r="H179" i="2" s="1"/>
  <c r="E171" i="2"/>
  <c r="F171" i="2" s="1"/>
  <c r="G171" i="2" s="1"/>
  <c r="H171" i="2" s="1"/>
  <c r="E163" i="2"/>
  <c r="F163" i="2" s="1"/>
  <c r="G163" i="2" s="1"/>
  <c r="H163" i="2" s="1"/>
  <c r="I164" i="2" s="1"/>
  <c r="E155" i="2"/>
  <c r="F155" i="2" s="1"/>
  <c r="G155" i="2" s="1"/>
  <c r="H155" i="2" s="1"/>
  <c r="I156" i="2" s="1"/>
  <c r="E147" i="2"/>
  <c r="F147" i="2" s="1"/>
  <c r="G147" i="2" s="1"/>
  <c r="H147" i="2" s="1"/>
  <c r="I148" i="2" s="1"/>
  <c r="E139" i="2"/>
  <c r="F139" i="2" s="1"/>
  <c r="G139" i="2" s="1"/>
  <c r="H139" i="2" s="1"/>
  <c r="I140" i="2" s="1"/>
  <c r="E131" i="2"/>
  <c r="F131" i="2" s="1"/>
  <c r="G131" i="2" s="1"/>
  <c r="H131" i="2" s="1"/>
  <c r="I132" i="2" s="1"/>
  <c r="E123" i="2"/>
  <c r="F123" i="2" s="1"/>
  <c r="G123" i="2" s="1"/>
  <c r="H123" i="2" s="1"/>
  <c r="E115" i="2"/>
  <c r="F115" i="2" s="1"/>
  <c r="G115" i="2" s="1"/>
  <c r="H115" i="2" s="1"/>
  <c r="E107" i="2"/>
  <c r="F107" i="2" s="1"/>
  <c r="G107" i="2" s="1"/>
  <c r="H107" i="2" s="1"/>
  <c r="E99" i="2"/>
  <c r="F99" i="2" s="1"/>
  <c r="G99" i="2" s="1"/>
  <c r="H99" i="2" s="1"/>
  <c r="I100" i="2" s="1"/>
  <c r="E91" i="2"/>
  <c r="F91" i="2" s="1"/>
  <c r="G91" i="2" s="1"/>
  <c r="H91" i="2" s="1"/>
  <c r="E83" i="2"/>
  <c r="F83" i="2" s="1"/>
  <c r="G83" i="2" s="1"/>
  <c r="H83" i="2" s="1"/>
  <c r="I84" i="2" s="1"/>
  <c r="E75" i="2"/>
  <c r="F75" i="2" s="1"/>
  <c r="G75" i="2" s="1"/>
  <c r="H75" i="2" s="1"/>
  <c r="I76" i="2" s="1"/>
  <c r="E67" i="2"/>
  <c r="F67" i="2" s="1"/>
  <c r="G67" i="2" s="1"/>
  <c r="H67" i="2" s="1"/>
  <c r="E59" i="2"/>
  <c r="F59" i="2" s="1"/>
  <c r="G59" i="2" s="1"/>
  <c r="H59" i="2" s="1"/>
  <c r="I60" i="2" s="1"/>
  <c r="E51" i="2"/>
  <c r="F51" i="2" s="1"/>
  <c r="G51" i="2" s="1"/>
  <c r="H51" i="2" s="1"/>
  <c r="I52" i="2" s="1"/>
  <c r="E43" i="2"/>
  <c r="F43" i="2" s="1"/>
  <c r="G43" i="2" s="1"/>
  <c r="H43" i="2" s="1"/>
  <c r="I44" i="2" s="1"/>
  <c r="E35" i="2"/>
  <c r="F35" i="2" s="1"/>
  <c r="G35" i="2" s="1"/>
  <c r="H35" i="2" s="1"/>
  <c r="E27" i="2"/>
  <c r="F27" i="2" s="1"/>
  <c r="G27" i="2" s="1"/>
  <c r="H27" i="2" s="1"/>
  <c r="I28" i="2" s="1"/>
  <c r="I525" i="2" l="1"/>
  <c r="I1062" i="2"/>
  <c r="I212" i="2"/>
  <c r="I500" i="2"/>
  <c r="I813" i="2"/>
  <c r="I135" i="2"/>
  <c r="I647" i="2"/>
  <c r="I748" i="2"/>
  <c r="I319" i="2"/>
  <c r="I695" i="2"/>
  <c r="I968" i="2"/>
  <c r="I491" i="2"/>
  <c r="I199" i="2"/>
  <c r="I646" i="2"/>
  <c r="I621" i="2"/>
  <c r="I391" i="2"/>
  <c r="I1160" i="2"/>
  <c r="I151" i="2"/>
  <c r="I639" i="2"/>
  <c r="I1207" i="2"/>
  <c r="I183" i="2"/>
  <c r="I876" i="2"/>
  <c r="I213" i="2"/>
  <c r="I1124" i="2"/>
  <c r="I350" i="2"/>
  <c r="I911" i="2"/>
  <c r="I878" i="2"/>
  <c r="I775" i="2"/>
  <c r="I598" i="2"/>
  <c r="I312" i="2"/>
  <c r="I120" i="2"/>
  <c r="I184" i="2"/>
  <c r="I320" i="2"/>
  <c r="I640" i="2"/>
  <c r="I203" i="2"/>
  <c r="I467" i="2"/>
  <c r="I867" i="2"/>
  <c r="I267" i="2"/>
  <c r="I390" i="2"/>
  <c r="I1018" i="2"/>
  <c r="I83" i="2"/>
  <c r="I1132" i="2"/>
  <c r="I1188" i="2"/>
  <c r="I389" i="2"/>
  <c r="I1131" i="2"/>
  <c r="I412" i="2"/>
  <c r="I521" i="2"/>
  <c r="I508" i="2"/>
  <c r="I700" i="2"/>
  <c r="I117" i="2"/>
  <c r="I366" i="2"/>
  <c r="I159" i="2"/>
  <c r="I943" i="2"/>
  <c r="I721" i="2"/>
  <c r="I950" i="2"/>
  <c r="I1159" i="2"/>
  <c r="I1240" i="2"/>
  <c r="I1145" i="2"/>
  <c r="I128" i="2"/>
  <c r="I610" i="2"/>
  <c r="I139" i="2"/>
  <c r="I484" i="2"/>
  <c r="I558" i="2"/>
  <c r="I333" i="2"/>
  <c r="I158" i="2"/>
  <c r="I1086" i="2"/>
  <c r="I512" i="2"/>
  <c r="I1079" i="2"/>
  <c r="I983" i="2"/>
  <c r="I1008" i="2"/>
  <c r="I495" i="2"/>
  <c r="I1047" i="2"/>
  <c r="I1123" i="2"/>
  <c r="I1042" i="2"/>
  <c r="I291" i="2"/>
  <c r="I219" i="2"/>
  <c r="I172" i="2"/>
  <c r="I281" i="2"/>
  <c r="I773" i="2"/>
  <c r="I349" i="2"/>
  <c r="I710" i="2"/>
  <c r="I223" i="2"/>
  <c r="I479" i="2"/>
  <c r="I751" i="2"/>
  <c r="I864" i="2"/>
  <c r="I279" i="2"/>
  <c r="I792" i="2"/>
  <c r="I357" i="2"/>
  <c r="I645" i="2"/>
  <c r="I902" i="2"/>
  <c r="I966" i="2"/>
  <c r="I1030" i="2"/>
  <c r="I1166" i="2"/>
  <c r="I230" i="2"/>
  <c r="I597" i="2"/>
  <c r="I87" i="2"/>
  <c r="I431" i="2"/>
  <c r="I767" i="2"/>
  <c r="I454" i="2"/>
  <c r="I920" i="2"/>
  <c r="I712" i="2"/>
  <c r="I753" i="2"/>
  <c r="I801" i="2"/>
  <c r="I871" i="2"/>
  <c r="I927" i="2"/>
  <c r="I1096" i="2"/>
  <c r="I264" i="2"/>
  <c r="I520" i="2"/>
  <c r="I784" i="2"/>
  <c r="I1169" i="2"/>
  <c r="I736" i="2"/>
  <c r="I98" i="2"/>
  <c r="I130" i="2"/>
  <c r="I165" i="2"/>
  <c r="I194" i="2"/>
  <c r="I272" i="2"/>
  <c r="I298" i="2"/>
  <c r="I434" i="2"/>
  <c r="I466" i="2"/>
  <c r="I498" i="2"/>
  <c r="I538" i="2"/>
  <c r="I658" i="2"/>
  <c r="I698" i="2"/>
  <c r="I422" i="2"/>
  <c r="I1140" i="2"/>
  <c r="I75" i="2"/>
  <c r="I651" i="2"/>
  <c r="I560" i="2"/>
  <c r="I555" i="2"/>
  <c r="I763" i="2"/>
  <c r="I979" i="2"/>
  <c r="I1211" i="2"/>
  <c r="I1033" i="2"/>
  <c r="I1247" i="2"/>
  <c r="I691" i="2"/>
  <c r="I256" i="2"/>
  <c r="I922" i="2"/>
  <c r="I986" i="2"/>
  <c r="I1114" i="2"/>
  <c r="I1242" i="2"/>
  <c r="I155" i="2"/>
  <c r="I323" i="2"/>
  <c r="I515" i="2"/>
  <c r="I707" i="2"/>
  <c r="I1107" i="2"/>
  <c r="I179" i="2"/>
  <c r="I756" i="2"/>
  <c r="I1084" i="2"/>
  <c r="I1067" i="2"/>
  <c r="I451" i="2"/>
  <c r="I820" i="2"/>
  <c r="I1011" i="2"/>
  <c r="I1196" i="2"/>
  <c r="I1099" i="2"/>
  <c r="I202" i="2"/>
  <c r="I23" i="2"/>
  <c r="I24" i="2"/>
  <c r="L2" i="2"/>
  <c r="I932" i="2"/>
  <c r="I1205" i="2"/>
  <c r="I671" i="2"/>
  <c r="I976" i="2"/>
  <c r="I426" i="2"/>
  <c r="I642" i="2"/>
  <c r="I699" i="2"/>
  <c r="I1199" i="2"/>
  <c r="I906" i="2"/>
  <c r="I91" i="2"/>
  <c r="I829" i="2"/>
  <c r="I1149" i="2"/>
  <c r="I125" i="2"/>
  <c r="I455" i="2"/>
  <c r="I293" i="2"/>
  <c r="I325" i="2"/>
  <c r="I1022" i="2"/>
  <c r="I928" i="2"/>
  <c r="I50" i="2"/>
  <c r="I111" i="2"/>
  <c r="I818" i="2"/>
  <c r="I891" i="2"/>
  <c r="I1204" i="2"/>
  <c r="I217" i="2"/>
  <c r="I601" i="2"/>
  <c r="I740" i="2"/>
  <c r="I1157" i="2"/>
  <c r="I141" i="2"/>
  <c r="I557" i="2"/>
  <c r="I1007" i="2"/>
  <c r="I116" i="2"/>
  <c r="I180" i="2"/>
  <c r="I244" i="2"/>
  <c r="I308" i="2"/>
  <c r="I436" i="2"/>
  <c r="I161" i="2"/>
  <c r="I225" i="2"/>
  <c r="I289" i="2"/>
  <c r="I417" i="2"/>
  <c r="I545" i="2"/>
  <c r="I609" i="2"/>
  <c r="I673" i="2"/>
  <c r="I532" i="2"/>
  <c r="I596" i="2"/>
  <c r="I772" i="2"/>
  <c r="I1028" i="2"/>
  <c r="I717" i="2"/>
  <c r="I781" i="2"/>
  <c r="I845" i="2"/>
  <c r="I1165" i="2"/>
  <c r="I1229" i="2"/>
  <c r="I606" i="2"/>
  <c r="I766" i="2"/>
  <c r="I53" i="2"/>
  <c r="I157" i="2"/>
  <c r="I253" i="2"/>
  <c r="I365" i="2"/>
  <c r="I461" i="2"/>
  <c r="I565" i="2"/>
  <c r="I669" i="2"/>
  <c r="I78" i="2"/>
  <c r="I190" i="2"/>
  <c r="I542" i="2"/>
  <c r="I614" i="2"/>
  <c r="I263" i="2"/>
  <c r="I519" i="2"/>
  <c r="I783" i="2"/>
  <c r="I1039" i="2"/>
  <c r="I32" i="2"/>
  <c r="I905" i="2"/>
  <c r="I360" i="2"/>
  <c r="I910" i="2"/>
  <c r="I974" i="2"/>
  <c r="I1038" i="2"/>
  <c r="I1102" i="2"/>
  <c r="I1172" i="2"/>
  <c r="I56" i="2"/>
  <c r="I678" i="2"/>
  <c r="I119" i="2"/>
  <c r="I463" i="2"/>
  <c r="I823" i="2"/>
  <c r="I535" i="2"/>
  <c r="I961" i="2"/>
  <c r="I759" i="2"/>
  <c r="I800" i="2"/>
  <c r="I840" i="2"/>
  <c r="I1113" i="2"/>
  <c r="I1217" i="2"/>
  <c r="I368" i="2"/>
  <c r="I992" i="2"/>
  <c r="I288" i="2"/>
  <c r="I544" i="2"/>
  <c r="I816" i="2"/>
  <c r="I1072" i="2"/>
  <c r="I1017" i="2"/>
  <c r="I1168" i="2"/>
  <c r="I86" i="2"/>
  <c r="I64" i="2"/>
  <c r="I103" i="2"/>
  <c r="I133" i="2"/>
  <c r="I240" i="2"/>
  <c r="I271" i="2"/>
  <c r="I303" i="2"/>
  <c r="I344" i="2"/>
  <c r="I384" i="2"/>
  <c r="I440" i="2"/>
  <c r="I471" i="2"/>
  <c r="I503" i="2"/>
  <c r="I552" i="2"/>
  <c r="I626" i="2"/>
  <c r="I664" i="2"/>
  <c r="I714" i="2"/>
  <c r="I860" i="2"/>
  <c r="I706" i="2"/>
  <c r="I1164" i="2"/>
  <c r="I107" i="2"/>
  <c r="I683" i="2"/>
  <c r="I1116" i="2"/>
  <c r="I571" i="2"/>
  <c r="I1003" i="2"/>
  <c r="I192" i="2"/>
  <c r="I704" i="2"/>
  <c r="I1044" i="2"/>
  <c r="I624" i="2"/>
  <c r="I936" i="2"/>
  <c r="I408" i="2"/>
  <c r="I850" i="2"/>
  <c r="I930" i="2"/>
  <c r="I994" i="2"/>
  <c r="I1058" i="2"/>
  <c r="I1122" i="2"/>
  <c r="I336" i="2"/>
  <c r="I163" i="2"/>
  <c r="I339" i="2"/>
  <c r="I547" i="2"/>
  <c r="I731" i="2"/>
  <c r="I1139" i="2"/>
  <c r="I347" i="2"/>
  <c r="I796" i="2"/>
  <c r="I1180" i="2"/>
  <c r="I1187" i="2"/>
  <c r="I635" i="2"/>
  <c r="I852" i="2"/>
  <c r="I67" i="2"/>
  <c r="I1155" i="2"/>
  <c r="I235" i="2"/>
  <c r="I1228" i="2"/>
  <c r="I777" i="2"/>
  <c r="I1218" i="2"/>
  <c r="I787" i="2"/>
  <c r="I1136" i="2"/>
  <c r="I92" i="2"/>
  <c r="I718" i="2"/>
  <c r="I1175" i="2"/>
  <c r="I134" i="2"/>
  <c r="I1150" i="2"/>
  <c r="I744" i="2"/>
  <c r="I1081" i="2"/>
  <c r="I226" i="2"/>
  <c r="I507" i="2"/>
  <c r="I807" i="2"/>
  <c r="I743" i="2"/>
  <c r="I36" i="2"/>
  <c r="I81" i="2"/>
  <c r="I580" i="2"/>
  <c r="I734" i="2"/>
  <c r="I437" i="2"/>
  <c r="I54" i="2"/>
  <c r="I694" i="2"/>
  <c r="I38" i="2"/>
  <c r="I958" i="2"/>
  <c r="I831" i="2"/>
  <c r="I1097" i="2"/>
  <c r="I1144" i="2"/>
  <c r="I127" i="2"/>
  <c r="I266" i="2"/>
  <c r="I464" i="2"/>
  <c r="I400" i="2"/>
  <c r="I914" i="2"/>
  <c r="I1170" i="2"/>
  <c r="I499" i="2"/>
  <c r="I1068" i="2"/>
  <c r="I1012" i="2"/>
  <c r="I300" i="2"/>
  <c r="I153" i="2"/>
  <c r="I45" i="2"/>
  <c r="I1239" i="2"/>
  <c r="I444" i="2"/>
  <c r="I41" i="2"/>
  <c r="I361" i="2"/>
  <c r="I489" i="2"/>
  <c r="I681" i="2"/>
  <c r="I1060" i="2"/>
  <c r="I630" i="2"/>
  <c r="I61" i="2"/>
  <c r="I269" i="2"/>
  <c r="I373" i="2"/>
  <c r="I477" i="2"/>
  <c r="I573" i="2"/>
  <c r="I685" i="2"/>
  <c r="I94" i="2"/>
  <c r="I310" i="2"/>
  <c r="I414" i="2"/>
  <c r="I566" i="2"/>
  <c r="I742" i="2"/>
  <c r="I72" i="2"/>
  <c r="I504" i="2"/>
  <c r="I1127" i="2"/>
  <c r="I549" i="2"/>
  <c r="I424" i="2"/>
  <c r="I150" i="2"/>
  <c r="I469" i="2"/>
  <c r="I918" i="2"/>
  <c r="I982" i="2"/>
  <c r="I1046" i="2"/>
  <c r="I1110" i="2"/>
  <c r="I1182" i="2"/>
  <c r="I143" i="2"/>
  <c r="I487" i="2"/>
  <c r="I1135" i="2"/>
  <c r="I616" i="2"/>
  <c r="I761" i="2"/>
  <c r="I856" i="2"/>
  <c r="I897" i="2"/>
  <c r="I453" i="2"/>
  <c r="I1105" i="2"/>
  <c r="I328" i="2"/>
  <c r="I584" i="2"/>
  <c r="I848" i="2"/>
  <c r="I887" i="2"/>
  <c r="I1041" i="2"/>
  <c r="I167" i="2"/>
  <c r="I138" i="2"/>
  <c r="I176" i="2"/>
  <c r="I208" i="2"/>
  <c r="I274" i="2"/>
  <c r="I474" i="2"/>
  <c r="I506" i="2"/>
  <c r="I551" i="2"/>
  <c r="I591" i="2"/>
  <c r="I632" i="2"/>
  <c r="I663" i="2"/>
  <c r="I826" i="2"/>
  <c r="I1004" i="2"/>
  <c r="I863" i="2"/>
  <c r="I1174" i="2"/>
  <c r="I147" i="2"/>
  <c r="I963" i="2"/>
  <c r="I403" i="2"/>
  <c r="I603" i="2"/>
  <c r="I1027" i="2"/>
  <c r="I747" i="2"/>
  <c r="I716" i="2"/>
  <c r="I1076" i="2"/>
  <c r="I35" i="2"/>
  <c r="I875" i="2"/>
  <c r="I1089" i="2"/>
  <c r="I407" i="2"/>
  <c r="I874" i="2"/>
  <c r="I938" i="2"/>
  <c r="I1002" i="2"/>
  <c r="I1066" i="2"/>
  <c r="I1130" i="2"/>
  <c r="I1194" i="2"/>
  <c r="I27" i="2"/>
  <c r="I363" i="2"/>
  <c r="I563" i="2"/>
  <c r="I755" i="2"/>
  <c r="I371" i="2"/>
  <c r="I812" i="2"/>
  <c r="I723" i="2"/>
  <c r="I940" i="2"/>
  <c r="I123" i="2"/>
  <c r="I1235" i="2"/>
  <c r="I341" i="2"/>
  <c r="I307" i="2"/>
  <c r="I899" i="2"/>
  <c r="I898" i="2"/>
  <c r="I627" i="2"/>
  <c r="I358" i="2"/>
  <c r="I415" i="2"/>
  <c r="I261" i="2"/>
  <c r="I448" i="2"/>
  <c r="I1024" i="2"/>
  <c r="I456" i="2"/>
  <c r="I720" i="2"/>
  <c r="I47" i="2"/>
  <c r="I527" i="2"/>
  <c r="I275" i="2"/>
  <c r="I1147" i="2"/>
  <c r="I459" i="2"/>
  <c r="I420" i="2"/>
  <c r="I29" i="2"/>
  <c r="I237" i="2"/>
  <c r="I637" i="2"/>
  <c r="I975" i="2"/>
  <c r="I198" i="2"/>
  <c r="I1158" i="2"/>
  <c r="I311" i="2"/>
  <c r="I872" i="2"/>
  <c r="I1232" i="2"/>
  <c r="I90" i="2"/>
  <c r="I295" i="2"/>
  <c r="I376" i="2"/>
  <c r="I576" i="2"/>
  <c r="I786" i="2"/>
  <c r="I948" i="2"/>
  <c r="I955" i="2"/>
  <c r="I399" i="2"/>
  <c r="I395" i="2"/>
  <c r="I108" i="2"/>
  <c r="I236" i="2"/>
  <c r="I428" i="2"/>
  <c r="I89" i="2"/>
  <c r="I524" i="2"/>
  <c r="I996" i="2"/>
  <c r="I1221" i="2"/>
  <c r="I245" i="2"/>
  <c r="I445" i="2"/>
  <c r="I62" i="2"/>
  <c r="I342" i="2"/>
  <c r="I124" i="2"/>
  <c r="I188" i="2"/>
  <c r="I316" i="2"/>
  <c r="I425" i="2"/>
  <c r="I540" i="2"/>
  <c r="I604" i="2"/>
  <c r="I804" i="2"/>
  <c r="I789" i="2"/>
  <c r="I68" i="2"/>
  <c r="I196" i="2"/>
  <c r="I260" i="2"/>
  <c r="I324" i="2"/>
  <c r="I388" i="2"/>
  <c r="I49" i="2"/>
  <c r="I369" i="2"/>
  <c r="I433" i="2"/>
  <c r="I497" i="2"/>
  <c r="I561" i="2"/>
  <c r="I689" i="2"/>
  <c r="I548" i="2"/>
  <c r="I612" i="2"/>
  <c r="I676" i="2"/>
  <c r="I836" i="2"/>
  <c r="I1092" i="2"/>
  <c r="I733" i="2"/>
  <c r="I1117" i="2"/>
  <c r="I1181" i="2"/>
  <c r="I1245" i="2"/>
  <c r="I654" i="2"/>
  <c r="I77" i="2"/>
  <c r="I285" i="2"/>
  <c r="I381" i="2"/>
  <c r="I493" i="2"/>
  <c r="I693" i="2"/>
  <c r="I110" i="2"/>
  <c r="I222" i="2"/>
  <c r="I318" i="2"/>
  <c r="I430" i="2"/>
  <c r="I71" i="2"/>
  <c r="I96" i="2"/>
  <c r="I568" i="2"/>
  <c r="I1225" i="2"/>
  <c r="I661" i="2"/>
  <c r="I511" i="2"/>
  <c r="I1020" i="2"/>
  <c r="I182" i="2"/>
  <c r="I518" i="2"/>
  <c r="I926" i="2"/>
  <c r="I990" i="2"/>
  <c r="I1198" i="2"/>
  <c r="I216" i="2"/>
  <c r="I1032" i="2"/>
  <c r="I575" i="2"/>
  <c r="I1143" i="2"/>
  <c r="I1238" i="2"/>
  <c r="I769" i="2"/>
  <c r="I855" i="2"/>
  <c r="I896" i="2"/>
  <c r="I953" i="2"/>
  <c r="I999" i="2"/>
  <c r="I1055" i="2"/>
  <c r="I534" i="2"/>
  <c r="I352" i="2"/>
  <c r="I1120" i="2"/>
  <c r="I889" i="2"/>
  <c r="I1209" i="2"/>
  <c r="I248" i="2"/>
  <c r="I40" i="2"/>
  <c r="I74" i="2"/>
  <c r="I114" i="2"/>
  <c r="I178" i="2"/>
  <c r="I242" i="2"/>
  <c r="I277" i="2"/>
  <c r="I314" i="2"/>
  <c r="I354" i="2"/>
  <c r="I442" i="2"/>
  <c r="I514" i="2"/>
  <c r="I554" i="2"/>
  <c r="I594" i="2"/>
  <c r="I666" i="2"/>
  <c r="I738" i="2"/>
  <c r="I1152" i="2"/>
  <c r="I1016" i="2"/>
  <c r="I1190" i="2"/>
  <c r="I171" i="2"/>
  <c r="I995" i="2"/>
  <c r="I419" i="2"/>
  <c r="I619" i="2"/>
  <c r="I843" i="2"/>
  <c r="I1051" i="2"/>
  <c r="I904" i="2"/>
  <c r="I732" i="2"/>
  <c r="I1104" i="2"/>
  <c r="I187" i="2"/>
  <c r="I971" i="2"/>
  <c r="I1224" i="2"/>
  <c r="I410" i="2"/>
  <c r="I882" i="2"/>
  <c r="I946" i="2"/>
  <c r="I1010" i="2"/>
  <c r="I1074" i="2"/>
  <c r="I59" i="2"/>
  <c r="I211" i="2"/>
  <c r="I379" i="2"/>
  <c r="I587" i="2"/>
  <c r="I803" i="2"/>
  <c r="I1203" i="2"/>
  <c r="I387" i="2"/>
  <c r="I884" i="2"/>
  <c r="I531" i="2"/>
  <c r="I1251" i="2"/>
  <c r="I835" i="2"/>
  <c r="I1035" i="2"/>
  <c r="I331" i="2"/>
  <c r="I483" i="2"/>
  <c r="I780" i="2"/>
  <c r="I5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19E39-00E8-400B-9F20-9108EFC2BC3D}" keepAlive="1" name="Query - Data_SP500" description="Connection to the 'Data_SP500' query in the workbook." type="5" refreshedVersion="8" background="1" saveData="1">
    <dbPr connection="Provider=Microsoft.Mashup.OleDb.1;Data Source=$Workbook$;Location=Data_SP500;Extended Properties=&quot;&quot;" command="SELECT * FROM [Data_SP500]"/>
  </connection>
</connections>
</file>

<file path=xl/sharedStrings.xml><?xml version="1.0" encoding="utf-8"?>
<sst xmlns="http://schemas.openxmlformats.org/spreadsheetml/2006/main" count="1261" uniqueCount="1260">
  <si>
    <t>Date</t>
  </si>
  <si>
    <t>SP500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</si>
  <si>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</si>
  <si>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</si>
  <si>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</si>
  <si>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</si>
  <si>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</si>
  <si>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</si>
  <si>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</si>
  <si>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</si>
  <si>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13/02/2013</t>
  </si>
  <si>
    <t>14/02/2013</t>
  </si>
  <si>
    <t>15/02/2013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</si>
  <si>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</si>
  <si>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</si>
  <si>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</si>
  <si>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</si>
  <si>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</si>
  <si>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</si>
  <si>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</si>
  <si>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</si>
  <si>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</si>
  <si>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</si>
  <si>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</si>
  <si>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</si>
  <si>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</si>
  <si>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</si>
  <si>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</si>
  <si>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</si>
  <si>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</si>
  <si>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</si>
  <si>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</si>
  <si>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</si>
  <si>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</si>
  <si>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</si>
  <si>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</si>
  <si>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</si>
  <si>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</si>
  <si>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</si>
  <si>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</si>
  <si>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</si>
  <si>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</si>
  <si>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</si>
  <si>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</si>
  <si>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</si>
  <si>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</si>
  <si>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</si>
  <si>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</si>
  <si>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</si>
  <si>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</si>
  <si>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</si>
  <si>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</si>
  <si>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</si>
  <si>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</si>
  <si>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</si>
  <si>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28/05/2013</t>
  </si>
  <si>
    <t>29/05/2013</t>
  </si>
  <si>
    <t>30/05/2013</t>
  </si>
  <si>
    <t>31/05/2013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</si>
  <si>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</si>
  <si>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</si>
  <si>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</si>
  <si>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</si>
  <si>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</si>
  <si>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</si>
  <si>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</si>
  <si>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</si>
  <si>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</si>
  <si>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</si>
  <si>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</si>
  <si>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</si>
  <si>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</si>
  <si>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</si>
  <si>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</si>
  <si>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</si>
  <si>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</si>
  <si>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</si>
  <si>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</si>
  <si>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</si>
  <si>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</si>
  <si>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</si>
  <si>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</si>
  <si>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</si>
  <si>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</si>
  <si>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</si>
  <si>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</si>
  <si>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</si>
  <si>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</si>
  <si>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</si>
  <si>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</si>
  <si>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</si>
  <si>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</si>
  <si>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</si>
  <si>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</si>
  <si>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</si>
  <si>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</si>
  <si>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</si>
  <si>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</si>
  <si>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</si>
  <si>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</si>
  <si>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</si>
  <si>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</si>
  <si>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</si>
  <si>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</si>
  <si>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</si>
  <si>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</si>
  <si>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</si>
  <si>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</si>
  <si>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</si>
  <si>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</si>
  <si>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</si>
  <si>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</si>
  <si>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</si>
  <si>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</si>
  <si>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</si>
  <si>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</si>
  <si>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</si>
  <si>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</si>
  <si>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</si>
  <si>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</si>
  <si>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</si>
  <si>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</si>
  <si>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</si>
  <si>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</si>
  <si>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</si>
  <si>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</si>
  <si>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</si>
  <si>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</si>
  <si>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</si>
  <si>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</si>
  <si>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</si>
  <si>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</si>
  <si>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</si>
  <si>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</si>
  <si>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</si>
  <si>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29/11/2013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</si>
  <si>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</si>
  <si>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</si>
  <si>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</si>
  <si>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</si>
  <si>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</si>
  <si>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</si>
  <si>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</si>
  <si>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</si>
  <si>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</si>
  <si>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</si>
  <si>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</si>
  <si>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</si>
  <si>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13/01/2014</t>
  </si>
  <si>
    <t>14/01/2014</t>
  </si>
  <si>
    <t>15/01/2014</t>
  </si>
  <si>
    <t>16/01/2014</t>
  </si>
  <si>
    <t>17/01/2014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</si>
  <si>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</si>
  <si>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</si>
  <si>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</si>
  <si>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</si>
  <si>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</si>
  <si>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</si>
  <si>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</si>
  <si>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</si>
  <si>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</si>
  <si>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13/02/2014</t>
  </si>
  <si>
    <t>14/02/2014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</si>
  <si>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</si>
  <si>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</si>
  <si>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</si>
  <si>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</si>
  <si>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</si>
  <si>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</si>
  <si>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</si>
  <si>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</si>
  <si>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</si>
  <si>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</si>
  <si>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</si>
  <si>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</si>
  <si>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</si>
  <si>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</si>
  <si>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</si>
  <si>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</si>
  <si>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</si>
  <si>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</si>
  <si>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</si>
  <si>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</si>
  <si>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</si>
  <si>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</si>
  <si>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</si>
  <si>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</si>
  <si>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</si>
  <si>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</si>
  <si>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</si>
  <si>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</si>
  <si>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</si>
  <si>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</si>
  <si>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</si>
  <si>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</si>
  <si>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</si>
  <si>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</si>
  <si>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</si>
  <si>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</si>
  <si>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</si>
  <si>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</si>
  <si>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</si>
  <si>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</si>
  <si>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</si>
  <si>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</si>
  <si>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</si>
  <si>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27/05/2014</t>
  </si>
  <si>
    <t>28/05/2014</t>
  </si>
  <si>
    <t>29/05/2014</t>
  </si>
  <si>
    <t>30/05/2014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</si>
  <si>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</si>
  <si>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</si>
  <si>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</si>
  <si>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</si>
  <si>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</si>
  <si>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</si>
  <si>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</si>
  <si>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</si>
  <si>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</si>
  <si>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</si>
  <si>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</si>
  <si>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</si>
  <si>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</si>
  <si>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</si>
  <si>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</si>
  <si>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</si>
  <si>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</si>
  <si>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</si>
  <si>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</si>
  <si>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</si>
  <si>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</si>
  <si>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</si>
  <si>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</si>
  <si>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</si>
  <si>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</si>
  <si>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</si>
  <si>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</si>
  <si>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</si>
  <si>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</si>
  <si>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</si>
  <si>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</si>
  <si>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</si>
  <si>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</si>
  <si>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</si>
  <si>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</si>
  <si>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</si>
  <si>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</si>
  <si>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</si>
  <si>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</si>
  <si>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</si>
  <si>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</si>
  <si>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</si>
  <si>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</si>
  <si>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</si>
  <si>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</si>
  <si>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</si>
  <si>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</si>
  <si>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</si>
  <si>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</si>
  <si>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</si>
  <si>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</si>
  <si>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</si>
  <si>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</si>
  <si>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</si>
  <si>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</si>
  <si>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</si>
  <si>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</si>
  <si>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</si>
  <si>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</si>
  <si>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</si>
  <si>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</si>
  <si>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</si>
  <si>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</si>
  <si>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</si>
  <si>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</si>
  <si>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</si>
  <si>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</si>
  <si>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</si>
  <si>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</si>
  <si>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</si>
  <si>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</si>
  <si>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</si>
  <si>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</si>
  <si>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</si>
  <si>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</si>
  <si>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</si>
  <si>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28/11/2014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</si>
  <si>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</si>
  <si>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</si>
  <si>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</si>
  <si>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</si>
  <si>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</si>
  <si>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</si>
  <si>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</si>
  <si>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</si>
  <si>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</si>
  <si>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</si>
  <si>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</si>
  <si>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</si>
  <si>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13/01/2015</t>
  </si>
  <si>
    <t>14/01/2015</t>
  </si>
  <si>
    <t>15/01/2015</t>
  </si>
  <si>
    <t>16/01/2015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</si>
  <si>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</si>
  <si>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</si>
  <si>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</si>
  <si>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</si>
  <si>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</si>
  <si>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</si>
  <si>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</si>
  <si>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</si>
  <si>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</si>
  <si>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13/02/2015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</si>
  <si>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</si>
  <si>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</si>
  <si>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</si>
  <si>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</si>
  <si>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</si>
  <si>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</si>
  <si>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</si>
  <si>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</si>
  <si>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</si>
  <si>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</si>
  <si>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</si>
  <si>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</si>
  <si>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</si>
  <si>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</si>
  <si>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</si>
  <si>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</si>
  <si>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</si>
  <si>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</si>
  <si>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</si>
  <si>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</si>
  <si>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</si>
  <si>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</si>
  <si>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</si>
  <si>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</si>
  <si>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</si>
  <si>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</si>
  <si>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</si>
  <si>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</si>
  <si>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</si>
  <si>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</si>
  <si>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</si>
  <si>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</si>
  <si>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</si>
  <si>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</si>
  <si>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</si>
  <si>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</si>
  <si>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</si>
  <si>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</si>
  <si>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</si>
  <si>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</si>
  <si>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</si>
  <si>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</si>
  <si>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</si>
  <si>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</si>
  <si>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26/05/2015</t>
  </si>
  <si>
    <t>27/05/2015</t>
  </si>
  <si>
    <t>28/05/2015</t>
  </si>
  <si>
    <t>29/05/2015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</si>
  <si>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</si>
  <si>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</si>
  <si>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</si>
  <si>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</si>
  <si>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</si>
  <si>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</si>
  <si>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</si>
  <si>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</si>
  <si>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</si>
  <si>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</si>
  <si>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</si>
  <si>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</si>
  <si>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</si>
  <si>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</si>
  <si>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</si>
  <si>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</si>
  <si>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</si>
  <si>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</si>
  <si>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</si>
  <si>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</si>
  <si>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</si>
  <si>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</si>
  <si>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</si>
  <si>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</si>
  <si>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</si>
  <si>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</si>
  <si>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</si>
  <si>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</si>
  <si>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</si>
  <si>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</si>
  <si>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</si>
  <si>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</si>
  <si>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</si>
  <si>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</si>
  <si>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</si>
  <si>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</si>
  <si>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</si>
  <si>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</si>
  <si>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</si>
  <si>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</si>
  <si>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</si>
  <si>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</si>
  <si>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</si>
  <si>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</si>
  <si>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</si>
  <si>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</si>
  <si>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</si>
  <si>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</si>
  <si>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</si>
  <si>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</si>
  <si>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</si>
  <si>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</si>
  <si>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</si>
  <si>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</si>
  <si>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</si>
  <si>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</si>
  <si>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</si>
  <si>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</si>
  <si>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</si>
  <si>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</si>
  <si>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</si>
  <si>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</si>
  <si>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</si>
  <si>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</si>
  <si>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</si>
  <si>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</si>
  <si>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</si>
  <si>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</si>
  <si>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</si>
  <si>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</si>
  <si>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</si>
  <si>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</si>
  <si>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</si>
  <si>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</si>
  <si>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</si>
  <si>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</si>
  <si>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27/11/2015</t>
  </si>
  <si>
    <t>30/11/2015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</si>
  <si>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</si>
  <si>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</si>
  <si>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</si>
  <si>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</si>
  <si>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</si>
  <si>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</si>
  <si>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</si>
  <si>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</si>
  <si>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</si>
  <si>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</si>
  <si>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</si>
  <si>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</si>
  <si>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</si>
  <si>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13/01/2016</t>
  </si>
  <si>
    <t>14/01/2016</t>
  </si>
  <si>
    <t>15/01/2016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</si>
  <si>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</si>
  <si>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</si>
  <si>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</si>
  <si>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</si>
  <si>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</si>
  <si>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</si>
  <si>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</si>
  <si>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</si>
  <si>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</si>
  <si>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</si>
  <si>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</si>
  <si>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</si>
  <si>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</si>
  <si>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</si>
  <si>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</si>
  <si>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</si>
  <si>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</si>
  <si>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</si>
  <si>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</si>
  <si>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</si>
  <si>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</si>
  <si>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</si>
  <si>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</si>
  <si>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</si>
  <si>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</si>
  <si>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</si>
  <si>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</si>
  <si>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</si>
  <si>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</si>
  <si>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</si>
  <si>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</si>
  <si>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</si>
  <si>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</si>
  <si>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</si>
  <si>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</si>
  <si>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</si>
  <si>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</si>
  <si>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</si>
  <si>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</si>
  <si>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</si>
  <si>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</si>
  <si>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</si>
  <si>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</si>
  <si>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</si>
  <si>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</si>
  <si>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</si>
  <si>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</si>
  <si>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</si>
  <si>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</si>
  <si>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</si>
  <si>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</si>
  <si>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</si>
  <si>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</si>
  <si>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</si>
  <si>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</si>
  <si>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</si>
  <si>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</si>
  <si>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</si>
  <si>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</si>
  <si>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</si>
  <si>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</si>
  <si>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</si>
  <si>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</si>
  <si>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</si>
  <si>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</si>
  <si>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</si>
  <si>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</si>
  <si>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</si>
  <si>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</si>
  <si>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</si>
  <si>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</si>
  <si>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</si>
  <si>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</si>
  <si>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</si>
  <si>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</si>
  <si>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</si>
  <si>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</si>
  <si>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</si>
  <si>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</si>
  <si>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</si>
  <si>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</si>
  <si>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</si>
  <si>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</si>
  <si>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</si>
  <si>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</si>
  <si>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</si>
  <si>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</si>
  <si>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</si>
  <si>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</si>
  <si>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</si>
  <si>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</si>
  <si>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</si>
  <si>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</si>
  <si>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</si>
  <si>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</si>
  <si>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</si>
  <si>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</si>
  <si>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</si>
  <si>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</si>
  <si>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</si>
  <si>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</si>
  <si>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</si>
  <si>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</si>
  <si>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</si>
  <si>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</si>
  <si>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</si>
  <si>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</si>
  <si>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</si>
  <si>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</si>
  <si>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</si>
  <si>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</si>
  <si>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</si>
  <si>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</si>
  <si>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</si>
  <si>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</si>
  <si>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</si>
  <si>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</si>
  <si>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</si>
  <si>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</si>
  <si>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</si>
  <si>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</si>
  <si>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</si>
  <si>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</si>
  <si>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</si>
  <si>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</si>
  <si>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</si>
  <si>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</si>
  <si>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</si>
  <si>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</si>
  <si>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</si>
  <si>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</si>
  <si>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</si>
  <si>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</si>
  <si>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28/11/2016</t>
  </si>
  <si>
    <t>29/11/2016</t>
  </si>
  <si>
    <t>30/11/2016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</si>
  <si>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</si>
  <si>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</si>
  <si>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</si>
  <si>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</si>
  <si>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</si>
  <si>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</si>
  <si>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</si>
  <si>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</si>
  <si>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</si>
  <si>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27/12/2016</t>
  </si>
  <si>
    <t>28/12/2016</t>
  </si>
  <si>
    <t>29/12/2016</t>
  </si>
  <si>
    <t>30/12/2016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</si>
  <si>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</si>
  <si>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</si>
  <si>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</si>
  <si>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</si>
  <si>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</si>
  <si>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</si>
  <si>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</si>
  <si>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</si>
  <si>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</si>
  <si>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</si>
  <si>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</si>
  <si>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</si>
  <si>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</si>
  <si>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</si>
  <si>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</si>
  <si>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</si>
  <si>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</si>
  <si>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</si>
  <si>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</si>
  <si>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</si>
  <si>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</si>
  <si>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</si>
  <si>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</si>
  <si>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</si>
  <si>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</si>
  <si>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</si>
  <si>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</si>
  <si>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</si>
  <si>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</si>
  <si>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</si>
  <si>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</si>
  <si>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</si>
  <si>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</si>
  <si>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</si>
  <si>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</si>
  <si>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</si>
  <si>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</si>
  <si>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</si>
  <si>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</si>
  <si>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</si>
  <si>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</si>
  <si>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</si>
  <si>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</si>
  <si>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</si>
  <si>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</si>
  <si>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</si>
  <si>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</si>
  <si>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</si>
  <si>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</si>
  <si>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</si>
  <si>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</si>
  <si>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</si>
  <si>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</si>
  <si>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</si>
  <si>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</si>
  <si>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</si>
  <si>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</si>
  <si>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</si>
  <si>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</si>
  <si>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</si>
  <si>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</si>
  <si>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</si>
  <si>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</si>
  <si>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</si>
  <si>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</si>
  <si>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</si>
  <si>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</si>
  <si>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</si>
  <si>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</si>
  <si>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</si>
  <si>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</si>
  <si>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</si>
  <si>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</si>
  <si>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</si>
  <si>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</si>
  <si>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</si>
  <si>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</si>
  <si>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</si>
  <si>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</si>
  <si>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</si>
  <si>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</si>
  <si>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</si>
  <si>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</si>
  <si>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</si>
  <si>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</si>
  <si>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</si>
  <si>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</si>
  <si>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</si>
  <si>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</si>
  <si>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</si>
  <si>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</si>
  <si>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</si>
  <si>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</si>
  <si>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</si>
  <si>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</si>
  <si>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</si>
  <si>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</si>
  <si>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</si>
  <si>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</si>
  <si>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</si>
  <si>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</si>
  <si>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</si>
  <si>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</si>
  <si>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</si>
  <si>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</si>
  <si>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</si>
  <si>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</si>
  <si>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</si>
  <si>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</si>
  <si>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</si>
  <si>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</si>
  <si>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</si>
  <si>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</si>
  <si>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</si>
  <si>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</si>
  <si>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</si>
  <si>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</si>
  <si>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</si>
  <si>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</si>
  <si>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</si>
  <si>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</si>
  <si>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</si>
  <si>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</si>
  <si>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</si>
  <si>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</si>
  <si>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</si>
  <si>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</si>
  <si>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</si>
  <si>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</si>
  <si>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</si>
  <si>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</si>
  <si>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</si>
  <si>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</si>
  <si>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</si>
  <si>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</si>
  <si>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</si>
  <si>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24/11/2017</t>
  </si>
  <si>
    <t>27/11/2017</t>
  </si>
  <si>
    <t>28/11/2017</t>
  </si>
  <si>
    <t>29/11/2017</t>
  </si>
  <si>
    <t>30/11/2017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</si>
  <si>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</si>
  <si>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</si>
  <si>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</si>
  <si>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</si>
  <si>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</si>
  <si>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</si>
  <si>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</si>
  <si>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</si>
  <si>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</si>
  <si>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</si>
  <si>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</si>
  <si>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</si>
  <si>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01/02/2013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</si>
  <si>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</si>
  <si>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</si>
  <si>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</si>
  <si>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</si>
  <si>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</si>
  <si>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</si>
  <si>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</si>
  <si>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</si>
  <si>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</si>
  <si>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</si>
  <si>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</si>
  <si>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</si>
  <si>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</si>
  <si>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</si>
  <si>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</si>
  <si>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</si>
  <si>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</si>
  <si>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</si>
  <si>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</si>
  <si>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</si>
  <si>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</si>
  <si>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</si>
  <si>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</si>
  <si>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</si>
  <si>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</si>
  <si>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</si>
  <si>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</si>
  <si>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</si>
  <si>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</si>
  <si>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</si>
  <si>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</si>
  <si>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</si>
  <si>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</si>
  <si>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</si>
  <si>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</si>
  <si>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</si>
  <si>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</si>
  <si>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</si>
  <si>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</si>
  <si>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</si>
  <si>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</si>
  <si>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01/07/2013</t>
  </si>
  <si>
    <t>02/07/2013</t>
  </si>
  <si>
    <t>03/07/2013</t>
  </si>
  <si>
    <t>05/07/2013</t>
  </si>
  <si>
    <t>08/07/2013</t>
  </si>
  <si>
    <t>09/07/2013</t>
  </si>
  <si>
    <t>10/07/2013</t>
  </si>
  <si>
    <t>11/07/2013</t>
  </si>
  <si>
    <t>12/07/2013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</si>
  <si>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</si>
  <si>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</si>
  <si>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</si>
  <si>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</si>
  <si>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</si>
  <si>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</si>
  <si>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</si>
  <si>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</si>
  <si>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</si>
  <si>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</si>
  <si>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</si>
  <si>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</si>
  <si>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</si>
  <si>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</si>
  <si>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</si>
  <si>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</si>
  <si>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</si>
  <si>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</si>
  <si>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</si>
  <si>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</si>
  <si>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</si>
  <si>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</si>
  <si>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</si>
  <si>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</si>
  <si>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</si>
  <si>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</si>
  <si>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</si>
  <si>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</si>
  <si>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</si>
  <si>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</si>
  <si>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</si>
  <si>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</si>
  <si>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</si>
  <si>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</si>
  <si>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</si>
  <si>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</si>
  <si>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</si>
  <si>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</si>
  <si>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</si>
  <si>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</si>
  <si>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</si>
  <si>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</si>
  <si>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</si>
  <si>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</si>
  <si>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</si>
  <si>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</si>
  <si>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</si>
  <si>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</si>
  <si>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</si>
  <si>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</si>
  <si>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</si>
  <si>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</si>
  <si>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</si>
  <si>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</si>
  <si>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</si>
  <si>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</si>
  <si>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</si>
  <si>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</si>
  <si>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</si>
  <si>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</si>
  <si>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</si>
  <si>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</si>
  <si>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</si>
  <si>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</si>
  <si>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</si>
  <si>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</si>
  <si>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</si>
  <si>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</si>
  <si>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</si>
  <si>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</si>
  <si>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</si>
  <si>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</si>
  <si>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</si>
  <si>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</si>
  <si>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</si>
  <si>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</si>
  <si>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</si>
  <si>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</si>
  <si>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</si>
  <si>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</si>
  <si>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</si>
  <si>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</si>
  <si>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</si>
  <si>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</si>
  <si>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</si>
  <si>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</si>
  <si>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</si>
  <si>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</si>
  <si>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</si>
  <si>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</si>
  <si>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</si>
  <si>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01/07/2014</t>
  </si>
  <si>
    <t>02/07/2014</t>
  </si>
  <si>
    <t>03/07/2014</t>
  </si>
  <si>
    <t>07/07/2014</t>
  </si>
  <si>
    <t>08/07/2014</t>
  </si>
  <si>
    <t>09/07/2014</t>
  </si>
  <si>
    <t>10/07/2014</t>
  </si>
  <si>
    <t>11/07/2014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</si>
  <si>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</si>
  <si>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</si>
  <si>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</si>
  <si>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</si>
  <si>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</si>
  <si>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</si>
  <si>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</si>
  <si>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</si>
  <si>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</si>
  <si>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</si>
  <si>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</si>
  <si>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</si>
  <si>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</si>
  <si>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</si>
  <si>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</si>
  <si>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</si>
  <si>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</si>
  <si>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</si>
  <si>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</si>
  <si>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</si>
  <si>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</si>
  <si>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</si>
  <si>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</si>
  <si>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</si>
  <si>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</si>
  <si>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</si>
  <si>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</si>
  <si>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</si>
  <si>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</si>
  <si>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</si>
  <si>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</si>
  <si>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</si>
  <si>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</si>
  <si>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</si>
  <si>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</si>
  <si>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</si>
  <si>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</si>
  <si>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</si>
  <si>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</si>
  <si>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</si>
  <si>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</si>
  <si>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</si>
  <si>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</si>
  <si>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</si>
  <si>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</si>
  <si>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</si>
  <si>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</si>
  <si>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</si>
  <si>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</si>
  <si>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</si>
  <si>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</si>
  <si>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</si>
  <si>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</si>
  <si>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</si>
  <si>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</si>
  <si>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</si>
  <si>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</si>
  <si>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</si>
  <si>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</si>
  <si>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</si>
  <si>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</si>
  <si>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</si>
  <si>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</si>
  <si>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</si>
  <si>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</si>
  <si>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</si>
  <si>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</si>
  <si>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</si>
  <si>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</si>
  <si>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</si>
  <si>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</si>
  <si>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</si>
  <si>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</si>
  <si>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</si>
  <si>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</si>
  <si>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</si>
  <si>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</si>
  <si>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</si>
  <si>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</si>
  <si>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</si>
  <si>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</si>
  <si>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</si>
  <si>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</si>
  <si>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</si>
  <si>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</si>
  <si>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</si>
  <si>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</si>
  <si>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</si>
  <si>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</si>
  <si>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</si>
  <si>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</si>
  <si>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</si>
  <si>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</si>
  <si>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01/07/2015</t>
  </si>
  <si>
    <t>02/07/2015</t>
  </si>
  <si>
    <t>06/07/2015</t>
  </si>
  <si>
    <t>07/07/2015</t>
  </si>
  <si>
    <t>08/07/2015</t>
  </si>
  <si>
    <t>09/07/2015</t>
  </si>
  <si>
    <t>10/07/2015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</si>
  <si>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</si>
  <si>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</si>
  <si>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</si>
  <si>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</si>
  <si>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</si>
  <si>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</si>
  <si>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</si>
  <si>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</si>
  <si>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</si>
  <si>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</si>
  <si>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</si>
  <si>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</si>
  <si>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</si>
  <si>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</si>
  <si>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</si>
  <si>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</si>
  <si>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</si>
  <si>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</si>
  <si>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</si>
  <si>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</si>
  <si>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</si>
  <si>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</si>
  <si>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</si>
  <si>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</si>
  <si>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</si>
  <si>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</si>
  <si>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</si>
  <si>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</si>
  <si>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</si>
  <si>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</si>
  <si>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</si>
  <si>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</si>
  <si>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</si>
  <si>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</si>
  <si>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</si>
  <si>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</si>
  <si>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</si>
  <si>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</si>
  <si>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</si>
  <si>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</si>
  <si>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</si>
  <si>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</si>
  <si>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</si>
  <si>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</si>
  <si>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</si>
  <si>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</si>
  <si>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</si>
  <si>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</si>
  <si>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</si>
  <si>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</si>
  <si>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</si>
  <si>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</si>
  <si>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</si>
  <si>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</si>
  <si>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</si>
  <si>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</si>
  <si>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</si>
  <si>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</si>
  <si>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</si>
  <si>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</si>
  <si>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</si>
  <si>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</si>
  <si>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</si>
  <si>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</si>
  <si>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</si>
  <si>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</si>
  <si>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</si>
  <si>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</si>
  <si>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</si>
  <si>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</si>
  <si>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</si>
  <si>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</si>
  <si>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</si>
  <si>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</si>
  <si>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</si>
  <si>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</si>
  <si>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</si>
  <si>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</si>
  <si>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</si>
  <si>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</si>
  <si>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</si>
  <si>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</si>
  <si>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</si>
  <si>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</si>
  <si>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</si>
  <si>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</si>
  <si>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</si>
  <si>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</si>
  <si>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</si>
  <si>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</si>
  <si>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</si>
  <si>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</si>
  <si>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</si>
  <si>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01/07/2016</t>
  </si>
  <si>
    <t>05/07/2016</t>
  </si>
  <si>
    <t>06/07/2016</t>
  </si>
  <si>
    <t>07/07/2016</t>
  </si>
  <si>
    <t>08/07/2016</t>
  </si>
  <si>
    <t>11/07/2016</t>
  </si>
  <si>
    <t>12/07/2016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</si>
  <si>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</si>
  <si>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</si>
  <si>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</si>
  <si>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</si>
  <si>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</si>
  <si>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</si>
  <si>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</si>
  <si>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</si>
  <si>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</si>
  <si>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</si>
  <si>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01/09/2016</t>
  </si>
  <si>
    <t>02/09/2016</t>
  </si>
  <si>
    <t>06/09/2016</t>
  </si>
  <si>
    <t>07/09/2016</t>
  </si>
  <si>
    <t>08/09/2016</t>
  </si>
  <si>
    <t>09/09/2016</t>
  </si>
  <si>
    <t>12/09/2016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</si>
  <si>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</si>
  <si>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</si>
  <si>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</si>
  <si>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</si>
  <si>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</si>
  <si>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</si>
  <si>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</si>
  <si>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</si>
  <si>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</si>
  <si>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</si>
  <si>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</si>
  <si>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</si>
  <si>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</si>
  <si>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</si>
  <si>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</si>
  <si>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</si>
  <si>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</si>
  <si>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</si>
  <si>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</si>
  <si>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</si>
  <si>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</si>
  <si>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</si>
  <si>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</si>
  <si>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</si>
  <si>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</si>
  <si>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</si>
  <si>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</si>
  <si>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</si>
  <si>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</si>
  <si>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</si>
  <si>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</si>
  <si>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</si>
  <si>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</si>
  <si>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</si>
  <si>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</si>
  <si>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</si>
  <si>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</si>
  <si>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</si>
  <si>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</si>
  <si>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</si>
  <si>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</si>
  <si>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</si>
  <si>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</si>
  <si>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</si>
  <si>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</si>
  <si>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</si>
  <si>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</si>
  <si>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</si>
  <si>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</si>
  <si>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</si>
  <si>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</si>
  <si>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</si>
  <si>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</si>
  <si>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</si>
  <si>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</si>
  <si>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</si>
  <si>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</si>
  <si>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</si>
  <si>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</si>
  <si>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</si>
  <si>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</si>
  <si>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</si>
  <si>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</si>
  <si>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</si>
  <si>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</si>
  <si>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</si>
  <si>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</si>
  <si>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</si>
  <si>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</si>
  <si>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</si>
  <si>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</si>
  <si>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</si>
  <si>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</si>
  <si>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</si>
  <si>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</si>
  <si>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</si>
  <si>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</si>
  <si>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</si>
  <si>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</si>
  <si>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</si>
  <si>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</si>
  <si>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</si>
  <si>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</si>
  <si>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</si>
  <si>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</si>
  <si>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</si>
  <si>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</si>
  <si>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</si>
  <si>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</si>
  <si>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</si>
  <si>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</si>
  <si>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</si>
  <si>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</si>
  <si>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</si>
  <si>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</si>
  <si>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</si>
  <si>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</si>
  <si>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</si>
  <si>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</si>
  <si>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</si>
  <si>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</si>
  <si>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</si>
  <si>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</si>
  <si>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</si>
  <si>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</si>
  <si>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</si>
  <si>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</si>
  <si>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</si>
  <si>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</si>
  <si>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</si>
  <si>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</si>
  <si>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</si>
  <si>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</si>
  <si>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</si>
  <si>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</si>
  <si>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</si>
  <si>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</si>
  <si>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</si>
  <si>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</si>
  <si>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</si>
  <si>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</si>
  <si>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</si>
  <si>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</si>
  <si>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02/01/2018</t>
  </si>
  <si>
    <t>03/01/2018</t>
  </si>
  <si>
    <t>04/01/2018</t>
  </si>
  <si>
    <t>05/01/2018</t>
  </si>
  <si>
    <t>log_return</t>
  </si>
  <si>
    <t>leg_return10d</t>
  </si>
  <si>
    <t>sigma</t>
  </si>
  <si>
    <t>sigma_10d</t>
  </si>
  <si>
    <t>var10d</t>
  </si>
  <si>
    <t>breaches</t>
  </si>
  <si>
    <t>consec</t>
  </si>
  <si>
    <t>consecutive breaches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</si>
</sst>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FE1A3B-0C0F-4E06-B3F3-257270A0973B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e" tableColumnId="1"/>
      <queryTableField id="2" name="SP50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10A0B-FAA7-4DFB-80D0-E25F5566F2CC}" name="Data_SP500" displayName="Data_SP500" ref="A1:I1251" tableType="queryTable" totalsRowShown="0">
  <autoFilter ref="A1:I1251" xr:uid="{78F10A0B-FAA7-4DFB-80D0-E25F5566F2CC}"/>
  <tableColumns count="9">
    <tableColumn id="1" xr3:uid="{072AA53E-4A26-4793-9A8F-1089A694574A}" uniqueName="1" name="Date" queryTableFieldId="1" dataDxfId="7"/>
    <tableColumn id="2" xr3:uid="{2BF7491D-074E-4B0C-B83C-B7FC550BFA6E}" uniqueName="2" name="SP500" queryTableFieldId="2"/>
    <tableColumn id="3" xr3:uid="{84F11AC7-CD76-4A25-8BF9-5A52549A87FA}" uniqueName="3" name="log_return" queryTableFieldId="3" dataDxfId="4">
      <calculatedColumnFormula>LN(Data_SP500[[#This Row],[SP500]])-LN(B1)</calculatedColumnFormula>
    </tableColumn>
    <tableColumn id="4" xr3:uid="{A234807E-20CE-46FA-9D5A-567F198A0D71}" uniqueName="4" name="leg_return10d" queryTableFieldId="4" dataDxfId="3">
      <calculatedColumnFormula>LN(B12)-LN(Data_SP500[[#This Row],[SP500]])</calculatedColumnFormula>
    </tableColumn>
    <tableColumn id="5" xr3:uid="{7406B4EE-746A-48D1-9228-C061AEA697C2}" uniqueName="5" name="sigma" queryTableFieldId="5" dataDxfId="6"/>
    <tableColumn id="6" xr3:uid="{186F6E02-E8C7-4D74-88CE-63145E00235E}" uniqueName="6" name="sigma_10d" queryTableFieldId="6" dataDxfId="5">
      <calculatedColumnFormula>Data_SP500[[#This Row],[sigma]]*SQRT(10)</calculatedColumnFormula>
    </tableColumn>
    <tableColumn id="7" xr3:uid="{DD4844AA-9C88-45A9-AC37-D2E82737D7DC}" uniqueName="7" name="var10d" queryTableFieldId="7" dataDxfId="2">
      <calculatedColumnFormula>_xlfn.NORM.INV(0.01,0,1)*Data_SP500[[#This Row],[sigma_10d]]</calculatedColumnFormula>
    </tableColumn>
    <tableColumn id="8" xr3:uid="{0CE65CFA-05E3-4BF5-9B99-CB221DE20AD0}" uniqueName="8" name="breaches" queryTableFieldId="8" dataDxfId="1">
      <calculatedColumnFormula>Data_SP500[[#This Row],[leg_return10d]]&lt;Data_SP500[[#This Row],[var10d]]</calculatedColumnFormula>
    </tableColumn>
    <tableColumn id="9" xr3:uid="{7E78A09F-27CD-4A0C-AE5B-A5B8B61EE0DC}" uniqueName="9" name="consecutive breaches" queryTableFieldId="9" dataDxfId="0">
      <calculatedColumnFormula>IF(AND(Data_SP500[[#This Row],[breaches]], Data_SP500[[#This Row],[breaches]]=H1),1,0)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7E62-25DD-4BB4-9A01-12A360652BDE}">
  <dimension ref="A1:L1251"/>
  <sheetViews>
    <sheetView tabSelected="1" workbookViewId="0"/>
  </sheetViews>
  <sheetFormatPr defaultRowHeight="15" x14ac:dyDescent="0.25"/>
  <cols>
    <col min="1" max="1" width="10.7109375" bestFit="1" customWidth="1"/>
    <col min="2" max="2" width="12" bestFit="1" customWidth="1"/>
  </cols>
  <sheetData>
    <row r="1" spans="1:12" x14ac:dyDescent="0.25">
      <c r="A1" t="s">
        <v>0</v>
      </c>
      <c r="B1" t="s">
        <v>1</v>
      </c>
      <c r="C1" t="s">
        <v>1252</v>
      </c>
      <c r="D1" t="s">
        <v>1253</v>
      </c>
      <c r="E1" t="s">
        <v>1254</v>
      </c>
      <c r="F1" t="s">
        <v>1255</v>
      </c>
      <c r="G1" t="s">
        <v>1256</v>
      </c>
      <c r="H1" t="s">
        <v>1257</v>
      </c>
      <c r="I1" t="s">
        <v>1259</v>
      </c>
    </row>
    <row r="2" spans="1:12" x14ac:dyDescent="0.25">
      <c r="A2" s="3" t="s">
        <v>2</v>
      </c>
      <c r="B2">
        <v>1492.5600589999999</v>
      </c>
      <c r="C2" t="e">
        <f>LN(Data_SP500[[#This Row],[SP500]])-LN(B1)</f>
        <v>#VALUE!</v>
      </c>
      <c r="D2">
        <f>LN(B12)-LN(Data_SP500[[#This Row],[SP500]])</f>
        <v>1.2470810546853173E-2</v>
      </c>
      <c r="E2" s="3"/>
      <c r="F2" s="3">
        <f>Data_SP500[[#This Row],[sigma]]*SQRT(10)</f>
        <v>0</v>
      </c>
      <c r="G2" s="3">
        <f>_xlfn.NORM.INV(0.01,0,1)*Data_SP500[[#This Row],[sigma_10d]]</f>
        <v>0</v>
      </c>
      <c r="H2" s="3"/>
      <c r="I2" s="3"/>
      <c r="K2" t="s">
        <v>1257</v>
      </c>
      <c r="L2">
        <f>COUNTIF(Data_SP500[breaches],TRUE)</f>
        <v>25</v>
      </c>
    </row>
    <row r="3" spans="1:12" x14ac:dyDescent="0.25">
      <c r="A3" s="3" t="s">
        <v>3</v>
      </c>
      <c r="B3">
        <v>1494.8100589999999</v>
      </c>
      <c r="C3">
        <f>LN(Data_SP500[[#This Row],[SP500]])-LN(B2)</f>
        <v>1.5063419238829923E-3</v>
      </c>
      <c r="D3">
        <f>LN(B13)-LN(Data_SP500[[#This Row],[SP500]])</f>
        <v>1.1513488445960895E-2</v>
      </c>
      <c r="E3" s="3"/>
      <c r="F3" s="3">
        <f>Data_SP500[[#This Row],[sigma]]*SQRT(10)</f>
        <v>0</v>
      </c>
      <c r="G3" s="3">
        <f>_xlfn.NORM.INV(0.01,0,1)*Data_SP500[[#This Row],[sigma_10d]]</f>
        <v>0</v>
      </c>
      <c r="H3" s="3"/>
      <c r="I3" s="3"/>
      <c r="K3" t="s">
        <v>1258</v>
      </c>
      <c r="L3">
        <f>COUNTIF(Data_SP500[consecutive breaches],1)</f>
        <v>14</v>
      </c>
    </row>
    <row r="4" spans="1:12" x14ac:dyDescent="0.25">
      <c r="A4" s="3" t="s">
        <v>4</v>
      </c>
      <c r="B4">
        <v>1494.8199460000001</v>
      </c>
      <c r="C4">
        <f>LN(Data_SP500[[#This Row],[SP500]])-LN(B3)</f>
        <v>6.6141963950272498E-6</v>
      </c>
      <c r="D4">
        <f>LN(B14)-LN(Data_SP500[[#This Row],[SP500]])</f>
        <v>9.6998435041246722E-3</v>
      </c>
      <c r="E4" s="3"/>
      <c r="F4" s="3">
        <f>Data_SP500[[#This Row],[sigma]]*SQRT(10)</f>
        <v>0</v>
      </c>
      <c r="G4" s="3">
        <f>_xlfn.NORM.INV(0.01,0,1)*Data_SP500[[#This Row],[sigma_10d]]</f>
        <v>0</v>
      </c>
      <c r="H4" s="3"/>
      <c r="I4" s="3"/>
    </row>
    <row r="5" spans="1:12" x14ac:dyDescent="0.25">
      <c r="A5" s="3" t="s">
        <v>5</v>
      </c>
      <c r="B5">
        <v>1502.959961</v>
      </c>
      <c r="C5">
        <f>LN(Data_SP500[[#This Row],[SP500]])-LN(B4)</f>
        <v>5.4307088968288397E-3</v>
      </c>
      <c r="D5">
        <f>LN(B15)-LN(Data_SP500[[#This Row],[SP500]])</f>
        <v>9.9111291498541476E-3</v>
      </c>
      <c r="E5" s="3"/>
      <c r="F5" s="3">
        <f>Data_SP500[[#This Row],[sigma]]*SQRT(10)</f>
        <v>0</v>
      </c>
      <c r="G5" s="3">
        <f>_xlfn.NORM.INV(0.01,0,1)*Data_SP500[[#This Row],[sigma_10d]]</f>
        <v>0</v>
      </c>
      <c r="H5" s="3"/>
      <c r="I5" s="3"/>
    </row>
    <row r="6" spans="1:12" x14ac:dyDescent="0.25">
      <c r="A6" s="3" t="s">
        <v>6</v>
      </c>
      <c r="B6">
        <v>1500.1800539999999</v>
      </c>
      <c r="C6">
        <f>LN(Data_SP500[[#This Row],[SP500]])-LN(B5)</f>
        <v>-1.8513341236916503E-3</v>
      </c>
      <c r="D6">
        <f>LN(B16)-LN(Data_SP500[[#This Row],[SP500]])</f>
        <v>1.1156161989974045E-2</v>
      </c>
      <c r="E6" s="3"/>
      <c r="F6" s="3">
        <f>Data_SP500[[#This Row],[sigma]]*SQRT(10)</f>
        <v>0</v>
      </c>
      <c r="G6" s="3">
        <f>_xlfn.NORM.INV(0.01,0,1)*Data_SP500[[#This Row],[sigma_10d]]</f>
        <v>0</v>
      </c>
      <c r="H6" s="3"/>
      <c r="I6" s="3"/>
    </row>
    <row r="7" spans="1:12" x14ac:dyDescent="0.25">
      <c r="A7" s="3" t="s">
        <v>7</v>
      </c>
      <c r="B7">
        <v>1507.839966</v>
      </c>
      <c r="C7">
        <f>LN(Data_SP500[[#This Row],[SP500]])-LN(B6)</f>
        <v>5.0930037076888368E-3</v>
      </c>
      <c r="D7">
        <f>LN(B17)-LN(Data_SP500[[#This Row],[SP500]])</f>
        <v>7.6571594556353872E-3</v>
      </c>
      <c r="E7" s="3"/>
      <c r="F7" s="3">
        <f>Data_SP500[[#This Row],[sigma]]*SQRT(10)</f>
        <v>0</v>
      </c>
      <c r="G7" s="3">
        <f>_xlfn.NORM.INV(0.01,0,1)*Data_SP500[[#This Row],[sigma_10d]]</f>
        <v>0</v>
      </c>
      <c r="H7" s="3"/>
      <c r="I7" s="3"/>
    </row>
    <row r="8" spans="1:12" x14ac:dyDescent="0.25">
      <c r="A8" s="3" t="s">
        <v>8</v>
      </c>
      <c r="B8">
        <v>1501.959961</v>
      </c>
      <c r="C8">
        <f>LN(Data_SP500[[#This Row],[SP500]])-LN(B7)</f>
        <v>-3.9072447493087026E-3</v>
      </c>
      <c r="D8">
        <f>LN(B18)-LN(Data_SP500[[#This Row],[SP500]])</f>
        <v>1.2156491753519738E-2</v>
      </c>
      <c r="E8" s="3"/>
      <c r="F8" s="3">
        <f>Data_SP500[[#This Row],[sigma]]*SQRT(10)</f>
        <v>0</v>
      </c>
      <c r="G8" s="3">
        <f>_xlfn.NORM.INV(0.01,0,1)*Data_SP500[[#This Row],[sigma_10d]]</f>
        <v>0</v>
      </c>
      <c r="H8" s="3"/>
      <c r="I8" s="3"/>
    </row>
    <row r="9" spans="1:12" x14ac:dyDescent="0.25">
      <c r="A9" s="3" t="s">
        <v>9</v>
      </c>
      <c r="B9">
        <v>1498.1099850000001</v>
      </c>
      <c r="C9">
        <f>LN(Data_SP500[[#This Row],[SP500]])-LN(B8)</f>
        <v>-2.5665922346744807E-3</v>
      </c>
      <c r="D9">
        <f>LN(B19)-LN(Data_SP500[[#This Row],[SP500]])</f>
        <v>1.5413517366245522E-2</v>
      </c>
      <c r="E9" s="3"/>
      <c r="F9" s="3">
        <f>Data_SP500[[#This Row],[sigma]]*SQRT(10)</f>
        <v>0</v>
      </c>
      <c r="G9" s="3">
        <f>_xlfn.NORM.INV(0.01,0,1)*Data_SP500[[#This Row],[sigma_10d]]</f>
        <v>0</v>
      </c>
      <c r="H9" s="3"/>
      <c r="I9" s="3"/>
    </row>
    <row r="10" spans="1:12" x14ac:dyDescent="0.25">
      <c r="A10" s="3" t="s">
        <v>758</v>
      </c>
      <c r="B10">
        <v>1513.170044</v>
      </c>
      <c r="C10">
        <f>LN(Data_SP500[[#This Row],[SP500]])-LN(B9)</f>
        <v>1.0002513494820953E-2</v>
      </c>
      <c r="D10">
        <f>LN(B20)-LN(Data_SP500[[#This Row],[SP500]])</f>
        <v>4.3653759572599427E-3</v>
      </c>
      <c r="E10" s="3"/>
      <c r="F10" s="3">
        <f>Data_SP500[[#This Row],[sigma]]*SQRT(10)</f>
        <v>0</v>
      </c>
      <c r="G10" s="3">
        <f>_xlfn.NORM.INV(0.01,0,1)*Data_SP500[[#This Row],[sigma_10d]]</f>
        <v>0</v>
      </c>
      <c r="H10" s="3"/>
      <c r="I10" s="3"/>
    </row>
    <row r="11" spans="1:12" x14ac:dyDescent="0.25">
      <c r="A11" s="3" t="s">
        <v>759</v>
      </c>
      <c r="B11">
        <v>1495.709961</v>
      </c>
      <c r="C11">
        <f>LN(Data_SP500[[#This Row],[SP500]])-LN(B10)</f>
        <v>-1.1605832704006502E-2</v>
      </c>
      <c r="D11">
        <f>LN(B21)-LN(Data_SP500[[#This Row],[SP500]])</f>
        <v>2.328090287839224E-2</v>
      </c>
      <c r="E11" s="3"/>
      <c r="F11" s="3">
        <f>Data_SP500[[#This Row],[sigma]]*SQRT(10)</f>
        <v>0</v>
      </c>
      <c r="G11" s="3">
        <f>_xlfn.NORM.INV(0.01,0,1)*Data_SP500[[#This Row],[sigma_10d]]</f>
        <v>0</v>
      </c>
      <c r="H11" s="3"/>
      <c r="I11" s="3"/>
    </row>
    <row r="12" spans="1:12" x14ac:dyDescent="0.25">
      <c r="A12" s="3" t="s">
        <v>760</v>
      </c>
      <c r="B12">
        <v>1511.290039</v>
      </c>
      <c r="C12">
        <f>LN(Data_SP500[[#This Row],[SP500]])-LN(B11)</f>
        <v>1.036263213891786E-2</v>
      </c>
      <c r="D12">
        <f>LN(B22)-LN(Data_SP500[[#This Row],[SP500]])</f>
        <v>4.3655946114995459E-4</v>
      </c>
      <c r="E12" s="3"/>
      <c r="F12" s="3">
        <f>Data_SP500[[#This Row],[sigma]]*SQRT(10)</f>
        <v>0</v>
      </c>
      <c r="G12" s="3">
        <f>_xlfn.NORM.INV(0.01,0,1)*Data_SP500[[#This Row],[sigma_10d]]</f>
        <v>0</v>
      </c>
      <c r="H12" s="3"/>
      <c r="I12" s="3"/>
    </row>
    <row r="13" spans="1:12" x14ac:dyDescent="0.25">
      <c r="A13" s="3" t="s">
        <v>761</v>
      </c>
      <c r="B13">
        <v>1512.119995</v>
      </c>
      <c r="C13">
        <f>LN(Data_SP500[[#This Row],[SP500]])-LN(B12)</f>
        <v>5.4901982299071506E-4</v>
      </c>
      <c r="D13">
        <f>LN(B23)-LN(Data_SP500[[#This Row],[SP500]])</f>
        <v>-6.4354656774288088E-3</v>
      </c>
      <c r="E13" s="3"/>
      <c r="F13" s="3">
        <f>Data_SP500[[#This Row],[sigma]]*SQRT(10)</f>
        <v>0</v>
      </c>
      <c r="G13" s="3">
        <f>_xlfn.NORM.INV(0.01,0,1)*Data_SP500[[#This Row],[sigma_10d]]</f>
        <v>0</v>
      </c>
      <c r="H13" s="3"/>
      <c r="I13" s="3"/>
    </row>
    <row r="14" spans="1:12" x14ac:dyDescent="0.25">
      <c r="A14" s="3" t="s">
        <v>762</v>
      </c>
      <c r="B14">
        <v>1509.3900149999999</v>
      </c>
      <c r="C14">
        <f>LN(Data_SP500[[#This Row],[SP500]])-LN(B13)</f>
        <v>-1.807030745441196E-3</v>
      </c>
      <c r="D14">
        <f>LN(B24)-LN(Data_SP500[[#This Row],[SP500]])</f>
        <v>4.1057786915876804E-3</v>
      </c>
      <c r="E14" s="3"/>
      <c r="F14" s="3">
        <f>Data_SP500[[#This Row],[sigma]]*SQRT(10)</f>
        <v>0</v>
      </c>
      <c r="G14" s="3">
        <f>_xlfn.NORM.INV(0.01,0,1)*Data_SP500[[#This Row],[sigma_10d]]</f>
        <v>0</v>
      </c>
      <c r="H14" s="3"/>
      <c r="I14" s="3"/>
    </row>
    <row r="15" spans="1:12" x14ac:dyDescent="0.25">
      <c r="A15" s="3" t="s">
        <v>763</v>
      </c>
      <c r="B15">
        <v>1517.9300539999999</v>
      </c>
      <c r="C15">
        <f>LN(Data_SP500[[#This Row],[SP500]])-LN(B14)</f>
        <v>5.6419945425583151E-3</v>
      </c>
      <c r="D15">
        <f>LN(B25)-LN(Data_SP500[[#This Row],[SP500]])</f>
        <v>-2.0015491430648957E-2</v>
      </c>
      <c r="E15" s="3"/>
      <c r="F15" s="3">
        <f>Data_SP500[[#This Row],[sigma]]*SQRT(10)</f>
        <v>0</v>
      </c>
      <c r="G15" s="3">
        <f>_xlfn.NORM.INV(0.01,0,1)*Data_SP500[[#This Row],[sigma_10d]]</f>
        <v>0</v>
      </c>
      <c r="H15" s="3"/>
      <c r="I15" s="3"/>
    </row>
    <row r="16" spans="1:12" x14ac:dyDescent="0.25">
      <c r="A16" s="3" t="s">
        <v>764</v>
      </c>
      <c r="B16">
        <v>1517.01001</v>
      </c>
      <c r="C16">
        <f>LN(Data_SP500[[#This Row],[SP500]])-LN(B15)</f>
        <v>-6.0630128357175295E-4</v>
      </c>
      <c r="D16">
        <f>LN(B26)-LN(Data_SP500[[#This Row],[SP500]])</f>
        <v>-1.3318313834193241E-2</v>
      </c>
      <c r="E16" s="3"/>
      <c r="F16" s="3">
        <f>Data_SP500[[#This Row],[sigma]]*SQRT(10)</f>
        <v>0</v>
      </c>
      <c r="G16" s="3">
        <f>_xlfn.NORM.INV(0.01,0,1)*Data_SP500[[#This Row],[sigma_10d]]</f>
        <v>0</v>
      </c>
      <c r="H16" s="3"/>
      <c r="I16" s="3"/>
    </row>
    <row r="17" spans="1:9" x14ac:dyDescent="0.25">
      <c r="A17" s="3" t="s">
        <v>765</v>
      </c>
      <c r="B17">
        <v>1519.4300539999999</v>
      </c>
      <c r="C17">
        <f>LN(Data_SP500[[#This Row],[SP500]])-LN(B16)</f>
        <v>1.5940011733501791E-3</v>
      </c>
      <c r="D17">
        <f>LN(B27)-LN(Data_SP500[[#This Row],[SP500]])</f>
        <v>-2.2666157717381452E-3</v>
      </c>
      <c r="E17" s="3"/>
      <c r="F17" s="3">
        <f>Data_SP500[[#This Row],[sigma]]*SQRT(10)</f>
        <v>0</v>
      </c>
      <c r="G17" s="3">
        <f>_xlfn.NORM.INV(0.01,0,1)*Data_SP500[[#This Row],[sigma_10d]]</f>
        <v>0</v>
      </c>
      <c r="H17" s="3"/>
      <c r="I17" s="3"/>
    </row>
    <row r="18" spans="1:9" x14ac:dyDescent="0.25">
      <c r="A18" s="3" t="s">
        <v>10</v>
      </c>
      <c r="B18">
        <v>1520.329956</v>
      </c>
      <c r="C18">
        <f>LN(Data_SP500[[#This Row],[SP500]])-LN(B17)</f>
        <v>5.9208754857564827E-4</v>
      </c>
      <c r="D18">
        <f>LN(B28)-LN(Data_SP500[[#This Row],[SP500]])</f>
        <v>-3.7231564363287006E-3</v>
      </c>
      <c r="E18" s="3"/>
      <c r="F18" s="3">
        <f>Data_SP500[[#This Row],[sigma]]*SQRT(10)</f>
        <v>0</v>
      </c>
      <c r="G18" s="3">
        <f>_xlfn.NORM.INV(0.01,0,1)*Data_SP500[[#This Row],[sigma_10d]]</f>
        <v>0</v>
      </c>
      <c r="H18" s="3"/>
      <c r="I18" s="3"/>
    </row>
    <row r="19" spans="1:9" x14ac:dyDescent="0.25">
      <c r="A19" s="3" t="s">
        <v>11</v>
      </c>
      <c r="B19">
        <v>1521.380005</v>
      </c>
      <c r="C19">
        <f>LN(Data_SP500[[#This Row],[SP500]])-LN(B18)</f>
        <v>6.9043337805130278E-4</v>
      </c>
      <c r="D19">
        <f>LN(B29)-LN(Data_SP500[[#This Row],[SP500]])</f>
        <v>-2.0924306689034111E-3</v>
      </c>
      <c r="E19" s="3"/>
      <c r="F19" s="3">
        <f>Data_SP500[[#This Row],[sigma]]*SQRT(10)</f>
        <v>0</v>
      </c>
      <c r="G19" s="3">
        <f>_xlfn.NORM.INV(0.01,0,1)*Data_SP500[[#This Row],[sigma_10d]]</f>
        <v>0</v>
      </c>
      <c r="H19" s="3"/>
      <c r="I19" s="3"/>
    </row>
    <row r="20" spans="1:9" x14ac:dyDescent="0.25">
      <c r="A20" s="3" t="s">
        <v>12</v>
      </c>
      <c r="B20">
        <v>1519.790039</v>
      </c>
      <c r="C20">
        <f>LN(Data_SP500[[#This Row],[SP500]])-LN(B19)</f>
        <v>-1.0456279141646263E-3</v>
      </c>
      <c r="D20">
        <f>LN(B30)-LN(Data_SP500[[#This Row],[SP500]])</f>
        <v>3.5533237941303142E-3</v>
      </c>
      <c r="E20" s="3"/>
      <c r="F20" s="3">
        <f>Data_SP500[[#This Row],[sigma]]*SQRT(10)</f>
        <v>0</v>
      </c>
      <c r="G20" s="3">
        <f>_xlfn.NORM.INV(0.01,0,1)*Data_SP500[[#This Row],[sigma_10d]]</f>
        <v>0</v>
      </c>
      <c r="H20" s="3"/>
      <c r="I20" s="3"/>
    </row>
    <row r="21" spans="1:9" x14ac:dyDescent="0.25">
      <c r="A21" s="3" t="s">
        <v>13</v>
      </c>
      <c r="B21">
        <v>1530.9399410000001</v>
      </c>
      <c r="C21">
        <f>LN(Data_SP500[[#This Row],[SP500]])-LN(B20)</f>
        <v>7.309694217125795E-3</v>
      </c>
      <c r="D21">
        <f>LN(B31)-LN(Data_SP500[[#This Row],[SP500]])</f>
        <v>5.7641815216040726E-3</v>
      </c>
      <c r="E21" s="3"/>
      <c r="F21" s="3">
        <f>Data_SP500[[#This Row],[sigma]]*SQRT(10)</f>
        <v>0</v>
      </c>
      <c r="G21" s="3">
        <f>_xlfn.NORM.INV(0.01,0,1)*Data_SP500[[#This Row],[sigma_10d]]</f>
        <v>0</v>
      </c>
      <c r="H21" s="3"/>
      <c r="I21" s="3"/>
    </row>
    <row r="22" spans="1:9" x14ac:dyDescent="0.25">
      <c r="A22" s="3" t="s">
        <v>14</v>
      </c>
      <c r="B22">
        <v>1511.9499510000001</v>
      </c>
      <c r="C22">
        <f>LN(Data_SP500[[#This Row],[SP500]])-LN(B21)</f>
        <v>-1.2481711278324426E-2</v>
      </c>
      <c r="D22">
        <f>LN(B32)-LN(Data_SP500[[#This Row],[SP500]])</f>
        <v>1.9329817936479365E-2</v>
      </c>
      <c r="E22" s="3"/>
      <c r="F22" s="3">
        <f>Data_SP500[[#This Row],[sigma]]*SQRT(10)</f>
        <v>0</v>
      </c>
      <c r="G22" s="3">
        <f>_xlfn.NORM.INV(0.01,0,1)*Data_SP500[[#This Row],[sigma_10d]]</f>
        <v>0</v>
      </c>
      <c r="H22" s="3"/>
      <c r="I22" s="3"/>
    </row>
    <row r="23" spans="1:9" x14ac:dyDescent="0.25">
      <c r="A23" s="3" t="s">
        <v>15</v>
      </c>
      <c r="B23">
        <v>1502.420044</v>
      </c>
      <c r="C23">
        <f>LN(Data_SP500[[#This Row],[SP500]])-LN(B22)</f>
        <v>-6.3230053155880483E-3</v>
      </c>
      <c r="D23">
        <f>LN(B33)-LN(Data_SP500[[#This Row],[SP500]])</f>
        <v>2.746766698049985E-2</v>
      </c>
      <c r="E23" s="3">
        <f>_xlfn.STDEV.S(C3:C23)</f>
        <v>5.9685851229667247E-3</v>
      </c>
      <c r="F23" s="3">
        <f>Data_SP500[[#This Row],[sigma]]*SQRT(10)</f>
        <v>1.8874323397171013E-2</v>
      </c>
      <c r="G23" s="3">
        <f>_xlfn.NORM.INV(0.01,0,1)*Data_SP500[[#This Row],[sigma_10d]]</f>
        <v>-4.3908242108968085E-2</v>
      </c>
      <c r="H23" s="3" t="b">
        <f>Data_SP500[[#This Row],[leg_return10d]]&lt;Data_SP500[[#This Row],[var10d]]</f>
        <v>0</v>
      </c>
      <c r="I23" s="3">
        <f>IF(AND(Data_SP500[[#This Row],[breaches]], Data_SP500[[#This Row],[breaches]]=H22),1,0)</f>
        <v>0</v>
      </c>
    </row>
    <row r="24" spans="1:9" x14ac:dyDescent="0.25">
      <c r="A24" s="3" t="s">
        <v>16</v>
      </c>
      <c r="B24">
        <v>1515.599976</v>
      </c>
      <c r="C24">
        <f>LN(Data_SP500[[#This Row],[SP500]])-LN(B23)</f>
        <v>8.7342136235752932E-3</v>
      </c>
      <c r="D24">
        <f>LN(B34)-LN(Data_SP500[[#This Row],[SP500]])</f>
        <v>2.3204582104457749E-2</v>
      </c>
      <c r="E24" s="3">
        <f t="shared" ref="E24:E87" si="0">_xlfn.STDEV.S(C4:C24)</f>
        <v>6.2429055647449322E-3</v>
      </c>
      <c r="F24" s="3">
        <f>Data_SP500[[#This Row],[sigma]]*SQRT(10)</f>
        <v>1.9741800801933759E-2</v>
      </c>
      <c r="G24" s="3">
        <f>_xlfn.NORM.INV(0.01,0,1)*Data_SP500[[#This Row],[sigma_10d]]</f>
        <v>-4.5926296325316369E-2</v>
      </c>
      <c r="H24" s="3" t="b">
        <f>Data_SP500[[#This Row],[leg_return10d]]&lt;Data_SP500[[#This Row],[var10d]]</f>
        <v>0</v>
      </c>
      <c r="I24" s="3">
        <f>IF(AND(Data_SP500[[#This Row],[breaches]], Data_SP500[[#This Row],[breaches]]=H23),1,0)</f>
        <v>0</v>
      </c>
    </row>
    <row r="25" spans="1:9" x14ac:dyDescent="0.25">
      <c r="A25" s="3" t="s">
        <v>17</v>
      </c>
      <c r="B25">
        <v>1487.849976</v>
      </c>
      <c r="C25">
        <f>LN(Data_SP500[[#This Row],[SP500]])-LN(B24)</f>
        <v>-1.8479275579678323E-2</v>
      </c>
      <c r="D25">
        <f>LN(B35)-LN(Data_SP500[[#This Row],[SP500]])</f>
        <v>4.4927676554426199E-2</v>
      </c>
      <c r="E25" s="3">
        <f t="shared" si="0"/>
        <v>7.5133397903769565E-3</v>
      </c>
      <c r="F25" s="3">
        <f>Data_SP500[[#This Row],[sigma]]*SQRT(10)</f>
        <v>2.3759266572363224E-2</v>
      </c>
      <c r="G25" s="3">
        <f>_xlfn.NORM.INV(0.01,0,1)*Data_SP500[[#This Row],[sigma_10d]]</f>
        <v>-5.5272319279386799E-2</v>
      </c>
      <c r="H25" s="3" t="b">
        <f>Data_SP500[[#This Row],[leg_return10d]]&lt;Data_SP500[[#This Row],[var10d]]</f>
        <v>0</v>
      </c>
      <c r="I25" s="3">
        <f>IF(AND(Data_SP500[[#This Row],[breaches]], Data_SP500[[#This Row],[breaches]]=H24),1,0)</f>
        <v>0</v>
      </c>
    </row>
    <row r="26" spans="1:9" x14ac:dyDescent="0.25">
      <c r="A26" s="3" t="s">
        <v>18</v>
      </c>
      <c r="B26">
        <v>1496.9399410000001</v>
      </c>
      <c r="C26">
        <f>LN(Data_SP500[[#This Row],[SP500]])-LN(B25)</f>
        <v>6.0908763128839638E-3</v>
      </c>
      <c r="D26">
        <f>LN(B36)-LN(Data_SP500[[#This Row],[SP500]])</f>
        <v>3.6430654352037628E-2</v>
      </c>
      <c r="E26" s="3">
        <f t="shared" si="0"/>
        <v>7.5395118041063211E-3</v>
      </c>
      <c r="F26" s="3">
        <f>Data_SP500[[#This Row],[sigma]]*SQRT(10)</f>
        <v>2.3842029746701215E-2</v>
      </c>
      <c r="G26" s="3">
        <f>_xlfn.NORM.INV(0.01,0,1)*Data_SP500[[#This Row],[sigma_10d]]</f>
        <v>-5.5464855214056856E-2</v>
      </c>
      <c r="H26" s="3" t="b">
        <f>Data_SP500[[#This Row],[leg_return10d]]&lt;Data_SP500[[#This Row],[var10d]]</f>
        <v>0</v>
      </c>
      <c r="I26" s="3">
        <f>IF(AND(Data_SP500[[#This Row],[breaches]], Data_SP500[[#This Row],[breaches]]=H25),1,0)</f>
        <v>0</v>
      </c>
    </row>
    <row r="27" spans="1:9" x14ac:dyDescent="0.25">
      <c r="A27" s="3" t="s">
        <v>19</v>
      </c>
      <c r="B27">
        <v>1515.98999</v>
      </c>
      <c r="C27">
        <f>LN(Data_SP500[[#This Row],[SP500]])-LN(B26)</f>
        <v>1.2645699235805274E-2</v>
      </c>
      <c r="D27">
        <f>LN(B37)-LN(Data_SP500[[#This Row],[SP500]])</f>
        <v>2.5098144876879225E-2</v>
      </c>
      <c r="E27" s="3">
        <f t="shared" si="0"/>
        <v>8.0277784182879487E-3</v>
      </c>
      <c r="F27" s="3">
        <f>Data_SP500[[#This Row],[sigma]]*SQRT(10)</f>
        <v>2.5386064352933828E-2</v>
      </c>
      <c r="G27" s="3">
        <f>_xlfn.NORM.INV(0.01,0,1)*Data_SP500[[#This Row],[sigma_10d]]</f>
        <v>-5.9056816837711579E-2</v>
      </c>
      <c r="H27" s="3" t="b">
        <f>Data_SP500[[#This Row],[leg_return10d]]&lt;Data_SP500[[#This Row],[var10d]]</f>
        <v>0</v>
      </c>
      <c r="I27" s="3">
        <f>IF(AND(Data_SP500[[#This Row],[breaches]], Data_SP500[[#This Row],[breaches]]=H26),1,0)</f>
        <v>0</v>
      </c>
    </row>
    <row r="28" spans="1:9" x14ac:dyDescent="0.25">
      <c r="A28" s="3" t="s">
        <v>20</v>
      </c>
      <c r="B28">
        <v>1514.6800539999999</v>
      </c>
      <c r="C28">
        <f>LN(Data_SP500[[#This Row],[SP500]])-LN(B27)</f>
        <v>-8.6445311601490715E-4</v>
      </c>
      <c r="D28">
        <f>LN(B38)-LN(Data_SP500[[#This Row],[SP500]])</f>
        <v>3.1549949550465861E-2</v>
      </c>
      <c r="E28" s="3">
        <f t="shared" si="0"/>
        <v>7.9623212054211658E-3</v>
      </c>
      <c r="F28" s="3">
        <f>Data_SP500[[#This Row],[sigma]]*SQRT(10)</f>
        <v>2.5179070470988316E-2</v>
      </c>
      <c r="G28" s="3">
        <f>_xlfn.NORM.INV(0.01,0,1)*Data_SP500[[#This Row],[sigma_10d]]</f>
        <v>-5.8575277060508177E-2</v>
      </c>
      <c r="H28" s="3" t="b">
        <f>Data_SP500[[#This Row],[leg_return10d]]&lt;Data_SP500[[#This Row],[var10d]]</f>
        <v>0</v>
      </c>
      <c r="I28" s="3">
        <f>IF(AND(Data_SP500[[#This Row],[breaches]], Data_SP500[[#This Row],[breaches]]=H27),1,0)</f>
        <v>0</v>
      </c>
    </row>
    <row r="29" spans="1:9" x14ac:dyDescent="0.25">
      <c r="A29" s="3" t="s">
        <v>766</v>
      </c>
      <c r="B29">
        <v>1518.1999510000001</v>
      </c>
      <c r="C29">
        <f>LN(Data_SP500[[#This Row],[SP500]])-LN(B28)</f>
        <v>2.3211591454765923E-3</v>
      </c>
      <c r="D29">
        <f>LN(B39)-LN(Data_SP500[[#This Row],[SP500]])</f>
        <v>2.7609016844733603E-2</v>
      </c>
      <c r="E29" s="3">
        <f t="shared" si="0"/>
        <v>7.9169448620945715E-3</v>
      </c>
      <c r="F29" s="3">
        <f>Data_SP500[[#This Row],[sigma]]*SQRT(10)</f>
        <v>2.5035577874186497E-2</v>
      </c>
      <c r="G29" s="3">
        <f>_xlfn.NORM.INV(0.01,0,1)*Data_SP500[[#This Row],[sigma_10d]]</f>
        <v>-5.8241463362997667E-2</v>
      </c>
      <c r="H29" s="3" t="b">
        <f>Data_SP500[[#This Row],[leg_return10d]]&lt;Data_SP500[[#This Row],[var10d]]</f>
        <v>0</v>
      </c>
      <c r="I29" s="3">
        <f>IF(AND(Data_SP500[[#This Row],[breaches]], Data_SP500[[#This Row],[breaches]]=H28),1,0)</f>
        <v>0</v>
      </c>
    </row>
    <row r="30" spans="1:9" x14ac:dyDescent="0.25">
      <c r="A30" s="3" t="s">
        <v>767</v>
      </c>
      <c r="B30">
        <v>1525.1999510000001</v>
      </c>
      <c r="C30">
        <f>LN(Data_SP500[[#This Row],[SP500]])-LN(B29)</f>
        <v>4.600126548869099E-3</v>
      </c>
      <c r="D30">
        <f>LN(B40)-LN(Data_SP500[[#This Row],[SP500]])</f>
        <v>1.7483320337743358E-2</v>
      </c>
      <c r="E30" s="3">
        <f t="shared" si="0"/>
        <v>7.9320484812285749E-3</v>
      </c>
      <c r="F30" s="3">
        <f>Data_SP500[[#This Row],[sigma]]*SQRT(10)</f>
        <v>2.5083339711561646E-2</v>
      </c>
      <c r="G30" s="3">
        <f>_xlfn.NORM.INV(0.01,0,1)*Data_SP500[[#This Row],[sigma_10d]]</f>
        <v>-5.8352574011835634E-2</v>
      </c>
      <c r="H30" s="3" t="b">
        <f>Data_SP500[[#This Row],[leg_return10d]]&lt;Data_SP500[[#This Row],[var10d]]</f>
        <v>0</v>
      </c>
      <c r="I30" s="3">
        <f>IF(AND(Data_SP500[[#This Row],[breaches]], Data_SP500[[#This Row],[breaches]]=H29),1,0)</f>
        <v>0</v>
      </c>
    </row>
    <row r="31" spans="1:9" x14ac:dyDescent="0.25">
      <c r="A31" s="3" t="s">
        <v>768</v>
      </c>
      <c r="B31">
        <v>1539.790039</v>
      </c>
      <c r="C31">
        <f>LN(Data_SP500[[#This Row],[SP500]])-LN(B30)</f>
        <v>9.5205519445995535E-3</v>
      </c>
      <c r="D31">
        <f>LN(B41)-LN(Data_SP500[[#This Row],[SP500]])</f>
        <v>5.5372985155432985E-3</v>
      </c>
      <c r="E31" s="3">
        <f t="shared" si="0"/>
        <v>7.9049036597734889E-3</v>
      </c>
      <c r="F31" s="3">
        <f>Data_SP500[[#This Row],[sigma]]*SQRT(10)</f>
        <v>2.4997500249084967E-2</v>
      </c>
      <c r="G31" s="3">
        <f>_xlfn.NORM.INV(0.01,0,1)*Data_SP500[[#This Row],[sigma_10d]]</f>
        <v>-5.8152881560794199E-2</v>
      </c>
      <c r="H31" s="3" t="b">
        <f>Data_SP500[[#This Row],[leg_return10d]]&lt;Data_SP500[[#This Row],[var10d]]</f>
        <v>0</v>
      </c>
      <c r="I31" s="3">
        <f>IF(AND(Data_SP500[[#This Row],[breaches]], Data_SP500[[#This Row],[breaches]]=H30),1,0)</f>
        <v>0</v>
      </c>
    </row>
    <row r="32" spans="1:9" x14ac:dyDescent="0.25">
      <c r="A32" s="3" t="s">
        <v>769</v>
      </c>
      <c r="B32">
        <v>1541.459961</v>
      </c>
      <c r="C32">
        <f>LN(Data_SP500[[#This Row],[SP500]])-LN(B31)</f>
        <v>1.0839251365508673E-3</v>
      </c>
      <c r="D32">
        <f>LN(B42)-LN(Data_SP500[[#This Row],[SP500]])</f>
        <v>1.1128537118856308E-2</v>
      </c>
      <c r="E32" s="3">
        <f t="shared" si="0"/>
        <v>7.3738907849478525E-3</v>
      </c>
      <c r="F32" s="3">
        <f>Data_SP500[[#This Row],[sigma]]*SQRT(10)</f>
        <v>2.3318290097762071E-2</v>
      </c>
      <c r="G32" s="3">
        <f>_xlfn.NORM.INV(0.01,0,1)*Data_SP500[[#This Row],[sigma_10d]]</f>
        <v>-5.4246454595196385E-2</v>
      </c>
      <c r="H32" s="3" t="b">
        <f>Data_SP500[[#This Row],[leg_return10d]]&lt;Data_SP500[[#This Row],[var10d]]</f>
        <v>0</v>
      </c>
      <c r="I32" s="3">
        <f>IF(AND(Data_SP500[[#This Row],[breaches]], Data_SP500[[#This Row],[breaches]]=H31),1,0)</f>
        <v>0</v>
      </c>
    </row>
    <row r="33" spans="1:9" x14ac:dyDescent="0.25">
      <c r="A33" s="3" t="s">
        <v>770</v>
      </c>
      <c r="B33">
        <v>1544.26001</v>
      </c>
      <c r="C33">
        <f>LN(Data_SP500[[#This Row],[SP500]])-LN(B32)</f>
        <v>1.8148437284324359E-3</v>
      </c>
      <c r="D33">
        <f>LN(B43)-LN(Data_SP500[[#This Row],[SP500]])</f>
        <v>9.9676970550977018E-4</v>
      </c>
      <c r="E33" s="3">
        <f t="shared" si="0"/>
        <v>7.0867581598858653E-3</v>
      </c>
      <c r="F33" s="3">
        <f>Data_SP500[[#This Row],[sigma]]*SQRT(10)</f>
        <v>2.2410297012023045E-2</v>
      </c>
      <c r="G33" s="3">
        <f>_xlfn.NORM.INV(0.01,0,1)*Data_SP500[[#This Row],[sigma_10d]]</f>
        <v>-5.2134146810543618E-2</v>
      </c>
      <c r="H33" s="3" t="b">
        <f>Data_SP500[[#This Row],[leg_return10d]]&lt;Data_SP500[[#This Row],[var10d]]</f>
        <v>0</v>
      </c>
      <c r="I33" s="3">
        <f>IF(AND(Data_SP500[[#This Row],[breaches]], Data_SP500[[#This Row],[breaches]]=H32),1,0)</f>
        <v>0</v>
      </c>
    </row>
    <row r="34" spans="1:9" x14ac:dyDescent="0.25">
      <c r="A34" s="3" t="s">
        <v>771</v>
      </c>
      <c r="B34">
        <v>1551.1800539999999</v>
      </c>
      <c r="C34">
        <f>LN(Data_SP500[[#This Row],[SP500]])-LN(B33)</f>
        <v>4.4711287475331929E-3</v>
      </c>
      <c r="D34">
        <f>LN(B44)-LN(Data_SP500[[#This Row],[SP500]])</f>
        <v>3.6742848758990476E-3</v>
      </c>
      <c r="E34" s="3">
        <f t="shared" si="0"/>
        <v>7.1250913999768755E-3</v>
      </c>
      <c r="F34" s="3">
        <f>Data_SP500[[#This Row],[sigma]]*SQRT(10)</f>
        <v>2.2531517360804717E-2</v>
      </c>
      <c r="G34" s="3">
        <f>_xlfn.NORM.INV(0.01,0,1)*Data_SP500[[#This Row],[sigma_10d]]</f>
        <v>-5.2416147511222345E-2</v>
      </c>
      <c r="H34" s="3" t="b">
        <f>Data_SP500[[#This Row],[leg_return10d]]&lt;Data_SP500[[#This Row],[var10d]]</f>
        <v>0</v>
      </c>
      <c r="I34" s="3">
        <f>IF(AND(Data_SP500[[#This Row],[breaches]], Data_SP500[[#This Row],[breaches]]=H33),1,0)</f>
        <v>0</v>
      </c>
    </row>
    <row r="35" spans="1:9" x14ac:dyDescent="0.25">
      <c r="A35" s="3" t="s">
        <v>772</v>
      </c>
      <c r="B35">
        <v>1556.219971</v>
      </c>
      <c r="C35">
        <f>LN(Data_SP500[[#This Row],[SP500]])-LN(B34)</f>
        <v>3.2438188702901272E-3</v>
      </c>
      <c r="D35">
        <f>LN(B45)-LN(Data_SP500[[#This Row],[SP500]])</f>
        <v>-2.9151637829603061E-3</v>
      </c>
      <c r="E35" s="3">
        <f t="shared" si="0"/>
        <v>7.1032133065106013E-3</v>
      </c>
      <c r="F35" s="3">
        <f>Data_SP500[[#This Row],[sigma]]*SQRT(10)</f>
        <v>2.2462332754589243E-2</v>
      </c>
      <c r="G35" s="3">
        <f>_xlfn.NORM.INV(0.01,0,1)*Data_SP500[[#This Row],[sigma_10d]]</f>
        <v>-5.225520004963663E-2</v>
      </c>
      <c r="H35" s="3" t="b">
        <f>Data_SP500[[#This Row],[leg_return10d]]&lt;Data_SP500[[#This Row],[var10d]]</f>
        <v>0</v>
      </c>
      <c r="I35" s="3">
        <f>IF(AND(Data_SP500[[#This Row],[breaches]], Data_SP500[[#This Row],[breaches]]=H34),1,0)</f>
        <v>0</v>
      </c>
    </row>
    <row r="36" spans="1:9" x14ac:dyDescent="0.25">
      <c r="A36" s="3" t="s">
        <v>773</v>
      </c>
      <c r="B36">
        <v>1552.4799800000001</v>
      </c>
      <c r="C36">
        <f>LN(Data_SP500[[#This Row],[SP500]])-LN(B35)</f>
        <v>-2.4061458895046073E-3</v>
      </c>
      <c r="D36">
        <f>LN(B46)-LN(Data_SP500[[#This Row],[SP500]])</f>
        <v>7.2459458627465168E-3</v>
      </c>
      <c r="E36" s="3">
        <f t="shared" si="0"/>
        <v>7.0830970388311397E-3</v>
      </c>
      <c r="F36" s="3">
        <f>Data_SP500[[#This Row],[sigma]]*SQRT(10)</f>
        <v>2.2398719530700516E-2</v>
      </c>
      <c r="G36" s="3">
        <f>_xlfn.NORM.INV(0.01,0,1)*Data_SP500[[#This Row],[sigma_10d]]</f>
        <v>-5.21072135614822E-2</v>
      </c>
      <c r="H36" s="3" t="b">
        <f>Data_SP500[[#This Row],[leg_return10d]]&lt;Data_SP500[[#This Row],[var10d]]</f>
        <v>0</v>
      </c>
      <c r="I36" s="3">
        <f>IF(AND(Data_SP500[[#This Row],[breaches]], Data_SP500[[#This Row],[breaches]]=H35),1,0)</f>
        <v>0</v>
      </c>
    </row>
    <row r="37" spans="1:9" x14ac:dyDescent="0.25">
      <c r="A37" s="3" t="s">
        <v>21</v>
      </c>
      <c r="B37">
        <v>1554.5200199999999</v>
      </c>
      <c r="C37">
        <f>LN(Data_SP500[[#This Row],[SP500]])-LN(B36)</f>
        <v>1.3131897606468712E-3</v>
      </c>
      <c r="D37">
        <f>LN(B47)-LN(Data_SP500[[#This Row],[SP500]])</f>
        <v>5.3442330147195349E-3</v>
      </c>
      <c r="E37" s="3">
        <f t="shared" si="0"/>
        <v>7.0727377669773462E-3</v>
      </c>
      <c r="F37" s="3">
        <f>Data_SP500[[#This Row],[sigma]]*SQRT(10)</f>
        <v>2.2365960636741653E-2</v>
      </c>
      <c r="G37" s="3">
        <f>_xlfn.NORM.INV(0.01,0,1)*Data_SP500[[#This Row],[sigma_10d]]</f>
        <v>-5.2031004978165075E-2</v>
      </c>
      <c r="H37" s="3" t="b">
        <f>Data_SP500[[#This Row],[leg_return10d]]&lt;Data_SP500[[#This Row],[var10d]]</f>
        <v>0</v>
      </c>
      <c r="I37" s="3">
        <f>IF(AND(Data_SP500[[#This Row],[breaches]], Data_SP500[[#This Row],[breaches]]=H36),1,0)</f>
        <v>0</v>
      </c>
    </row>
    <row r="38" spans="1:9" x14ac:dyDescent="0.25">
      <c r="A38" s="3" t="s">
        <v>22</v>
      </c>
      <c r="B38">
        <v>1563.2299800000001</v>
      </c>
      <c r="C38">
        <f>LN(Data_SP500[[#This Row],[SP500]])-LN(B37)</f>
        <v>5.5873515575717292E-3</v>
      </c>
      <c r="D38">
        <f>LN(B48)-LN(Data_SP500[[#This Row],[SP500]])</f>
        <v>3.8053443295069656E-3</v>
      </c>
      <c r="E38" s="3">
        <f t="shared" si="0"/>
        <v>7.138281232581067E-3</v>
      </c>
      <c r="F38" s="3">
        <f>Data_SP500[[#This Row],[sigma]]*SQRT(10)</f>
        <v>2.2573227273790311E-2</v>
      </c>
      <c r="G38" s="3">
        <f>_xlfn.NORM.INV(0.01,0,1)*Data_SP500[[#This Row],[sigma_10d]]</f>
        <v>-5.2513179278622812E-2</v>
      </c>
      <c r="H38" s="3" t="b">
        <f>Data_SP500[[#This Row],[leg_return10d]]&lt;Data_SP500[[#This Row],[var10d]]</f>
        <v>0</v>
      </c>
      <c r="I38" s="3">
        <f>IF(AND(Data_SP500[[#This Row],[breaches]], Data_SP500[[#This Row],[breaches]]=H37),1,0)</f>
        <v>0</v>
      </c>
    </row>
    <row r="39" spans="1:9" x14ac:dyDescent="0.25">
      <c r="A39" s="3" t="s">
        <v>23</v>
      </c>
      <c r="B39">
        <v>1560.6999510000001</v>
      </c>
      <c r="C39">
        <f>LN(Data_SP500[[#This Row],[SP500]])-LN(B38)</f>
        <v>-1.6197735602556662E-3</v>
      </c>
      <c r="D39">
        <f>LN(B49)-LN(Data_SP500[[#This Row],[SP500]])</f>
        <v>9.4150131830517125E-4</v>
      </c>
      <c r="E39" s="3">
        <f t="shared" si="0"/>
        <v>7.1663374351809434E-3</v>
      </c>
      <c r="F39" s="3">
        <f>Data_SP500[[#This Row],[sigma]]*SQRT(10)</f>
        <v>2.2661948776501059E-2</v>
      </c>
      <c r="G39" s="3">
        <f>_xlfn.NORM.INV(0.01,0,1)*Data_SP500[[#This Row],[sigma_10d]]</f>
        <v>-5.2719576357835668E-2</v>
      </c>
      <c r="H39" s="3" t="b">
        <f>Data_SP500[[#This Row],[leg_return10d]]&lt;Data_SP500[[#This Row],[var10d]]</f>
        <v>0</v>
      </c>
      <c r="I39" s="3">
        <f>IF(AND(Data_SP500[[#This Row],[breaches]], Data_SP500[[#This Row],[breaches]]=H38),1,0)</f>
        <v>0</v>
      </c>
    </row>
    <row r="40" spans="1:9" x14ac:dyDescent="0.25">
      <c r="A40" s="3" t="s">
        <v>24</v>
      </c>
      <c r="B40">
        <v>1552.099976</v>
      </c>
      <c r="C40">
        <f>LN(Data_SP500[[#This Row],[SP500]])-LN(B39)</f>
        <v>-5.5255699581211459E-3</v>
      </c>
      <c r="D40">
        <f>LN(B50)-LN(Data_SP500[[#This Row],[SP500]])</f>
        <v>1.1626005140272788E-2</v>
      </c>
      <c r="E40" s="3">
        <f t="shared" si="0"/>
        <v>7.3173003756089481E-3</v>
      </c>
      <c r="F40" s="3">
        <f>Data_SP500[[#This Row],[sigma]]*SQRT(10)</f>
        <v>2.3139335510529869E-2</v>
      </c>
      <c r="G40" s="3">
        <f>_xlfn.NORM.INV(0.01,0,1)*Data_SP500[[#This Row],[sigma_10d]]</f>
        <v>-5.3830143971638891E-2</v>
      </c>
      <c r="H40" s="3" t="b">
        <f>Data_SP500[[#This Row],[leg_return10d]]&lt;Data_SP500[[#This Row],[var10d]]</f>
        <v>0</v>
      </c>
      <c r="I40" s="3">
        <f>IF(AND(Data_SP500[[#This Row],[breaches]], Data_SP500[[#This Row],[breaches]]=H39),1,0)</f>
        <v>0</v>
      </c>
    </row>
    <row r="41" spans="1:9" x14ac:dyDescent="0.25">
      <c r="A41" s="3" t="s">
        <v>25</v>
      </c>
      <c r="B41">
        <v>1548.339966</v>
      </c>
      <c r="C41">
        <f>LN(Data_SP500[[#This Row],[SP500]])-LN(B40)</f>
        <v>-2.4254698776005057E-3</v>
      </c>
      <c r="D41">
        <f>LN(B51)-LN(Data_SP500[[#This Row],[SP500]])</f>
        <v>3.4493415375580483E-3</v>
      </c>
      <c r="E41" s="3">
        <f t="shared" si="0"/>
        <v>7.3422874058468209E-3</v>
      </c>
      <c r="F41" s="3">
        <f>Data_SP500[[#This Row],[sigma]]*SQRT(10)</f>
        <v>2.3218351438045046E-2</v>
      </c>
      <c r="G41" s="3">
        <f>_xlfn.NORM.INV(0.01,0,1)*Data_SP500[[#This Row],[sigma_10d]]</f>
        <v>-5.4013962506629189E-2</v>
      </c>
      <c r="H41" s="3" t="b">
        <f>Data_SP500[[#This Row],[leg_return10d]]&lt;Data_SP500[[#This Row],[var10d]]</f>
        <v>0</v>
      </c>
      <c r="I41" s="3">
        <f>IF(AND(Data_SP500[[#This Row],[breaches]], Data_SP500[[#This Row],[breaches]]=H40),1,0)</f>
        <v>0</v>
      </c>
    </row>
    <row r="42" spans="1:9" x14ac:dyDescent="0.25">
      <c r="A42" s="3" t="s">
        <v>26</v>
      </c>
      <c r="B42">
        <v>1558.709961</v>
      </c>
      <c r="C42">
        <f>LN(Data_SP500[[#This Row],[SP500]])-LN(B41)</f>
        <v>6.6751637398638763E-3</v>
      </c>
      <c r="D42">
        <f>LN(B52)-LN(Data_SP500[[#This Row],[SP500]])</f>
        <v>8.1445677142077955E-4</v>
      </c>
      <c r="E42" s="3">
        <f t="shared" si="0"/>
        <v>7.3157890766982247E-3</v>
      </c>
      <c r="F42" s="3">
        <f>Data_SP500[[#This Row],[sigma]]*SQRT(10)</f>
        <v>2.3134556363746651E-2</v>
      </c>
      <c r="G42" s="3">
        <f>_xlfn.NORM.INV(0.01,0,1)*Data_SP500[[#This Row],[sigma_10d]]</f>
        <v>-5.3819026013680028E-2</v>
      </c>
      <c r="H42" s="3" t="b">
        <f>Data_SP500[[#This Row],[leg_return10d]]&lt;Data_SP500[[#This Row],[var10d]]</f>
        <v>0</v>
      </c>
      <c r="I42" s="3">
        <f>IF(AND(Data_SP500[[#This Row],[breaches]], Data_SP500[[#This Row],[breaches]]=H41),1,0)</f>
        <v>0</v>
      </c>
    </row>
    <row r="43" spans="1:9" x14ac:dyDescent="0.25">
      <c r="A43" s="3" t="s">
        <v>27</v>
      </c>
      <c r="B43">
        <v>1545.8000489999999</v>
      </c>
      <c r="C43">
        <f>LN(Data_SP500[[#This Row],[SP500]])-LN(B42)</f>
        <v>-8.3169236849141015E-3</v>
      </c>
      <c r="D43">
        <f>LN(B53)-LN(Data_SP500[[#This Row],[SP500]])</f>
        <v>4.8272353967835357E-3</v>
      </c>
      <c r="E43" s="3">
        <f t="shared" si="0"/>
        <v>6.9851168696283506E-3</v>
      </c>
      <c r="F43" s="3">
        <f>Data_SP500[[#This Row],[sigma]]*SQRT(10)</f>
        <v>2.2088879030491015E-2</v>
      </c>
      <c r="G43" s="3">
        <f>_xlfn.NORM.INV(0.01,0,1)*Data_SP500[[#This Row],[sigma_10d]]</f>
        <v>-5.138641677252808E-2</v>
      </c>
      <c r="H43" s="3" t="b">
        <f>Data_SP500[[#This Row],[leg_return10d]]&lt;Data_SP500[[#This Row],[var10d]]</f>
        <v>0</v>
      </c>
      <c r="I43" s="3">
        <f>IF(AND(Data_SP500[[#This Row],[breaches]], Data_SP500[[#This Row],[breaches]]=H42),1,0)</f>
        <v>0</v>
      </c>
    </row>
    <row r="44" spans="1:9" x14ac:dyDescent="0.25">
      <c r="A44" s="3" t="s">
        <v>28</v>
      </c>
      <c r="B44">
        <v>1556.8900149999999</v>
      </c>
      <c r="C44">
        <f>LN(Data_SP500[[#This Row],[SP500]])-LN(B43)</f>
        <v>7.1486439179224703E-3</v>
      </c>
      <c r="D44">
        <f>LN(B54)-LN(Data_SP500[[#This Row],[SP500]])</f>
        <v>3.9615502503274058E-3</v>
      </c>
      <c r="E44" s="3">
        <f t="shared" si="0"/>
        <v>6.8916976770454063E-3</v>
      </c>
      <c r="F44" s="3">
        <f>Data_SP500[[#This Row],[sigma]]*SQRT(10)</f>
        <v>2.1793461604755003E-2</v>
      </c>
      <c r="G44" s="3">
        <f>_xlfn.NORM.INV(0.01,0,1)*Data_SP500[[#This Row],[sigma_10d]]</f>
        <v>-5.0699173072212493E-2</v>
      </c>
      <c r="H44" s="3" t="b">
        <f>Data_SP500[[#This Row],[leg_return10d]]&lt;Data_SP500[[#This Row],[var10d]]</f>
        <v>0</v>
      </c>
      <c r="I44" s="3">
        <f>IF(AND(Data_SP500[[#This Row],[breaches]], Data_SP500[[#This Row],[breaches]]=H43),1,0)</f>
        <v>0</v>
      </c>
    </row>
    <row r="45" spans="1:9" x14ac:dyDescent="0.25">
      <c r="A45" s="3" t="s">
        <v>29</v>
      </c>
      <c r="B45">
        <v>1551.6899410000001</v>
      </c>
      <c r="C45">
        <f>LN(Data_SP500[[#This Row],[SP500]])-LN(B44)</f>
        <v>-3.3456297885692265E-3</v>
      </c>
      <c r="D45">
        <f>LN(B55)-LN(Data_SP500[[#This Row],[SP500]])</f>
        <v>1.0845245806283543E-2</v>
      </c>
      <c r="E45" s="3">
        <f t="shared" si="0"/>
        <v>6.7780508358103774E-3</v>
      </c>
      <c r="F45" s="3">
        <f>Data_SP500[[#This Row],[sigma]]*SQRT(10)</f>
        <v>2.1434078737568769E-2</v>
      </c>
      <c r="G45" s="3">
        <f>_xlfn.NORM.INV(0.01,0,1)*Data_SP500[[#This Row],[sigma_10d]]</f>
        <v>-4.9863123503167094E-2</v>
      </c>
      <c r="H45" s="3" t="b">
        <f>Data_SP500[[#This Row],[leg_return10d]]&lt;Data_SP500[[#This Row],[var10d]]</f>
        <v>0</v>
      </c>
      <c r="I45" s="3">
        <f>IF(AND(Data_SP500[[#This Row],[breaches]], Data_SP500[[#This Row],[breaches]]=H44),1,0)</f>
        <v>0</v>
      </c>
    </row>
    <row r="46" spans="1:9" x14ac:dyDescent="0.25">
      <c r="A46" s="3" t="s">
        <v>30</v>
      </c>
      <c r="B46">
        <v>1563.7700199999999</v>
      </c>
      <c r="C46">
        <f>LN(Data_SP500[[#This Row],[SP500]])-LN(B45)</f>
        <v>7.7549637562022156E-3</v>
      </c>
      <c r="D46">
        <f>LN(B56)-LN(Data_SP500[[#This Row],[SP500]])</f>
        <v>1.5205725308520712E-2</v>
      </c>
      <c r="E46" s="3">
        <f t="shared" si="0"/>
        <v>5.2245785484386041E-3</v>
      </c>
      <c r="F46" s="3">
        <f>Data_SP500[[#This Row],[sigma]]*SQRT(10)</f>
        <v>1.6521568027522339E-2</v>
      </c>
      <c r="G46" s="3">
        <f>_xlfn.NORM.INV(0.01,0,1)*Data_SP500[[#This Row],[sigma_10d]]</f>
        <v>-3.8434914656647723E-2</v>
      </c>
      <c r="H46" s="3" t="b">
        <f>Data_SP500[[#This Row],[leg_return10d]]&lt;Data_SP500[[#This Row],[var10d]]</f>
        <v>0</v>
      </c>
      <c r="I46" s="3">
        <f>IF(AND(Data_SP500[[#This Row],[breaches]], Data_SP500[[#This Row],[breaches]]=H45),1,0)</f>
        <v>0</v>
      </c>
    </row>
    <row r="47" spans="1:9" x14ac:dyDescent="0.25">
      <c r="A47" s="3" t="s">
        <v>31</v>
      </c>
      <c r="B47">
        <v>1562.849976</v>
      </c>
      <c r="C47">
        <f>LN(Data_SP500[[#This Row],[SP500]])-LN(B46)</f>
        <v>-5.8852308738011061E-4</v>
      </c>
      <c r="D47">
        <f>LN(B57)-LN(Data_SP500[[#This Row],[SP500]])</f>
        <v>1.9340204797162919E-2</v>
      </c>
      <c r="E47" s="3">
        <f t="shared" si="0"/>
        <v>5.1899241763359773E-3</v>
      </c>
      <c r="F47" s="3">
        <f>Data_SP500[[#This Row],[sigma]]*SQRT(10)</f>
        <v>1.6411981280795039E-2</v>
      </c>
      <c r="G47" s="3">
        <f>_xlfn.NORM.INV(0.01,0,1)*Data_SP500[[#This Row],[sigma_10d]]</f>
        <v>-3.8179977761375612E-2</v>
      </c>
      <c r="H47" s="3" t="b">
        <f>Data_SP500[[#This Row],[leg_return10d]]&lt;Data_SP500[[#This Row],[var10d]]</f>
        <v>0</v>
      </c>
      <c r="I47" s="3">
        <f>IF(AND(Data_SP500[[#This Row],[breaches]], Data_SP500[[#This Row],[breaches]]=H46),1,0)</f>
        <v>0</v>
      </c>
    </row>
    <row r="48" spans="1:9" x14ac:dyDescent="0.25">
      <c r="A48" s="3" t="s">
        <v>32</v>
      </c>
      <c r="B48">
        <v>1569.1899410000001</v>
      </c>
      <c r="C48">
        <f>LN(Data_SP500[[#This Row],[SP500]])-LN(B47)</f>
        <v>4.0484628723591598E-3</v>
      </c>
      <c r="D48">
        <f>LN(B58)-LN(Data_SP500[[#This Row],[SP500]])</f>
        <v>1.2450943940407022E-2</v>
      </c>
      <c r="E48" s="3">
        <f t="shared" si="0"/>
        <v>4.6202965600799393E-3</v>
      </c>
      <c r="F48" s="3">
        <f>Data_SP500[[#This Row],[sigma]]*SQRT(10)</f>
        <v>1.4610660595293604E-2</v>
      </c>
      <c r="G48" s="3">
        <f>_xlfn.NORM.INV(0.01,0,1)*Data_SP500[[#This Row],[sigma_10d]]</f>
        <v>-3.3989479214193562E-2</v>
      </c>
      <c r="H48" s="3" t="b">
        <f>Data_SP500[[#This Row],[leg_return10d]]&lt;Data_SP500[[#This Row],[var10d]]</f>
        <v>0</v>
      </c>
      <c r="I48" s="3">
        <f>IF(AND(Data_SP500[[#This Row],[breaches]], Data_SP500[[#This Row],[breaches]]=H47),1,0)</f>
        <v>0</v>
      </c>
    </row>
    <row r="49" spans="1:9" x14ac:dyDescent="0.25">
      <c r="A49" s="3" t="s">
        <v>774</v>
      </c>
      <c r="B49">
        <v>1562.170044</v>
      </c>
      <c r="C49">
        <f>LN(Data_SP500[[#This Row],[SP500]])-LN(B48)</f>
        <v>-4.4836165714574605E-3</v>
      </c>
      <c r="D49">
        <f>LN(B59)-LN(Data_SP500[[#This Row],[SP500]])</f>
        <v>-6.2995645255750077E-3</v>
      </c>
      <c r="E49" s="3">
        <f t="shared" si="0"/>
        <v>4.7831108799686302E-3</v>
      </c>
      <c r="F49" s="3">
        <f>Data_SP500[[#This Row],[sigma]]*SQRT(10)</f>
        <v>1.5125524681833119E-2</v>
      </c>
      <c r="G49" s="3">
        <f>_xlfn.NORM.INV(0.01,0,1)*Data_SP500[[#This Row],[sigma_10d]]</f>
        <v>-3.5187232187334744E-2</v>
      </c>
      <c r="H49" s="3" t="b">
        <f>Data_SP500[[#This Row],[leg_return10d]]&lt;Data_SP500[[#This Row],[var10d]]</f>
        <v>0</v>
      </c>
      <c r="I49" s="3">
        <f>IF(AND(Data_SP500[[#This Row],[breaches]], Data_SP500[[#This Row],[breaches]]=H48),1,0)</f>
        <v>0</v>
      </c>
    </row>
    <row r="50" spans="1:9" x14ac:dyDescent="0.25">
      <c r="A50" s="3" t="s">
        <v>775</v>
      </c>
      <c r="B50">
        <v>1570.25</v>
      </c>
      <c r="C50">
        <f>LN(Data_SP500[[#This Row],[SP500]])-LN(B49)</f>
        <v>5.158933863846471E-3</v>
      </c>
      <c r="D50">
        <f>LN(B60)-LN(Data_SP500[[#This Row],[SP500]])</f>
        <v>2.7473424815314118E-3</v>
      </c>
      <c r="E50" s="3">
        <f t="shared" si="0"/>
        <v>4.8480038526452609E-3</v>
      </c>
      <c r="F50" s="3">
        <f>Data_SP500[[#This Row],[sigma]]*SQRT(10)</f>
        <v>1.5330734279630345E-2</v>
      </c>
      <c r="G50" s="3">
        <f>_xlfn.NORM.INV(0.01,0,1)*Data_SP500[[#This Row],[sigma_10d]]</f>
        <v>-3.5664621098903095E-2</v>
      </c>
      <c r="H50" s="3" t="b">
        <f>Data_SP500[[#This Row],[leg_return10d]]&lt;Data_SP500[[#This Row],[var10d]]</f>
        <v>0</v>
      </c>
      <c r="I50" s="3">
        <f>IF(AND(Data_SP500[[#This Row],[breaches]], Data_SP500[[#This Row],[breaches]]=H49),1,0)</f>
        <v>0</v>
      </c>
    </row>
    <row r="51" spans="1:9" x14ac:dyDescent="0.25">
      <c r="A51" s="3" t="s">
        <v>776</v>
      </c>
      <c r="B51">
        <v>1553.6899410000001</v>
      </c>
      <c r="C51">
        <f>LN(Data_SP500[[#This Row],[SP500]])-LN(B50)</f>
        <v>-1.0602133480315246E-2</v>
      </c>
      <c r="D51">
        <f>LN(B61)-LN(Data_SP500[[#This Row],[SP500]])</f>
        <v>-1.0818373895427058E-3</v>
      </c>
      <c r="E51" s="3">
        <f t="shared" si="0"/>
        <v>5.473150011640969E-3</v>
      </c>
      <c r="F51" s="3">
        <f>Data_SP500[[#This Row],[sigma]]*SQRT(10)</f>
        <v>1.7307620012562544E-2</v>
      </c>
      <c r="G51" s="3">
        <f>_xlfn.NORM.INV(0.01,0,1)*Data_SP500[[#This Row],[sigma_10d]]</f>
        <v>-4.0263545020931581E-2</v>
      </c>
      <c r="H51" s="3" t="b">
        <f>Data_SP500[[#This Row],[leg_return10d]]&lt;Data_SP500[[#This Row],[var10d]]</f>
        <v>0</v>
      </c>
      <c r="I51" s="3">
        <f>IF(AND(Data_SP500[[#This Row],[breaches]], Data_SP500[[#This Row],[breaches]]=H50),1,0)</f>
        <v>0</v>
      </c>
    </row>
    <row r="52" spans="1:9" x14ac:dyDescent="0.25">
      <c r="A52" s="3" t="s">
        <v>777</v>
      </c>
      <c r="B52">
        <v>1559.9799800000001</v>
      </c>
      <c r="C52">
        <f>LN(Data_SP500[[#This Row],[SP500]])-LN(B51)</f>
        <v>4.0402789737266076E-3</v>
      </c>
      <c r="D52">
        <f>LN(B62)-LN(Data_SP500[[#This Row],[SP500]])</f>
        <v>-1.1845672711876531E-2</v>
      </c>
      <c r="E52" s="3">
        <f t="shared" si="0"/>
        <v>5.1624590899444558E-3</v>
      </c>
      <c r="F52" s="3">
        <f>Data_SP500[[#This Row],[sigma]]*SQRT(10)</f>
        <v>1.6325129051664534E-2</v>
      </c>
      <c r="G52" s="3">
        <f>_xlfn.NORM.INV(0.01,0,1)*Data_SP500[[#This Row],[sigma_10d]]</f>
        <v>-3.7977929262782158E-2</v>
      </c>
      <c r="H52" s="3" t="b">
        <f>Data_SP500[[#This Row],[leg_return10d]]&lt;Data_SP500[[#This Row],[var10d]]</f>
        <v>0</v>
      </c>
      <c r="I52" s="3">
        <f>IF(AND(Data_SP500[[#This Row],[breaches]], Data_SP500[[#This Row],[breaches]]=H51),1,0)</f>
        <v>0</v>
      </c>
    </row>
    <row r="53" spans="1:9" x14ac:dyDescent="0.25">
      <c r="A53" s="3" t="s">
        <v>778</v>
      </c>
      <c r="B53">
        <v>1553.280029</v>
      </c>
      <c r="C53">
        <f>LN(Data_SP500[[#This Row],[SP500]])-LN(B52)</f>
        <v>-4.3041450595513453E-3</v>
      </c>
      <c r="D53">
        <f>LN(B63)-LN(Data_SP500[[#This Row],[SP500]])</f>
        <v>1.2674616267789318E-3</v>
      </c>
      <c r="E53" s="3">
        <f t="shared" si="0"/>
        <v>5.2710187002116982E-3</v>
      </c>
      <c r="F53" s="3">
        <f>Data_SP500[[#This Row],[sigma]]*SQRT(10)</f>
        <v>1.6668424682009221E-2</v>
      </c>
      <c r="G53" s="3">
        <f>_xlfn.NORM.INV(0.01,0,1)*Data_SP500[[#This Row],[sigma_10d]]</f>
        <v>-3.8776554322602026E-2</v>
      </c>
      <c r="H53" s="3" t="b">
        <f>Data_SP500[[#This Row],[leg_return10d]]&lt;Data_SP500[[#This Row],[var10d]]</f>
        <v>0</v>
      </c>
      <c r="I53" s="3">
        <f>IF(AND(Data_SP500[[#This Row],[breaches]], Data_SP500[[#This Row],[breaches]]=H52),1,0)</f>
        <v>0</v>
      </c>
    </row>
    <row r="54" spans="1:9" x14ac:dyDescent="0.25">
      <c r="A54" s="3" t="s">
        <v>779</v>
      </c>
      <c r="B54">
        <v>1563.0699460000001</v>
      </c>
      <c r="C54">
        <f>LN(Data_SP500[[#This Row],[SP500]])-LN(B53)</f>
        <v>6.2829587714663404E-3</v>
      </c>
      <c r="D54">
        <f>LN(B64)-LN(Data_SP500[[#This Row],[SP500]])</f>
        <v>-3.6469892926049852E-4</v>
      </c>
      <c r="E54" s="3">
        <f t="shared" si="0"/>
        <v>5.4205784332973647E-3</v>
      </c>
      <c r="F54" s="3">
        <f>Data_SP500[[#This Row],[sigma]]*SQRT(10)</f>
        <v>1.714137408480677E-2</v>
      </c>
      <c r="G54" s="3">
        <f>_xlfn.NORM.INV(0.01,0,1)*Data_SP500[[#This Row],[sigma_10d]]</f>
        <v>-3.9876799160328991E-2</v>
      </c>
      <c r="H54" s="3" t="b">
        <f>Data_SP500[[#This Row],[leg_return10d]]&lt;Data_SP500[[#This Row],[var10d]]</f>
        <v>0</v>
      </c>
      <c r="I54" s="3">
        <f>IF(AND(Data_SP500[[#This Row],[breaches]], Data_SP500[[#This Row],[breaches]]=H53),1,0)</f>
        <v>0</v>
      </c>
    </row>
    <row r="55" spans="1:9" x14ac:dyDescent="0.25">
      <c r="A55" s="3" t="s">
        <v>780</v>
      </c>
      <c r="B55">
        <v>1568.6099850000001</v>
      </c>
      <c r="C55">
        <f>LN(Data_SP500[[#This Row],[SP500]])-LN(B54)</f>
        <v>3.5380657673869109E-3</v>
      </c>
      <c r="D55">
        <f>LN(B65)-LN(Data_SP500[[#This Row],[SP500]])</f>
        <v>6.4625479208650916E-3</v>
      </c>
      <c r="E55" s="3">
        <f t="shared" si="0"/>
        <v>5.3908011163078902E-3</v>
      </c>
      <c r="F55" s="3">
        <f>Data_SP500[[#This Row],[sigma]]*SQRT(10)</f>
        <v>1.7047209940511204E-2</v>
      </c>
      <c r="G55" s="3">
        <f>_xlfn.NORM.INV(0.01,0,1)*Data_SP500[[#This Row],[sigma_10d]]</f>
        <v>-3.9657740603436124E-2</v>
      </c>
      <c r="H55" s="3" t="b">
        <f>Data_SP500[[#This Row],[leg_return10d]]&lt;Data_SP500[[#This Row],[var10d]]</f>
        <v>0</v>
      </c>
      <c r="I55" s="3">
        <f>IF(AND(Data_SP500[[#This Row],[breaches]], Data_SP500[[#This Row],[breaches]]=H54),1,0)</f>
        <v>0</v>
      </c>
    </row>
    <row r="56" spans="1:9" x14ac:dyDescent="0.25">
      <c r="A56" s="3" t="s">
        <v>781</v>
      </c>
      <c r="B56">
        <v>1587.7299800000001</v>
      </c>
      <c r="C56">
        <f>LN(Data_SP500[[#This Row],[SP500]])-LN(B55)</f>
        <v>1.2115443258439385E-2</v>
      </c>
      <c r="D56">
        <f>LN(B66)-LN(Data_SP500[[#This Row],[SP500]])</f>
        <v>-5.646555019048094E-3</v>
      </c>
      <c r="E56" s="3">
        <f t="shared" si="0"/>
        <v>5.9341698330805754E-3</v>
      </c>
      <c r="F56" s="3">
        <f>Data_SP500[[#This Row],[sigma]]*SQRT(10)</f>
        <v>1.8765492694795827E-2</v>
      </c>
      <c r="G56" s="3">
        <f>_xlfn.NORM.INV(0.01,0,1)*Data_SP500[[#This Row],[sigma_10d]]</f>
        <v>-4.3655064035867198E-2</v>
      </c>
      <c r="H56" s="3" t="b">
        <f>Data_SP500[[#This Row],[leg_return10d]]&lt;Data_SP500[[#This Row],[var10d]]</f>
        <v>0</v>
      </c>
      <c r="I56" s="3">
        <f>IF(AND(Data_SP500[[#This Row],[breaches]], Data_SP500[[#This Row],[breaches]]=H55),1,0)</f>
        <v>0</v>
      </c>
    </row>
    <row r="57" spans="1:9" x14ac:dyDescent="0.25">
      <c r="A57" s="3" t="s">
        <v>782</v>
      </c>
      <c r="B57">
        <v>1593.369995</v>
      </c>
      <c r="C57">
        <f>LN(Data_SP500[[#This Row],[SP500]])-LN(B56)</f>
        <v>3.5459564012620959E-3</v>
      </c>
      <c r="D57">
        <f>LN(B67)-LN(Data_SP500[[#This Row],[SP500]])</f>
        <v>-5.1658969290881984E-3</v>
      </c>
      <c r="E57" s="3">
        <f t="shared" si="0"/>
        <v>5.9077133122795375E-3</v>
      </c>
      <c r="F57" s="3">
        <f>Data_SP500[[#This Row],[sigma]]*SQRT(10)</f>
        <v>1.8681829830100923E-2</v>
      </c>
      <c r="G57" s="3">
        <f>_xlfn.NORM.INV(0.01,0,1)*Data_SP500[[#This Row],[sigma_10d]]</f>
        <v>-4.3460435108448041E-2</v>
      </c>
      <c r="H57" s="3" t="b">
        <f>Data_SP500[[#This Row],[leg_return10d]]&lt;Data_SP500[[#This Row],[var10d]]</f>
        <v>0</v>
      </c>
      <c r="I57" s="3">
        <f>IF(AND(Data_SP500[[#This Row],[breaches]], Data_SP500[[#This Row],[breaches]]=H56),1,0)</f>
        <v>0</v>
      </c>
    </row>
    <row r="58" spans="1:9" x14ac:dyDescent="0.25">
      <c r="A58" s="3" t="s">
        <v>783</v>
      </c>
      <c r="B58">
        <v>1588.849976</v>
      </c>
      <c r="C58">
        <f>LN(Data_SP500[[#This Row],[SP500]])-LN(B57)</f>
        <v>-2.8407979843967368E-3</v>
      </c>
      <c r="D58">
        <f>LN(B68)-LN(Data_SP500[[#This Row],[SP500]])</f>
        <v>-4.1689107809812498E-3</v>
      </c>
      <c r="E58" s="3">
        <f t="shared" si="0"/>
        <v>5.9742389801820187E-3</v>
      </c>
      <c r="F58" s="3">
        <f>Data_SP500[[#This Row],[sigma]]*SQRT(10)</f>
        <v>1.889220246353672E-2</v>
      </c>
      <c r="G58" s="3">
        <f>_xlfn.NORM.INV(0.01,0,1)*Data_SP500[[#This Row],[sigma_10d]]</f>
        <v>-4.3949835036997779E-2</v>
      </c>
      <c r="H58" s="3" t="b">
        <f>Data_SP500[[#This Row],[leg_return10d]]&lt;Data_SP500[[#This Row],[var10d]]</f>
        <v>0</v>
      </c>
      <c r="I58" s="3">
        <f>IF(AND(Data_SP500[[#This Row],[breaches]], Data_SP500[[#This Row],[breaches]]=H57),1,0)</f>
        <v>0</v>
      </c>
    </row>
    <row r="59" spans="1:9" x14ac:dyDescent="0.25">
      <c r="A59" s="3" t="s">
        <v>33</v>
      </c>
      <c r="B59">
        <v>1552.3599850000001</v>
      </c>
      <c r="C59">
        <f>LN(Data_SP500[[#This Row],[SP500]])-LN(B58)</f>
        <v>-2.323412503743949E-2</v>
      </c>
      <c r="D59">
        <f>LN(B69)-LN(Data_SP500[[#This Row],[SP500]])</f>
        <v>2.6225529553386195E-2</v>
      </c>
      <c r="E59" s="3">
        <f t="shared" si="0"/>
        <v>7.8830174644932988E-3</v>
      </c>
      <c r="F59" s="3">
        <f>Data_SP500[[#This Row],[sigma]]*SQRT(10)</f>
        <v>2.4928290022684339E-2</v>
      </c>
      <c r="G59" s="3">
        <f>_xlfn.NORM.INV(0.01,0,1)*Data_SP500[[#This Row],[sigma_10d]]</f>
        <v>-5.7991874497745212E-2</v>
      </c>
      <c r="H59" s="3" t="b">
        <f>Data_SP500[[#This Row],[leg_return10d]]&lt;Data_SP500[[#This Row],[var10d]]</f>
        <v>0</v>
      </c>
      <c r="I59" s="3">
        <f>IF(AND(Data_SP500[[#This Row],[breaches]], Data_SP500[[#This Row],[breaches]]=H58),1,0)</f>
        <v>0</v>
      </c>
    </row>
    <row r="60" spans="1:9" x14ac:dyDescent="0.25">
      <c r="A60" s="3" t="s">
        <v>34</v>
      </c>
      <c r="B60">
        <v>1574.5699460000001</v>
      </c>
      <c r="C60">
        <f>LN(Data_SP500[[#This Row],[SP500]])-LN(B59)</f>
        <v>1.420584087095289E-2</v>
      </c>
      <c r="D60">
        <f>LN(B70)-LN(Data_SP500[[#This Row],[SP500]])</f>
        <v>1.4501506140684128E-2</v>
      </c>
      <c r="E60" s="3">
        <f t="shared" si="0"/>
        <v>8.487085326041241E-3</v>
      </c>
      <c r="F60" s="3">
        <f>Data_SP500[[#This Row],[sigma]]*SQRT(10)</f>
        <v>2.6838520326483085E-2</v>
      </c>
      <c r="G60" s="3">
        <f>_xlfn.NORM.INV(0.01,0,1)*Data_SP500[[#This Row],[sigma_10d]]</f>
        <v>-6.2435734703915814E-2</v>
      </c>
      <c r="H60" s="3" t="b">
        <f>Data_SP500[[#This Row],[leg_return10d]]&lt;Data_SP500[[#This Row],[var10d]]</f>
        <v>0</v>
      </c>
      <c r="I60" s="3">
        <f>IF(AND(Data_SP500[[#This Row],[breaches]], Data_SP500[[#This Row],[breaches]]=H59),1,0)</f>
        <v>0</v>
      </c>
    </row>
    <row r="61" spans="1:9" x14ac:dyDescent="0.25">
      <c r="A61" s="3" t="s">
        <v>35</v>
      </c>
      <c r="B61">
        <v>1552.01001</v>
      </c>
      <c r="C61">
        <f>LN(Data_SP500[[#This Row],[SP500]])-LN(B60)</f>
        <v>-1.4431313351389363E-2</v>
      </c>
      <c r="D61">
        <f>LN(B71)-LN(Data_SP500[[#This Row],[SP500]])</f>
        <v>1.9581346914852027E-2</v>
      </c>
      <c r="E61" s="3">
        <f t="shared" si="0"/>
        <v>9.0057504914722239E-3</v>
      </c>
      <c r="F61" s="3">
        <f>Data_SP500[[#This Row],[sigma]]*SQRT(10)</f>
        <v>2.8478683592233017E-2</v>
      </c>
      <c r="G61" s="3">
        <f>_xlfn.NORM.INV(0.01,0,1)*Data_SP500[[#This Row],[sigma_10d]]</f>
        <v>-6.6251325030273048E-2</v>
      </c>
      <c r="H61" s="3" t="b">
        <f>Data_SP500[[#This Row],[leg_return10d]]&lt;Data_SP500[[#This Row],[var10d]]</f>
        <v>0</v>
      </c>
      <c r="I61" s="3">
        <f>IF(AND(Data_SP500[[#This Row],[breaches]], Data_SP500[[#This Row],[breaches]]=H60),1,0)</f>
        <v>0</v>
      </c>
    </row>
    <row r="62" spans="1:9" x14ac:dyDescent="0.25">
      <c r="A62" s="3" t="s">
        <v>36</v>
      </c>
      <c r="B62">
        <v>1541.6099850000001</v>
      </c>
      <c r="C62">
        <f>LN(Data_SP500[[#This Row],[SP500]])-LN(B61)</f>
        <v>-6.7235563486072181E-3</v>
      </c>
      <c r="D62">
        <f>LN(B72)-LN(Data_SP500[[#This Row],[SP500]])</f>
        <v>3.5668907294850172E-2</v>
      </c>
      <c r="E62" s="3">
        <f t="shared" si="0"/>
        <v>9.1117800775341404E-3</v>
      </c>
      <c r="F62" s="3">
        <f>Data_SP500[[#This Row],[sigma]]*SQRT(10)</f>
        <v>2.8813978583553519E-2</v>
      </c>
      <c r="G62" s="3">
        <f>_xlfn.NORM.INV(0.01,0,1)*Data_SP500[[#This Row],[sigma_10d]]</f>
        <v>-6.7031337820508047E-2</v>
      </c>
      <c r="H62" s="3" t="b">
        <f>Data_SP500[[#This Row],[leg_return10d]]&lt;Data_SP500[[#This Row],[var10d]]</f>
        <v>0</v>
      </c>
      <c r="I62" s="3">
        <f>IF(AND(Data_SP500[[#This Row],[breaches]], Data_SP500[[#This Row],[breaches]]=H61),1,0)</f>
        <v>0</v>
      </c>
    </row>
    <row r="63" spans="1:9" x14ac:dyDescent="0.25">
      <c r="A63" s="3" t="s">
        <v>37</v>
      </c>
      <c r="B63">
        <v>1555.25</v>
      </c>
      <c r="C63">
        <f>LN(Data_SP500[[#This Row],[SP500]])-LN(B62)</f>
        <v>8.808989279104118E-3</v>
      </c>
      <c r="D63">
        <f>LN(B73)-LN(Data_SP500[[#This Row],[SP500]])</f>
        <v>3.7339481885316772E-2</v>
      </c>
      <c r="E63" s="3">
        <f t="shared" si="0"/>
        <v>9.2038025526822043E-3</v>
      </c>
      <c r="F63" s="3">
        <f>Data_SP500[[#This Row],[sigma]]*SQRT(10)</f>
        <v>2.910497920094764E-2</v>
      </c>
      <c r="G63" s="3">
        <f>_xlfn.NORM.INV(0.01,0,1)*Data_SP500[[#This Row],[sigma_10d]]</f>
        <v>-6.7708306488127437E-2</v>
      </c>
      <c r="H63" s="3" t="b">
        <f>Data_SP500[[#This Row],[leg_return10d]]&lt;Data_SP500[[#This Row],[var10d]]</f>
        <v>0</v>
      </c>
      <c r="I63" s="3">
        <f>IF(AND(Data_SP500[[#This Row],[breaches]], Data_SP500[[#This Row],[breaches]]=H62),1,0)</f>
        <v>0</v>
      </c>
    </row>
    <row r="64" spans="1:9" x14ac:dyDescent="0.25">
      <c r="A64" s="3" t="s">
        <v>38</v>
      </c>
      <c r="B64">
        <v>1562.5</v>
      </c>
      <c r="C64">
        <f>LN(Data_SP500[[#This Row],[SP500]])-LN(B63)</f>
        <v>4.6507982154269101E-3</v>
      </c>
      <c r="D64">
        <f>LN(B74)-LN(Data_SP500[[#This Row],[SP500]])</f>
        <v>3.4594644764499805E-2</v>
      </c>
      <c r="E64" s="3">
        <f t="shared" si="0"/>
        <v>9.0592359628882471E-3</v>
      </c>
      <c r="F64" s="3">
        <f>Data_SP500[[#This Row],[sigma]]*SQRT(10)</f>
        <v>2.8647819503635482E-2</v>
      </c>
      <c r="G64" s="3">
        <f>_xlfn.NORM.INV(0.01,0,1)*Data_SP500[[#This Row],[sigma_10d]]</f>
        <v>-6.6644793998188137E-2</v>
      </c>
      <c r="H64" s="3" t="b">
        <f>Data_SP500[[#This Row],[leg_return10d]]&lt;Data_SP500[[#This Row],[var10d]]</f>
        <v>0</v>
      </c>
      <c r="I64" s="3">
        <f>IF(AND(Data_SP500[[#This Row],[breaches]], Data_SP500[[#This Row],[breaches]]=H63),1,0)</f>
        <v>0</v>
      </c>
    </row>
    <row r="65" spans="1:9" x14ac:dyDescent="0.25">
      <c r="A65" s="3" t="s">
        <v>39</v>
      </c>
      <c r="B65">
        <v>1578.780029</v>
      </c>
      <c r="C65">
        <f>LN(Data_SP500[[#This Row],[SP500]])-LN(B64)</f>
        <v>1.0365312617512501E-2</v>
      </c>
      <c r="D65">
        <f>LN(B75)-LN(Data_SP500[[#This Row],[SP500]])</f>
        <v>2.9445971345263722E-2</v>
      </c>
      <c r="E65" s="3">
        <f t="shared" si="0"/>
        <v>9.2031166789776284E-3</v>
      </c>
      <c r="F65" s="3">
        <f>Data_SP500[[#This Row],[sigma]]*SQRT(10)</f>
        <v>2.9102810277853962E-2</v>
      </c>
      <c r="G65" s="3">
        <f>_xlfn.NORM.INV(0.01,0,1)*Data_SP500[[#This Row],[sigma_10d]]</f>
        <v>-6.7703260818499492E-2</v>
      </c>
      <c r="H65" s="3" t="b">
        <f>Data_SP500[[#This Row],[leg_return10d]]&lt;Data_SP500[[#This Row],[var10d]]</f>
        <v>0</v>
      </c>
      <c r="I65" s="3">
        <f>IF(AND(Data_SP500[[#This Row],[breaches]], Data_SP500[[#This Row],[breaches]]=H64),1,0)</f>
        <v>0</v>
      </c>
    </row>
    <row r="66" spans="1:9" x14ac:dyDescent="0.25">
      <c r="A66" s="3" t="s">
        <v>40</v>
      </c>
      <c r="B66">
        <v>1578.790039</v>
      </c>
      <c r="C66">
        <f>LN(Data_SP500[[#This Row],[SP500]])-LN(B65)</f>
        <v>6.3403185261989847E-6</v>
      </c>
      <c r="D66">
        <f>LN(B76)-LN(Data_SP500[[#This Row],[SP500]])</f>
        <v>3.3570169606172762E-2</v>
      </c>
      <c r="E66" s="3">
        <f t="shared" si="0"/>
        <v>9.1590438509667298E-3</v>
      </c>
      <c r="F66" s="3">
        <f>Data_SP500[[#This Row],[sigma]]*SQRT(10)</f>
        <v>2.8963439758414655E-2</v>
      </c>
      <c r="G66" s="3">
        <f>_xlfn.NORM.INV(0.01,0,1)*Data_SP500[[#This Row],[sigma_10d]]</f>
        <v>-6.7379036506897888E-2</v>
      </c>
      <c r="H66" s="3" t="b">
        <f>Data_SP500[[#This Row],[leg_return10d]]&lt;Data_SP500[[#This Row],[var10d]]</f>
        <v>0</v>
      </c>
      <c r="I66" s="3">
        <f>IF(AND(Data_SP500[[#This Row],[breaches]], Data_SP500[[#This Row],[breaches]]=H65),1,0)</f>
        <v>0</v>
      </c>
    </row>
    <row r="67" spans="1:9" x14ac:dyDescent="0.25">
      <c r="A67" s="3" t="s">
        <v>41</v>
      </c>
      <c r="B67">
        <v>1585.160034</v>
      </c>
      <c r="C67">
        <f>LN(Data_SP500[[#This Row],[SP500]])-LN(B66)</f>
        <v>4.0266144912219914E-3</v>
      </c>
      <c r="D67">
        <f>LN(B77)-LN(Data_SP500[[#This Row],[SP500]])</f>
        <v>2.5849637368619227E-2</v>
      </c>
      <c r="E67" s="3">
        <f t="shared" si="0"/>
        <v>9.053512666089036E-3</v>
      </c>
      <c r="F67" s="3">
        <f>Data_SP500[[#This Row],[sigma]]*SQRT(10)</f>
        <v>2.8629720850024826E-2</v>
      </c>
      <c r="G67" s="3">
        <f>_xlfn.NORM.INV(0.01,0,1)*Data_SP500[[#This Row],[sigma_10d]]</f>
        <v>-6.6602690233837983E-2</v>
      </c>
      <c r="H67" s="3" t="b">
        <f>Data_SP500[[#This Row],[leg_return10d]]&lt;Data_SP500[[#This Row],[var10d]]</f>
        <v>0</v>
      </c>
      <c r="I67" s="3">
        <f>IF(AND(Data_SP500[[#This Row],[breaches]], Data_SP500[[#This Row],[breaches]]=H66),1,0)</f>
        <v>0</v>
      </c>
    </row>
    <row r="68" spans="1:9" x14ac:dyDescent="0.25">
      <c r="A68" s="3" t="s">
        <v>42</v>
      </c>
      <c r="B68">
        <v>1582.23999</v>
      </c>
      <c r="C68">
        <f>LN(Data_SP500[[#This Row],[SP500]])-LN(B67)</f>
        <v>-1.8438118362897882E-3</v>
      </c>
      <c r="D68">
        <f>LN(B78)-LN(Data_SP500[[#This Row],[SP500]])</f>
        <v>3.2005792837668245E-2</v>
      </c>
      <c r="E68" s="3">
        <f t="shared" si="0"/>
        <v>9.0662127628276211E-3</v>
      </c>
      <c r="F68" s="3">
        <f>Data_SP500[[#This Row],[sigma]]*SQRT(10)</f>
        <v>2.8669882082223229E-2</v>
      </c>
      <c r="G68" s="3">
        <f>_xlfn.NORM.INV(0.01,0,1)*Data_SP500[[#This Row],[sigma_10d]]</f>
        <v>-6.6696119230981607E-2</v>
      </c>
      <c r="H68" s="3" t="b">
        <f>Data_SP500[[#This Row],[leg_return10d]]&lt;Data_SP500[[#This Row],[var10d]]</f>
        <v>0</v>
      </c>
      <c r="I68" s="3">
        <f>IF(AND(Data_SP500[[#This Row],[breaches]], Data_SP500[[#This Row],[breaches]]=H67),1,0)</f>
        <v>0</v>
      </c>
    </row>
    <row r="69" spans="1:9" x14ac:dyDescent="0.25">
      <c r="A69" s="3" t="s">
        <v>43</v>
      </c>
      <c r="B69">
        <v>1593.6099850000001</v>
      </c>
      <c r="C69">
        <f>LN(Data_SP500[[#This Row],[SP500]])-LN(B68)</f>
        <v>7.1603152969279549E-3</v>
      </c>
      <c r="D69">
        <f>LN(B79)-LN(Data_SP500[[#This Row],[SP500]])</f>
        <v>2.4888366381729199E-2</v>
      </c>
      <c r="E69" s="3">
        <f t="shared" si="0"/>
        <v>9.1506526129582315E-3</v>
      </c>
      <c r="F69" s="3">
        <f>Data_SP500[[#This Row],[sigma]]*SQRT(10)</f>
        <v>2.8936904333919225E-2</v>
      </c>
      <c r="G69" s="3">
        <f>_xlfn.NORM.INV(0.01,0,1)*Data_SP500[[#This Row],[sigma_10d]]</f>
        <v>-6.7317305878536182E-2</v>
      </c>
      <c r="H69" s="3" t="b">
        <f>Data_SP500[[#This Row],[leg_return10d]]&lt;Data_SP500[[#This Row],[var10d]]</f>
        <v>0</v>
      </c>
      <c r="I69" s="3">
        <f>IF(AND(Data_SP500[[#This Row],[breaches]], Data_SP500[[#This Row],[breaches]]=H68),1,0)</f>
        <v>0</v>
      </c>
    </row>
    <row r="70" spans="1:9" x14ac:dyDescent="0.25">
      <c r="A70" s="3" t="s">
        <v>44</v>
      </c>
      <c r="B70">
        <v>1597.5699460000001</v>
      </c>
      <c r="C70">
        <f>LN(Data_SP500[[#This Row],[SP500]])-LN(B69)</f>
        <v>2.4818174582508234E-3</v>
      </c>
      <c r="D70">
        <f>LN(B80)-LN(Data_SP500[[#This Row],[SP500]])</f>
        <v>3.2497615714595085E-2</v>
      </c>
      <c r="E70" s="3">
        <f t="shared" si="0"/>
        <v>9.07797074280608E-3</v>
      </c>
      <c r="F70" s="3">
        <f>Data_SP500[[#This Row],[sigma]]*SQRT(10)</f>
        <v>2.8707064079637818E-2</v>
      </c>
      <c r="G70" s="3">
        <f>_xlfn.NORM.INV(0.01,0,1)*Data_SP500[[#This Row],[sigma_10d]]</f>
        <v>-6.6782617491619622E-2</v>
      </c>
      <c r="H70" s="3" t="b">
        <f>Data_SP500[[#This Row],[leg_return10d]]&lt;Data_SP500[[#This Row],[var10d]]</f>
        <v>0</v>
      </c>
      <c r="I70" s="3">
        <f>IF(AND(Data_SP500[[#This Row],[breaches]], Data_SP500[[#This Row],[breaches]]=H69),1,0)</f>
        <v>0</v>
      </c>
    </row>
    <row r="71" spans="1:9" x14ac:dyDescent="0.25">
      <c r="A71" s="3" t="s">
        <v>784</v>
      </c>
      <c r="B71">
        <v>1582.6999510000001</v>
      </c>
      <c r="C71">
        <f>LN(Data_SP500[[#This Row],[SP500]])-LN(B70)</f>
        <v>-9.3514725772214646E-3</v>
      </c>
      <c r="D71">
        <f>LN(B81)-LN(Data_SP500[[#This Row],[SP500]])</f>
        <v>4.6950191494175897E-2</v>
      </c>
      <c r="E71" s="3">
        <f t="shared" si="0"/>
        <v>9.3004475829775463E-3</v>
      </c>
      <c r="F71" s="3">
        <f>Data_SP500[[#This Row],[sigma]]*SQRT(10)</f>
        <v>2.9410597621216897E-2</v>
      </c>
      <c r="G71" s="3">
        <f>_xlfn.NORM.INV(0.01,0,1)*Data_SP500[[#This Row],[sigma_10d]]</f>
        <v>-6.8419281250388542E-2</v>
      </c>
      <c r="H71" s="3" t="b">
        <f>Data_SP500[[#This Row],[leg_return10d]]&lt;Data_SP500[[#This Row],[var10d]]</f>
        <v>0</v>
      </c>
      <c r="I71" s="3">
        <f>IF(AND(Data_SP500[[#This Row],[breaches]], Data_SP500[[#This Row],[breaches]]=H70),1,0)</f>
        <v>0</v>
      </c>
    </row>
    <row r="72" spans="1:9" x14ac:dyDescent="0.25">
      <c r="A72" s="3" t="s">
        <v>785</v>
      </c>
      <c r="B72">
        <v>1597.589966</v>
      </c>
      <c r="C72">
        <f>LN(Data_SP500[[#This Row],[SP500]])-LN(B71)</f>
        <v>9.3640040313909267E-3</v>
      </c>
      <c r="D72">
        <f>LN(B82)-LN(Data_SP500[[#This Row],[SP500]])</f>
        <v>3.2563855836219346E-2</v>
      </c>
      <c r="E72" s="3">
        <f t="shared" si="0"/>
        <v>9.1412403872708596E-3</v>
      </c>
      <c r="F72" s="3">
        <f>Data_SP500[[#This Row],[sigma]]*SQRT(10)</f>
        <v>2.8907140262895585E-2</v>
      </c>
      <c r="G72" s="3">
        <f>_xlfn.NORM.INV(0.01,0,1)*Data_SP500[[#This Row],[sigma_10d]]</f>
        <v>-6.7248064295187537E-2</v>
      </c>
      <c r="H72" s="3" t="b">
        <f>Data_SP500[[#This Row],[leg_return10d]]&lt;Data_SP500[[#This Row],[var10d]]</f>
        <v>0</v>
      </c>
      <c r="I72" s="3">
        <f>IF(AND(Data_SP500[[#This Row],[breaches]], Data_SP500[[#This Row],[breaches]]=H71),1,0)</f>
        <v>0</v>
      </c>
    </row>
    <row r="73" spans="1:9" x14ac:dyDescent="0.25">
      <c r="A73" s="3" t="s">
        <v>786</v>
      </c>
      <c r="B73">
        <v>1614.420044</v>
      </c>
      <c r="C73">
        <f>LN(Data_SP500[[#This Row],[SP500]])-LN(B72)</f>
        <v>1.0479563869570718E-2</v>
      </c>
      <c r="D73">
        <f>LN(B83)-LN(Data_SP500[[#This Row],[SP500]])</f>
        <v>3.23317039513773E-2</v>
      </c>
      <c r="E73" s="3">
        <f t="shared" si="0"/>
        <v>9.3425925264583789E-3</v>
      </c>
      <c r="F73" s="3">
        <f>Data_SP500[[#This Row],[sigma]]*SQRT(10)</f>
        <v>2.9543871634475392E-2</v>
      </c>
      <c r="G73" s="3">
        <f>_xlfn.NORM.INV(0.01,0,1)*Data_SP500[[#This Row],[sigma_10d]]</f>
        <v>-6.8729322967797324E-2</v>
      </c>
      <c r="H73" s="3" t="b">
        <f>Data_SP500[[#This Row],[leg_return10d]]&lt;Data_SP500[[#This Row],[var10d]]</f>
        <v>0</v>
      </c>
      <c r="I73" s="3">
        <f>IF(AND(Data_SP500[[#This Row],[breaches]], Data_SP500[[#This Row],[breaches]]=H72),1,0)</f>
        <v>0</v>
      </c>
    </row>
    <row r="74" spans="1:9" x14ac:dyDescent="0.25">
      <c r="A74" s="3" t="s">
        <v>787</v>
      </c>
      <c r="B74">
        <v>1617.5</v>
      </c>
      <c r="C74">
        <f>LN(Data_SP500[[#This Row],[SP500]])-LN(B73)</f>
        <v>1.9059610946099426E-3</v>
      </c>
      <c r="D74">
        <f>LN(B84)-LN(Data_SP500[[#This Row],[SP500]])</f>
        <v>2.9717874236512287E-2</v>
      </c>
      <c r="E74" s="3">
        <f t="shared" si="0"/>
        <v>9.243006207204604E-3</v>
      </c>
      <c r="F74" s="3">
        <f>Data_SP500[[#This Row],[sigma]]*SQRT(10)</f>
        <v>2.9228952041840783E-2</v>
      </c>
      <c r="G74" s="3">
        <f>_xlfn.NORM.INV(0.01,0,1)*Data_SP500[[#This Row],[sigma_10d]]</f>
        <v>-6.7996710442978003E-2</v>
      </c>
      <c r="H74" s="3" t="b">
        <f>Data_SP500[[#This Row],[leg_return10d]]&lt;Data_SP500[[#This Row],[var10d]]</f>
        <v>0</v>
      </c>
      <c r="I74" s="3">
        <f>IF(AND(Data_SP500[[#This Row],[breaches]], Data_SP500[[#This Row],[breaches]]=H73),1,0)</f>
        <v>0</v>
      </c>
    </row>
    <row r="75" spans="1:9" x14ac:dyDescent="0.25">
      <c r="A75" s="3" t="s">
        <v>788</v>
      </c>
      <c r="B75">
        <v>1625.959961</v>
      </c>
      <c r="C75">
        <f>LN(Data_SP500[[#This Row],[SP500]])-LN(B74)</f>
        <v>5.2166391982764182E-3</v>
      </c>
      <c r="D75">
        <f>LN(B85)-LN(Data_SP500[[#This Row],[SP500]])</f>
        <v>2.6222139651095766E-2</v>
      </c>
      <c r="E75" s="3">
        <f t="shared" si="0"/>
        <v>9.220794817510666E-3</v>
      </c>
      <c r="F75" s="3">
        <f>Data_SP500[[#This Row],[sigma]]*SQRT(10)</f>
        <v>2.9158713460410348E-2</v>
      </c>
      <c r="G75" s="3">
        <f>_xlfn.NORM.INV(0.01,0,1)*Data_SP500[[#This Row],[sigma_10d]]</f>
        <v>-6.7833311068391661E-2</v>
      </c>
      <c r="H75" s="3" t="b">
        <f>Data_SP500[[#This Row],[leg_return10d]]&lt;Data_SP500[[#This Row],[var10d]]</f>
        <v>0</v>
      </c>
      <c r="I75" s="3">
        <f>IF(AND(Data_SP500[[#This Row],[breaches]], Data_SP500[[#This Row],[breaches]]=H74),1,0)</f>
        <v>0</v>
      </c>
    </row>
    <row r="76" spans="1:9" x14ac:dyDescent="0.25">
      <c r="A76" s="3" t="s">
        <v>789</v>
      </c>
      <c r="B76">
        <v>1632.6899410000001</v>
      </c>
      <c r="C76">
        <f>LN(Data_SP500[[#This Row],[SP500]])-LN(B75)</f>
        <v>4.1305385794352389E-3</v>
      </c>
      <c r="D76">
        <f>LN(B86)-LN(Data_SP500[[#This Row],[SP500]])</f>
        <v>1.3783527163669262E-2</v>
      </c>
      <c r="E76" s="3">
        <f t="shared" si="0"/>
        <v>9.2270310858459069E-3</v>
      </c>
      <c r="F76" s="3">
        <f>Data_SP500[[#This Row],[sigma]]*SQRT(10)</f>
        <v>2.9178434272449698E-2</v>
      </c>
      <c r="G76" s="3">
        <f>_xlfn.NORM.INV(0.01,0,1)*Data_SP500[[#This Row],[sigma_10d]]</f>
        <v>-6.7879188537553758E-2</v>
      </c>
      <c r="H76" s="3" t="b">
        <f>Data_SP500[[#This Row],[leg_return10d]]&lt;Data_SP500[[#This Row],[var10d]]</f>
        <v>0</v>
      </c>
      <c r="I76" s="3">
        <f>IF(AND(Data_SP500[[#This Row],[breaches]], Data_SP500[[#This Row],[breaches]]=H75),1,0)</f>
        <v>0</v>
      </c>
    </row>
    <row r="77" spans="1:9" x14ac:dyDescent="0.25">
      <c r="A77" s="3" t="s">
        <v>790</v>
      </c>
      <c r="B77">
        <v>1626.670044</v>
      </c>
      <c r="C77">
        <f>LN(Data_SP500[[#This Row],[SP500]])-LN(B76)</f>
        <v>-3.6939177463315431E-3</v>
      </c>
      <c r="D77">
        <f>LN(B87)-LN(Data_SP500[[#This Row],[SP500]])</f>
        <v>1.4549329697260305E-2</v>
      </c>
      <c r="E77" s="3">
        <f t="shared" si="0"/>
        <v>8.994460382890956E-3</v>
      </c>
      <c r="F77" s="3">
        <f>Data_SP500[[#This Row],[sigma]]*SQRT(10)</f>
        <v>2.8442981134085599E-2</v>
      </c>
      <c r="G77" s="3">
        <f>_xlfn.NORM.INV(0.01,0,1)*Data_SP500[[#This Row],[sigma_10d]]</f>
        <v>-6.6168268692663776E-2</v>
      </c>
      <c r="H77" s="3" t="b">
        <f>Data_SP500[[#This Row],[leg_return10d]]&lt;Data_SP500[[#This Row],[var10d]]</f>
        <v>0</v>
      </c>
      <c r="I77" s="3">
        <f>IF(AND(Data_SP500[[#This Row],[breaches]], Data_SP500[[#This Row],[breaches]]=H76),1,0)</f>
        <v>0</v>
      </c>
    </row>
    <row r="78" spans="1:9" x14ac:dyDescent="0.25">
      <c r="A78" s="3" t="s">
        <v>791</v>
      </c>
      <c r="B78">
        <v>1633.6999510000001</v>
      </c>
      <c r="C78">
        <f>LN(Data_SP500[[#This Row],[SP500]])-LN(B77)</f>
        <v>4.3123436327592302E-3</v>
      </c>
      <c r="D78">
        <f>LN(B88)-LN(Data_SP500[[#This Row],[SP500]])</f>
        <v>9.6854686745180274E-3</v>
      </c>
      <c r="E78" s="3">
        <f t="shared" si="0"/>
        <v>9.0061989088928429E-3</v>
      </c>
      <c r="F78" s="3">
        <f>Data_SP500[[#This Row],[sigma]]*SQRT(10)</f>
        <v>2.848010161262467E-2</v>
      </c>
      <c r="G78" s="3">
        <f>_xlfn.NORM.INV(0.01,0,1)*Data_SP500[[#This Row],[sigma_10d]]</f>
        <v>-6.6254623838996524E-2</v>
      </c>
      <c r="H78" s="3" t="b">
        <f>Data_SP500[[#This Row],[leg_return10d]]&lt;Data_SP500[[#This Row],[var10d]]</f>
        <v>0</v>
      </c>
      <c r="I78" s="3">
        <f>IF(AND(Data_SP500[[#This Row],[breaches]], Data_SP500[[#This Row],[breaches]]=H77),1,0)</f>
        <v>0</v>
      </c>
    </row>
    <row r="79" spans="1:9" x14ac:dyDescent="0.25">
      <c r="A79" s="3" t="s">
        <v>45</v>
      </c>
      <c r="B79">
        <v>1633.7700199999999</v>
      </c>
      <c r="C79">
        <f>LN(Data_SP500[[#This Row],[SP500]])-LN(B78)</f>
        <v>4.2888840988908328E-5</v>
      </c>
      <c r="D79">
        <f>LN(B89)-LN(Data_SP500[[#This Row],[SP500]])</f>
        <v>1.5963541936401704E-2</v>
      </c>
      <c r="E79" s="3">
        <f t="shared" si="0"/>
        <v>8.9635463214098356E-3</v>
      </c>
      <c r="F79" s="3">
        <f>Data_SP500[[#This Row],[sigma]]*SQRT(10)</f>
        <v>2.8345222288078779E-2</v>
      </c>
      <c r="G79" s="3">
        <f>_xlfn.NORM.INV(0.01,0,1)*Data_SP500[[#This Row],[sigma_10d]]</f>
        <v>-6.5940847609087125E-2</v>
      </c>
      <c r="H79" s="3" t="b">
        <f>Data_SP500[[#This Row],[leg_return10d]]&lt;Data_SP500[[#This Row],[var10d]]</f>
        <v>0</v>
      </c>
      <c r="I79" s="3">
        <f>IF(AND(Data_SP500[[#This Row],[breaches]], Data_SP500[[#This Row],[breaches]]=H78),1,0)</f>
        <v>0</v>
      </c>
    </row>
    <row r="80" spans="1:9" x14ac:dyDescent="0.25">
      <c r="A80" s="3" t="s">
        <v>46</v>
      </c>
      <c r="B80">
        <v>1650.339966</v>
      </c>
      <c r="C80">
        <f>LN(Data_SP500[[#This Row],[SP500]])-LN(B79)</f>
        <v>1.009106679111671E-2</v>
      </c>
      <c r="D80">
        <f>LN(B90)-LN(Data_SP500[[#This Row],[SP500]])</f>
        <v>-1.2004615558813825E-3</v>
      </c>
      <c r="E80" s="3">
        <f t="shared" si="0"/>
        <v>7.1677699254583315E-3</v>
      </c>
      <c r="F80" s="3">
        <f>Data_SP500[[#This Row],[sigma]]*SQRT(10)</f>
        <v>2.2666478708503652E-2</v>
      </c>
      <c r="G80" s="3">
        <f>_xlfn.NORM.INV(0.01,0,1)*Data_SP500[[#This Row],[sigma_10d]]</f>
        <v>-5.2730114555519451E-2</v>
      </c>
      <c r="H80" s="3" t="b">
        <f>Data_SP500[[#This Row],[leg_return10d]]&lt;Data_SP500[[#This Row],[var10d]]</f>
        <v>0</v>
      </c>
      <c r="I80" s="3">
        <f>IF(AND(Data_SP500[[#This Row],[breaches]], Data_SP500[[#This Row],[breaches]]=H79),1,0)</f>
        <v>0</v>
      </c>
    </row>
    <row r="81" spans="1:9" x14ac:dyDescent="0.25">
      <c r="A81" s="3" t="s">
        <v>47</v>
      </c>
      <c r="B81">
        <v>1658.780029</v>
      </c>
      <c r="C81">
        <f>LN(Data_SP500[[#This Row],[SP500]])-LN(B80)</f>
        <v>5.1011032023593472E-3</v>
      </c>
      <c r="D81">
        <f>LN(B91)-LN(Data_SP500[[#This Row],[SP500]])</f>
        <v>-2.6379395392579497E-3</v>
      </c>
      <c r="E81" s="3">
        <f t="shared" si="0"/>
        <v>6.7114764763172166E-3</v>
      </c>
      <c r="F81" s="3">
        <f>Data_SP500[[#This Row],[sigma]]*SQRT(10)</f>
        <v>2.1223552127803528E-2</v>
      </c>
      <c r="G81" s="3">
        <f>_xlfn.NORM.INV(0.01,0,1)*Data_SP500[[#This Row],[sigma_10d]]</f>
        <v>-4.9373365372110699E-2</v>
      </c>
      <c r="H81" s="3" t="b">
        <f>Data_SP500[[#This Row],[leg_return10d]]&lt;Data_SP500[[#This Row],[var10d]]</f>
        <v>0</v>
      </c>
      <c r="I81" s="3">
        <f>IF(AND(Data_SP500[[#This Row],[breaches]], Data_SP500[[#This Row],[breaches]]=H80),1,0)</f>
        <v>0</v>
      </c>
    </row>
    <row r="82" spans="1:9" x14ac:dyDescent="0.25">
      <c r="A82" s="3" t="s">
        <v>48</v>
      </c>
      <c r="B82">
        <v>1650.469971</v>
      </c>
      <c r="C82">
        <f>LN(Data_SP500[[#This Row],[SP500]])-LN(B81)</f>
        <v>-5.0223316265656237E-3</v>
      </c>
      <c r="D82">
        <f>LN(B92)-LN(Data_SP500[[#This Row],[SP500]])</f>
        <v>-1.2026184869661449E-2</v>
      </c>
      <c r="E82" s="3">
        <f t="shared" si="0"/>
        <v>5.7746731647570276E-3</v>
      </c>
      <c r="F82" s="3">
        <f>Data_SP500[[#This Row],[sigma]]*SQRT(10)</f>
        <v>1.8261119943684984E-2</v>
      </c>
      <c r="G82" s="3">
        <f>_xlfn.NORM.INV(0.01,0,1)*Data_SP500[[#This Row],[sigma_10d]]</f>
        <v>-4.2481717558596359E-2</v>
      </c>
      <c r="H82" s="3" t="b">
        <f>Data_SP500[[#This Row],[leg_return10d]]&lt;Data_SP500[[#This Row],[var10d]]</f>
        <v>0</v>
      </c>
      <c r="I82" s="3">
        <f>IF(AND(Data_SP500[[#This Row],[breaches]], Data_SP500[[#This Row],[breaches]]=H81),1,0)</f>
        <v>0</v>
      </c>
    </row>
    <row r="83" spans="1:9" x14ac:dyDescent="0.25">
      <c r="A83" s="3" t="s">
        <v>49</v>
      </c>
      <c r="B83">
        <v>1667.469971</v>
      </c>
      <c r="C83">
        <f>LN(Data_SP500[[#This Row],[SP500]])-LN(B82)</f>
        <v>1.0247411984728672E-2</v>
      </c>
      <c r="D83">
        <f>LN(B93)-LN(Data_SP500[[#This Row],[SP500]])</f>
        <v>-1.6355156817587257E-2</v>
      </c>
      <c r="E83" s="3">
        <f t="shared" si="0"/>
        <v>5.5389937608076581E-3</v>
      </c>
      <c r="F83" s="3">
        <f>Data_SP500[[#This Row],[sigma]]*SQRT(10)</f>
        <v>1.7515836229614095E-2</v>
      </c>
      <c r="G83" s="3">
        <f>_xlfn.NORM.INV(0.01,0,1)*Data_SP500[[#This Row],[sigma_10d]]</f>
        <v>-4.0747928374810283E-2</v>
      </c>
      <c r="H83" s="3" t="b">
        <f>Data_SP500[[#This Row],[leg_return10d]]&lt;Data_SP500[[#This Row],[var10d]]</f>
        <v>0</v>
      </c>
      <c r="I83" s="3">
        <f>IF(AND(Data_SP500[[#This Row],[breaches]], Data_SP500[[#This Row],[breaches]]=H82),1,0)</f>
        <v>0</v>
      </c>
    </row>
    <row r="84" spans="1:9" x14ac:dyDescent="0.25">
      <c r="A84" s="3" t="s">
        <v>50</v>
      </c>
      <c r="B84">
        <v>1666.290039</v>
      </c>
      <c r="C84">
        <f>LN(Data_SP500[[#This Row],[SP500]])-LN(B83)</f>
        <v>-7.0786862025506991E-4</v>
      </c>
      <c r="D84">
        <f>LN(B94)-LN(Data_SP500[[#This Row],[SP500]])</f>
        <v>-2.1173336164442169E-2</v>
      </c>
      <c r="E84" s="3">
        <f t="shared" si="0"/>
        <v>5.4924075427141379E-3</v>
      </c>
      <c r="F84" s="3">
        <f>Data_SP500[[#This Row],[sigma]]*SQRT(10)</f>
        <v>1.7368517672865222E-2</v>
      </c>
      <c r="G84" s="3">
        <f>_xlfn.NORM.INV(0.01,0,1)*Data_SP500[[#This Row],[sigma_10d]]</f>
        <v>-4.0405214163510783E-2</v>
      </c>
      <c r="H84" s="3" t="b">
        <f>Data_SP500[[#This Row],[leg_return10d]]&lt;Data_SP500[[#This Row],[var10d]]</f>
        <v>0</v>
      </c>
      <c r="I84" s="3">
        <f>IF(AND(Data_SP500[[#This Row],[breaches]], Data_SP500[[#This Row],[breaches]]=H83),1,0)</f>
        <v>0</v>
      </c>
    </row>
    <row r="85" spans="1:9" x14ac:dyDescent="0.25">
      <c r="A85" s="3" t="s">
        <v>51</v>
      </c>
      <c r="B85">
        <v>1669.160034</v>
      </c>
      <c r="C85">
        <f>LN(Data_SP500[[#This Row],[SP500]])-LN(B84)</f>
        <v>1.720904612859897E-3</v>
      </c>
      <c r="D85">
        <f>LN(B95)-LN(Data_SP500[[#This Row],[SP500]])</f>
        <v>-3.6769795650415382E-2</v>
      </c>
      <c r="E85" s="3">
        <f t="shared" si="0"/>
        <v>5.4931638266948035E-3</v>
      </c>
      <c r="F85" s="3">
        <f>Data_SP500[[#This Row],[sigma]]*SQRT(10)</f>
        <v>1.7370909252802026E-2</v>
      </c>
      <c r="G85" s="3">
        <f>_xlfn.NORM.INV(0.01,0,1)*Data_SP500[[#This Row],[sigma_10d]]</f>
        <v>-4.0410777810412364E-2</v>
      </c>
      <c r="H85" s="3" t="b">
        <f>Data_SP500[[#This Row],[leg_return10d]]&lt;Data_SP500[[#This Row],[var10d]]</f>
        <v>0</v>
      </c>
      <c r="I85" s="3">
        <f>IF(AND(Data_SP500[[#This Row],[breaches]], Data_SP500[[#This Row],[breaches]]=H84),1,0)</f>
        <v>0</v>
      </c>
    </row>
    <row r="86" spans="1:9" x14ac:dyDescent="0.25">
      <c r="A86" s="3" t="s">
        <v>52</v>
      </c>
      <c r="B86">
        <v>1655.349976</v>
      </c>
      <c r="C86">
        <f>LN(Data_SP500[[#This Row],[SP500]])-LN(B85)</f>
        <v>-8.3080739079912647E-3</v>
      </c>
      <c r="D86">
        <f>LN(B96)-LN(Data_SP500[[#This Row],[SP500]])</f>
        <v>-2.0007267090459635E-2</v>
      </c>
      <c r="E86" s="3">
        <f t="shared" si="0"/>
        <v>5.7702332508145476E-3</v>
      </c>
      <c r="F86" s="3">
        <f>Data_SP500[[#This Row],[sigma]]*SQRT(10)</f>
        <v>1.824707970301161E-2</v>
      </c>
      <c r="G86" s="3">
        <f>_xlfn.NORM.INV(0.01,0,1)*Data_SP500[[#This Row],[sigma_10d]]</f>
        <v>-4.2449055074554834E-2</v>
      </c>
      <c r="H86" s="3" t="b">
        <f>Data_SP500[[#This Row],[leg_return10d]]&lt;Data_SP500[[#This Row],[var10d]]</f>
        <v>0</v>
      </c>
      <c r="I86" s="3">
        <f>IF(AND(Data_SP500[[#This Row],[breaches]], Data_SP500[[#This Row],[breaches]]=H85),1,0)</f>
        <v>0</v>
      </c>
    </row>
    <row r="87" spans="1:9" x14ac:dyDescent="0.25">
      <c r="A87" s="3" t="s">
        <v>53</v>
      </c>
      <c r="B87">
        <v>1650.51001</v>
      </c>
      <c r="C87">
        <f>LN(Data_SP500[[#This Row],[SP500]])-LN(B86)</f>
        <v>-2.9281152127405008E-3</v>
      </c>
      <c r="D87">
        <f>LN(B97)-LN(Data_SP500[[#This Row],[SP500]])</f>
        <v>-4.3292375298404906E-3</v>
      </c>
      <c r="E87" s="3">
        <f t="shared" si="0"/>
        <v>5.8622154815133245E-3</v>
      </c>
      <c r="F87" s="3">
        <f>Data_SP500[[#This Row],[sigma]]*SQRT(10)</f>
        <v>1.8537953056282808E-2</v>
      </c>
      <c r="G87" s="3">
        <f>_xlfn.NORM.INV(0.01,0,1)*Data_SP500[[#This Row],[sigma_10d]]</f>
        <v>-4.3125727681552414E-2</v>
      </c>
      <c r="H87" s="3" t="b">
        <f>Data_SP500[[#This Row],[leg_return10d]]&lt;Data_SP500[[#This Row],[var10d]]</f>
        <v>0</v>
      </c>
      <c r="I87" s="3">
        <f>IF(AND(Data_SP500[[#This Row],[breaches]], Data_SP500[[#This Row],[breaches]]=H86),1,0)</f>
        <v>0</v>
      </c>
    </row>
    <row r="88" spans="1:9" x14ac:dyDescent="0.25">
      <c r="A88" s="3" t="s">
        <v>54</v>
      </c>
      <c r="B88">
        <v>1649.599976</v>
      </c>
      <c r="C88">
        <f>LN(Data_SP500[[#This Row],[SP500]])-LN(B87)</f>
        <v>-5.5151738998304722E-4</v>
      </c>
      <c r="D88">
        <f>LN(B98)-LN(Data_SP500[[#This Row],[SP500]])</f>
        <v>-4.1245935675142675E-3</v>
      </c>
      <c r="E88" s="3">
        <f t="shared" ref="E88:E151" si="1">_xlfn.STDEV.S(C68:C88)</f>
        <v>5.8727080816804193E-3</v>
      </c>
      <c r="F88" s="3">
        <f>Data_SP500[[#This Row],[sigma]]*SQRT(10)</f>
        <v>1.8571133571388287E-2</v>
      </c>
      <c r="G88" s="3">
        <f>_xlfn.NORM.INV(0.01,0,1)*Data_SP500[[#This Row],[sigma_10d]]</f>
        <v>-4.3202917102327626E-2</v>
      </c>
      <c r="H88" s="3" t="b">
        <f>Data_SP500[[#This Row],[leg_return10d]]&lt;Data_SP500[[#This Row],[var10d]]</f>
        <v>0</v>
      </c>
      <c r="I88" s="3">
        <f>IF(AND(Data_SP500[[#This Row],[breaches]], Data_SP500[[#This Row],[breaches]]=H87),1,0)</f>
        <v>0</v>
      </c>
    </row>
    <row r="89" spans="1:9" x14ac:dyDescent="0.25">
      <c r="A89" s="3" t="s">
        <v>55</v>
      </c>
      <c r="B89">
        <v>1660.0600589999999</v>
      </c>
      <c r="C89">
        <f>LN(Data_SP500[[#This Row],[SP500]])-LN(B88)</f>
        <v>6.3209621028725849E-3</v>
      </c>
      <c r="D89">
        <f>LN(B99)-LN(Data_SP500[[#This Row],[SP500]])</f>
        <v>-2.0650820030431838E-2</v>
      </c>
      <c r="E89" s="3">
        <f t="shared" si="1"/>
        <v>5.8828955121124279E-3</v>
      </c>
      <c r="F89" s="3">
        <f>Data_SP500[[#This Row],[sigma]]*SQRT(10)</f>
        <v>1.8603349055057949E-2</v>
      </c>
      <c r="G89" s="3">
        <f>_xlfn.NORM.INV(0.01,0,1)*Data_SP500[[#This Row],[sigma_10d]]</f>
        <v>-4.3277861524273743E-2</v>
      </c>
      <c r="H89" s="3" t="b">
        <f>Data_SP500[[#This Row],[leg_return10d]]&lt;Data_SP500[[#This Row],[var10d]]</f>
        <v>0</v>
      </c>
      <c r="I89" s="3">
        <f>IF(AND(Data_SP500[[#This Row],[breaches]], Data_SP500[[#This Row],[breaches]]=H88),1,0)</f>
        <v>0</v>
      </c>
    </row>
    <row r="90" spans="1:9" x14ac:dyDescent="0.25">
      <c r="A90" s="3" t="s">
        <v>56</v>
      </c>
      <c r="B90">
        <v>1648.3599850000001</v>
      </c>
      <c r="C90">
        <f>LN(Data_SP500[[#This Row],[SP500]])-LN(B89)</f>
        <v>-7.0729367011663768E-3</v>
      </c>
      <c r="D90">
        <f>LN(B100)-LN(Data_SP500[[#This Row],[SP500]])</f>
        <v>-2.1982660018688094E-2</v>
      </c>
      <c r="E90" s="3">
        <f t="shared" si="1"/>
        <v>6.108851971999593E-3</v>
      </c>
      <c r="F90" s="3">
        <f>Data_SP500[[#This Row],[sigma]]*SQRT(10)</f>
        <v>1.9317886120329864E-2</v>
      </c>
      <c r="G90" s="3">
        <f>_xlfn.NORM.INV(0.01,0,1)*Data_SP500[[#This Row],[sigma_10d]]</f>
        <v>-4.4940123306992444E-2</v>
      </c>
      <c r="H90" s="3" t="b">
        <f>Data_SP500[[#This Row],[leg_return10d]]&lt;Data_SP500[[#This Row],[var10d]]</f>
        <v>0</v>
      </c>
      <c r="I90" s="3">
        <f>IF(AND(Data_SP500[[#This Row],[breaches]], Data_SP500[[#This Row],[breaches]]=H89),1,0)</f>
        <v>0</v>
      </c>
    </row>
    <row r="91" spans="1:9" x14ac:dyDescent="0.25">
      <c r="A91" s="3" t="s">
        <v>57</v>
      </c>
      <c r="B91">
        <v>1654.410034</v>
      </c>
      <c r="C91">
        <f>LN(Data_SP500[[#This Row],[SP500]])-LN(B90)</f>
        <v>3.66362521898278E-3</v>
      </c>
      <c r="D91">
        <f>LN(B101)-LN(Data_SP500[[#This Row],[SP500]])</f>
        <v>-1.0970216645849185E-2</v>
      </c>
      <c r="E91" s="3">
        <f t="shared" si="1"/>
        <v>6.1227271025316912E-3</v>
      </c>
      <c r="F91" s="3">
        <f>Data_SP500[[#This Row],[sigma]]*SQRT(10)</f>
        <v>1.9361763135643438E-2</v>
      </c>
      <c r="G91" s="3">
        <f>_xlfn.NORM.INV(0.01,0,1)*Data_SP500[[#This Row],[sigma_10d]]</f>
        <v>-4.5042196508286433E-2</v>
      </c>
      <c r="H91" s="3" t="b">
        <f>Data_SP500[[#This Row],[leg_return10d]]&lt;Data_SP500[[#This Row],[var10d]]</f>
        <v>0</v>
      </c>
      <c r="I91" s="3">
        <f>IF(AND(Data_SP500[[#This Row],[breaches]], Data_SP500[[#This Row],[breaches]]=H90),1,0)</f>
        <v>0</v>
      </c>
    </row>
    <row r="92" spans="1:9" x14ac:dyDescent="0.25">
      <c r="A92" s="3" t="s">
        <v>58</v>
      </c>
      <c r="B92">
        <v>1630.73999</v>
      </c>
      <c r="C92">
        <f>LN(Data_SP500[[#This Row],[SP500]])-LN(B91)</f>
        <v>-1.4410576956969123E-2</v>
      </c>
      <c r="D92">
        <f>LN(B102)-LN(Data_SP500[[#This Row],[SP500]])</f>
        <v>-2.4620408246489589E-3</v>
      </c>
      <c r="E92" s="3">
        <f t="shared" si="1"/>
        <v>6.6543084871237973E-3</v>
      </c>
      <c r="F92" s="3">
        <f>Data_SP500[[#This Row],[sigma]]*SQRT(10)</f>
        <v>2.1042771072700431E-2</v>
      </c>
      <c r="G92" s="3">
        <f>_xlfn.NORM.INV(0.01,0,1)*Data_SP500[[#This Row],[sigma_10d]]</f>
        <v>-4.8952805748904753E-2</v>
      </c>
      <c r="H92" s="3" t="b">
        <f>Data_SP500[[#This Row],[leg_return10d]]&lt;Data_SP500[[#This Row],[var10d]]</f>
        <v>0</v>
      </c>
      <c r="I92" s="3">
        <f>IF(AND(Data_SP500[[#This Row],[breaches]], Data_SP500[[#This Row],[breaches]]=H91),1,0)</f>
        <v>0</v>
      </c>
    </row>
    <row r="93" spans="1:9" x14ac:dyDescent="0.25">
      <c r="A93" s="3" t="s">
        <v>792</v>
      </c>
      <c r="B93">
        <v>1640.420044</v>
      </c>
      <c r="C93">
        <f>LN(Data_SP500[[#This Row],[SP500]])-LN(B92)</f>
        <v>5.9184400368028633E-3</v>
      </c>
      <c r="D93">
        <f>LN(B103)-LN(Data_SP500[[#This Row],[SP500]])</f>
        <v>-8.4160504871455544E-4</v>
      </c>
      <c r="E93" s="3">
        <f t="shared" si="1"/>
        <v>6.4891704554911238E-3</v>
      </c>
      <c r="F93" s="3">
        <f>Data_SP500[[#This Row],[sigma]]*SQRT(10)</f>
        <v>2.0520558764424247E-2</v>
      </c>
      <c r="G93" s="3">
        <f>_xlfn.NORM.INV(0.01,0,1)*Data_SP500[[#This Row],[sigma_10d]]</f>
        <v>-4.7737958255748489E-2</v>
      </c>
      <c r="H93" s="3" t="b">
        <f>Data_SP500[[#This Row],[leg_return10d]]&lt;Data_SP500[[#This Row],[var10d]]</f>
        <v>0</v>
      </c>
      <c r="I93" s="3">
        <f>IF(AND(Data_SP500[[#This Row],[breaches]], Data_SP500[[#This Row],[breaches]]=H92),1,0)</f>
        <v>0</v>
      </c>
    </row>
    <row r="94" spans="1:9" x14ac:dyDescent="0.25">
      <c r="A94" s="3" t="s">
        <v>793</v>
      </c>
      <c r="B94">
        <v>1631.380005</v>
      </c>
      <c r="C94">
        <f>LN(Data_SP500[[#This Row],[SP500]])-LN(B93)</f>
        <v>-5.5260479671099816E-3</v>
      </c>
      <c r="D94">
        <f>LN(B104)-LN(Data_SP500[[#This Row],[SP500]])</f>
        <v>1.2445406631253597E-2</v>
      </c>
      <c r="E94" s="3">
        <f t="shared" si="1"/>
        <v>6.2890054692544958E-3</v>
      </c>
      <c r="F94" s="3">
        <f>Data_SP500[[#This Row],[sigma]]*SQRT(10)</f>
        <v>1.9887581500100247E-2</v>
      </c>
      <c r="G94" s="3">
        <f>_xlfn.NORM.INV(0.01,0,1)*Data_SP500[[#This Row],[sigma_10d]]</f>
        <v>-4.6265432942572168E-2</v>
      </c>
      <c r="H94" s="3" t="b">
        <f>Data_SP500[[#This Row],[leg_return10d]]&lt;Data_SP500[[#This Row],[var10d]]</f>
        <v>0</v>
      </c>
      <c r="I94" s="3">
        <f>IF(AND(Data_SP500[[#This Row],[breaches]], Data_SP500[[#This Row],[breaches]]=H93),1,0)</f>
        <v>0</v>
      </c>
    </row>
    <row r="95" spans="1:9" x14ac:dyDescent="0.25">
      <c r="A95" s="3" t="s">
        <v>794</v>
      </c>
      <c r="B95">
        <v>1608.900024</v>
      </c>
      <c r="C95">
        <f>LN(Data_SP500[[#This Row],[SP500]])-LN(B94)</f>
        <v>-1.3875554873113316E-2</v>
      </c>
      <c r="D95">
        <f>LN(B105)-LN(Data_SP500[[#This Row],[SP500]])</f>
        <v>1.2372660107398126E-2</v>
      </c>
      <c r="E95" s="3">
        <f t="shared" si="1"/>
        <v>7.0134778322859795E-3</v>
      </c>
      <c r="F95" s="3">
        <f>Data_SP500[[#This Row],[sigma]]*SQRT(10)</f>
        <v>2.2178564269124106E-2</v>
      </c>
      <c r="G95" s="3">
        <f>_xlfn.NORM.INV(0.01,0,1)*Data_SP500[[#This Row],[sigma_10d]]</f>
        <v>-5.159505583675502E-2</v>
      </c>
      <c r="H95" s="3" t="b">
        <f>Data_SP500[[#This Row],[leg_return10d]]&lt;Data_SP500[[#This Row],[var10d]]</f>
        <v>0</v>
      </c>
      <c r="I95" s="3">
        <f>IF(AND(Data_SP500[[#This Row],[breaches]], Data_SP500[[#This Row],[breaches]]=H94),1,0)</f>
        <v>0</v>
      </c>
    </row>
    <row r="96" spans="1:9" x14ac:dyDescent="0.25">
      <c r="A96" s="3" t="s">
        <v>795</v>
      </c>
      <c r="B96">
        <v>1622.5600589999999</v>
      </c>
      <c r="C96">
        <f>LN(Data_SP500[[#This Row],[SP500]])-LN(B95)</f>
        <v>8.4544546519644825E-3</v>
      </c>
      <c r="D96">
        <f>LN(B106)-LN(Data_SP500[[#This Row],[SP500]])</f>
        <v>-2.1410219370114447E-2</v>
      </c>
      <c r="E96" s="3">
        <f t="shared" si="1"/>
        <v>7.173515816894383E-3</v>
      </c>
      <c r="F96" s="3">
        <f>Data_SP500[[#This Row],[sigma]]*SQRT(10)</f>
        <v>2.2684648812629632E-2</v>
      </c>
      <c r="G96" s="3">
        <f>_xlfn.NORM.INV(0.01,0,1)*Data_SP500[[#This Row],[sigma_10d]]</f>
        <v>-5.2772384538624026E-2</v>
      </c>
      <c r="H96" s="3" t="b">
        <f>Data_SP500[[#This Row],[leg_return10d]]&lt;Data_SP500[[#This Row],[var10d]]</f>
        <v>0</v>
      </c>
      <c r="I96" s="3">
        <f>IF(AND(Data_SP500[[#This Row],[breaches]], Data_SP500[[#This Row],[breaches]]=H95),1,0)</f>
        <v>0</v>
      </c>
    </row>
    <row r="97" spans="1:9" x14ac:dyDescent="0.25">
      <c r="A97" s="3" t="s">
        <v>796</v>
      </c>
      <c r="B97">
        <v>1643.380005</v>
      </c>
      <c r="C97">
        <f>LN(Data_SP500[[#This Row],[SP500]])-LN(B96)</f>
        <v>1.2749914347878644E-2</v>
      </c>
      <c r="D97">
        <f>LN(B107)-LN(Data_SP500[[#This Row],[SP500]])</f>
        <v>-3.1493914227151087E-2</v>
      </c>
      <c r="E97" s="3">
        <f t="shared" si="1"/>
        <v>7.6578915254084E-3</v>
      </c>
      <c r="F97" s="3">
        <f>Data_SP500[[#This Row],[sigma]]*SQRT(10)</f>
        <v>2.4216379294791739E-2</v>
      </c>
      <c r="G97" s="3">
        <f>_xlfn.NORM.INV(0.01,0,1)*Data_SP500[[#This Row],[sigma_10d]]</f>
        <v>-5.6335722489405396E-2</v>
      </c>
      <c r="H97" s="3" t="b">
        <f>Data_SP500[[#This Row],[leg_return10d]]&lt;Data_SP500[[#This Row],[var10d]]</f>
        <v>0</v>
      </c>
      <c r="I97" s="3">
        <f>IF(AND(Data_SP500[[#This Row],[breaches]], Data_SP500[[#This Row],[breaches]]=H96),1,0)</f>
        <v>0</v>
      </c>
    </row>
    <row r="98" spans="1:9" x14ac:dyDescent="0.25">
      <c r="A98" s="3" t="s">
        <v>797</v>
      </c>
      <c r="B98">
        <v>1642.8100589999999</v>
      </c>
      <c r="C98">
        <f>LN(Data_SP500[[#This Row],[SP500]])-LN(B97)</f>
        <v>-3.4687342765682416E-4</v>
      </c>
      <c r="D98">
        <f>LN(B108)-LN(Data_SP500[[#This Row],[SP500]])</f>
        <v>-4.3366409826417929E-2</v>
      </c>
      <c r="E98" s="3">
        <f t="shared" si="1"/>
        <v>7.605023207218526E-3</v>
      </c>
      <c r="F98" s="3">
        <f>Data_SP500[[#This Row],[sigma]]*SQRT(10)</f>
        <v>2.4049194993249225E-2</v>
      </c>
      <c r="G98" s="3">
        <f>_xlfn.NORM.INV(0.01,0,1)*Data_SP500[[#This Row],[sigma_10d]]</f>
        <v>-5.5946793644938965E-2</v>
      </c>
      <c r="H98" s="3" t="b">
        <f>Data_SP500[[#This Row],[leg_return10d]]&lt;Data_SP500[[#This Row],[var10d]]</f>
        <v>0</v>
      </c>
      <c r="I98" s="3">
        <f>IF(AND(Data_SP500[[#This Row],[breaches]], Data_SP500[[#This Row],[breaches]]=H97),1,0)</f>
        <v>0</v>
      </c>
    </row>
    <row r="99" spans="1:9" x14ac:dyDescent="0.25">
      <c r="A99" s="3" t="s">
        <v>798</v>
      </c>
      <c r="B99">
        <v>1626.130005</v>
      </c>
      <c r="C99">
        <f>LN(Data_SP500[[#This Row],[SP500]])-LN(B98)</f>
        <v>-1.0205264360044985E-2</v>
      </c>
      <c r="D99">
        <f>LN(B109)-LN(Data_SP500[[#This Row],[SP500]])</f>
        <v>-2.3708689208241651E-2</v>
      </c>
      <c r="E99" s="3">
        <f t="shared" si="1"/>
        <v>7.8926973817888477E-3</v>
      </c>
      <c r="F99" s="3">
        <f>Data_SP500[[#This Row],[sigma]]*SQRT(10)</f>
        <v>2.4958900608900332E-2</v>
      </c>
      <c r="G99" s="3">
        <f>_xlfn.NORM.INV(0.01,0,1)*Data_SP500[[#This Row],[sigma_10d]]</f>
        <v>-5.8063085369911935E-2</v>
      </c>
      <c r="H99" s="3" t="b">
        <f>Data_SP500[[#This Row],[leg_return10d]]&lt;Data_SP500[[#This Row],[var10d]]</f>
        <v>0</v>
      </c>
      <c r="I99" s="3">
        <f>IF(AND(Data_SP500[[#This Row],[breaches]], Data_SP500[[#This Row],[breaches]]=H98),1,0)</f>
        <v>0</v>
      </c>
    </row>
    <row r="100" spans="1:9" x14ac:dyDescent="0.25">
      <c r="A100" s="3" t="s">
        <v>799</v>
      </c>
      <c r="B100">
        <v>1612.5200199999999</v>
      </c>
      <c r="C100">
        <f>LN(Data_SP500[[#This Row],[SP500]])-LN(B99)</f>
        <v>-8.4047766894226328E-3</v>
      </c>
      <c r="D100">
        <f>LN(B110)-LN(Data_SP500[[#This Row],[SP500]])</f>
        <v>-5.7591225194970619E-3</v>
      </c>
      <c r="E100" s="3">
        <f t="shared" si="1"/>
        <v>8.0913442498410978E-3</v>
      </c>
      <c r="F100" s="3">
        <f>Data_SP500[[#This Row],[sigma]]*SQRT(10)</f>
        <v>2.5587077162004378E-2</v>
      </c>
      <c r="G100" s="3">
        <f>_xlfn.NORM.INV(0.01,0,1)*Data_SP500[[#This Row],[sigma_10d]]</f>
        <v>-5.9524442558747837E-2</v>
      </c>
      <c r="H100" s="3" t="b">
        <f>Data_SP500[[#This Row],[leg_return10d]]&lt;Data_SP500[[#This Row],[var10d]]</f>
        <v>0</v>
      </c>
      <c r="I100" s="3">
        <f>IF(AND(Data_SP500[[#This Row],[breaches]], Data_SP500[[#This Row],[breaches]]=H99),1,0)</f>
        <v>0</v>
      </c>
    </row>
    <row r="101" spans="1:9" x14ac:dyDescent="0.25">
      <c r="A101" s="3" t="s">
        <v>59</v>
      </c>
      <c r="B101">
        <v>1636.3599850000001</v>
      </c>
      <c r="C101">
        <f>LN(Data_SP500[[#This Row],[SP500]])-LN(B100)</f>
        <v>1.4676068591821689E-2</v>
      </c>
      <c r="D101">
        <f>LN(B111)-LN(Data_SP500[[#This Row],[SP500]])</f>
        <v>-1.4254500063751507E-2</v>
      </c>
      <c r="E101" s="3">
        <f t="shared" si="1"/>
        <v>8.4488762648221617E-3</v>
      </c>
      <c r="F101" s="3">
        <f>Data_SP500[[#This Row],[sigma]]*SQRT(10)</f>
        <v>2.6717692665773982E-2</v>
      </c>
      <c r="G101" s="3">
        <f>_xlfn.NORM.INV(0.01,0,1)*Data_SP500[[#This Row],[sigma_10d]]</f>
        <v>-6.2154647532299864E-2</v>
      </c>
      <c r="H101" s="3" t="b">
        <f>Data_SP500[[#This Row],[leg_return10d]]&lt;Data_SP500[[#This Row],[var10d]]</f>
        <v>0</v>
      </c>
      <c r="I101" s="3">
        <f>IF(AND(Data_SP500[[#This Row],[breaches]], Data_SP500[[#This Row],[breaches]]=H100),1,0)</f>
        <v>0</v>
      </c>
    </row>
    <row r="102" spans="1:9" x14ac:dyDescent="0.25">
      <c r="A102" s="3" t="s">
        <v>60</v>
      </c>
      <c r="B102">
        <v>1626.7299800000001</v>
      </c>
      <c r="C102">
        <f>LN(Data_SP500[[#This Row],[SP500]])-LN(B101)</f>
        <v>-5.9024011357688977E-3</v>
      </c>
      <c r="D102">
        <f>LN(B112)-LN(Data_SP500[[#This Row],[SP500]])</f>
        <v>-1.2650887986729309E-2</v>
      </c>
      <c r="E102" s="3">
        <f t="shared" si="1"/>
        <v>8.4315085291748453E-3</v>
      </c>
      <c r="F102" s="3">
        <f>Data_SP500[[#This Row],[sigma]]*SQRT(10)</f>
        <v>2.6662771063328764E-2</v>
      </c>
      <c r="G102" s="3">
        <f>_xlfn.NORM.INV(0.01,0,1)*Data_SP500[[#This Row],[sigma_10d]]</f>
        <v>-6.202688077921252E-2</v>
      </c>
      <c r="H102" s="3" t="b">
        <f>Data_SP500[[#This Row],[leg_return10d]]&lt;Data_SP500[[#This Row],[var10d]]</f>
        <v>0</v>
      </c>
      <c r="I102" s="3">
        <f>IF(AND(Data_SP500[[#This Row],[breaches]], Data_SP500[[#This Row],[breaches]]=H101),1,0)</f>
        <v>0</v>
      </c>
    </row>
    <row r="103" spans="1:9" x14ac:dyDescent="0.25">
      <c r="A103" s="3" t="s">
        <v>61</v>
      </c>
      <c r="B103">
        <v>1639.040039</v>
      </c>
      <c r="C103">
        <f>LN(Data_SP500[[#This Row],[SP500]])-LN(B102)</f>
        <v>7.5388758127372668E-3</v>
      </c>
      <c r="D103">
        <f>LN(B113)-LN(Data_SP500[[#This Row],[SP500]])</f>
        <v>-1.4800563966554492E-2</v>
      </c>
      <c r="E103" s="3">
        <f t="shared" si="1"/>
        <v>8.5710110867098094E-3</v>
      </c>
      <c r="F103" s="3">
        <f>Data_SP500[[#This Row],[sigma]]*SQRT(10)</f>
        <v>2.7103916884557936E-2</v>
      </c>
      <c r="G103" s="3">
        <f>_xlfn.NORM.INV(0.01,0,1)*Data_SP500[[#This Row],[sigma_10d]]</f>
        <v>-6.3053139422571E-2</v>
      </c>
      <c r="H103" s="3" t="b">
        <f>Data_SP500[[#This Row],[leg_return10d]]&lt;Data_SP500[[#This Row],[var10d]]</f>
        <v>0</v>
      </c>
      <c r="I103" s="3">
        <f>IF(AND(Data_SP500[[#This Row],[breaches]], Data_SP500[[#This Row],[breaches]]=H102),1,0)</f>
        <v>0</v>
      </c>
    </row>
    <row r="104" spans="1:9" x14ac:dyDescent="0.25">
      <c r="A104" s="3" t="s">
        <v>62</v>
      </c>
      <c r="B104">
        <v>1651.8100589999999</v>
      </c>
      <c r="C104">
        <f>LN(Data_SP500[[#This Row],[SP500]])-LN(B103)</f>
        <v>7.760963712858171E-3</v>
      </c>
      <c r="D104">
        <f>LN(B114)-LN(Data_SP500[[#This Row],[SP500]])</f>
        <v>-2.3106584442046163E-2</v>
      </c>
      <c r="E104" s="3">
        <f t="shared" si="1"/>
        <v>8.4336459705940687E-3</v>
      </c>
      <c r="F104" s="3">
        <f>Data_SP500[[#This Row],[sigma]]*SQRT(10)</f>
        <v>2.6669530246578695E-2</v>
      </c>
      <c r="G104" s="3">
        <f>_xlfn.NORM.INV(0.01,0,1)*Data_SP500[[#This Row],[sigma_10d]]</f>
        <v>-6.2042604990796245E-2</v>
      </c>
      <c r="H104" s="3" t="b">
        <f>Data_SP500[[#This Row],[leg_return10d]]&lt;Data_SP500[[#This Row],[var10d]]</f>
        <v>0</v>
      </c>
      <c r="I104" s="3">
        <f>IF(AND(Data_SP500[[#This Row],[breaches]], Data_SP500[[#This Row],[breaches]]=H103),1,0)</f>
        <v>0</v>
      </c>
    </row>
    <row r="105" spans="1:9" x14ac:dyDescent="0.25">
      <c r="A105" s="3" t="s">
        <v>63</v>
      </c>
      <c r="B105">
        <v>1628.9300539999999</v>
      </c>
      <c r="C105">
        <f>LN(Data_SP500[[#This Row],[SP500]])-LN(B104)</f>
        <v>-1.3948301396968787E-2</v>
      </c>
      <c r="D105">
        <f>LN(B115)-LN(Data_SP500[[#This Row],[SP500]])</f>
        <v>-8.3345752278534135E-3</v>
      </c>
      <c r="E105" s="3">
        <f t="shared" si="1"/>
        <v>8.9340225807873971E-3</v>
      </c>
      <c r="F105" s="3">
        <f>Data_SP500[[#This Row],[sigma]]*SQRT(10)</f>
        <v>2.8251860022663836E-2</v>
      </c>
      <c r="G105" s="3">
        <f>_xlfn.NORM.INV(0.01,0,1)*Data_SP500[[#This Row],[sigma_10d]]</f>
        <v>-6.5723654501423437E-2</v>
      </c>
      <c r="H105" s="3" t="b">
        <f>Data_SP500[[#This Row],[leg_return10d]]&lt;Data_SP500[[#This Row],[var10d]]</f>
        <v>0</v>
      </c>
      <c r="I105" s="3">
        <f>IF(AND(Data_SP500[[#This Row],[breaches]], Data_SP500[[#This Row],[breaches]]=H104),1,0)</f>
        <v>0</v>
      </c>
    </row>
    <row r="106" spans="1:9" x14ac:dyDescent="0.25">
      <c r="A106" s="3" t="s">
        <v>64</v>
      </c>
      <c r="B106">
        <v>1588.1899410000001</v>
      </c>
      <c r="C106">
        <f>LN(Data_SP500[[#This Row],[SP500]])-LN(B105)</f>
        <v>-2.532842482554809E-2</v>
      </c>
      <c r="D106">
        <f>LN(B116)-LN(Data_SP500[[#This Row],[SP500]])</f>
        <v>2.71438956275869E-2</v>
      </c>
      <c r="E106" s="3">
        <f t="shared" si="1"/>
        <v>1.0348054624502922E-2</v>
      </c>
      <c r="F106" s="3">
        <f>Data_SP500[[#This Row],[sigma]]*SQRT(10)</f>
        <v>3.2723421965267681E-2</v>
      </c>
      <c r="G106" s="3">
        <f>_xlfn.NORM.INV(0.01,0,1)*Data_SP500[[#This Row],[sigma_10d]]</f>
        <v>-7.6126063120241824E-2</v>
      </c>
      <c r="H106" s="3" t="b">
        <f>Data_SP500[[#This Row],[leg_return10d]]&lt;Data_SP500[[#This Row],[var10d]]</f>
        <v>0</v>
      </c>
      <c r="I106" s="3">
        <f>IF(AND(Data_SP500[[#This Row],[breaches]], Data_SP500[[#This Row],[breaches]]=H105),1,0)</f>
        <v>0</v>
      </c>
    </row>
    <row r="107" spans="1:9" x14ac:dyDescent="0.25">
      <c r="A107" s="3" t="s">
        <v>65</v>
      </c>
      <c r="B107">
        <v>1592.4300539999999</v>
      </c>
      <c r="C107">
        <f>LN(Data_SP500[[#This Row],[SP500]])-LN(B106)</f>
        <v>2.6662194908420034E-3</v>
      </c>
      <c r="D107">
        <f>LN(B117)-LN(Data_SP500[[#This Row],[SP500]])</f>
        <v>2.9715481173247404E-2</v>
      </c>
      <c r="E107" s="3">
        <f t="shared" si="1"/>
        <v>1.0310106747136583E-2</v>
      </c>
      <c r="F107" s="3">
        <f>Data_SP500[[#This Row],[sigma]]*SQRT(10)</f>
        <v>3.2603420240421295E-2</v>
      </c>
      <c r="G107" s="3">
        <f>_xlfn.NORM.INV(0.01,0,1)*Data_SP500[[#This Row],[sigma_10d]]</f>
        <v>-7.584689736276419E-2</v>
      </c>
      <c r="H107" s="3" t="b">
        <f>Data_SP500[[#This Row],[leg_return10d]]&lt;Data_SP500[[#This Row],[var10d]]</f>
        <v>0</v>
      </c>
      <c r="I107" s="3">
        <f>IF(AND(Data_SP500[[#This Row],[breaches]], Data_SP500[[#This Row],[breaches]]=H106),1,0)</f>
        <v>0</v>
      </c>
    </row>
    <row r="108" spans="1:9" x14ac:dyDescent="0.25">
      <c r="A108" s="3" t="s">
        <v>66</v>
      </c>
      <c r="B108">
        <v>1573.089966</v>
      </c>
      <c r="C108">
        <f>LN(Data_SP500[[#This Row],[SP500]])-LN(B107)</f>
        <v>-1.2219369026923665E-2</v>
      </c>
      <c r="D108">
        <f>LN(B118)-LN(Data_SP500[[#This Row],[SP500]])</f>
        <v>4.9138511921991146E-2</v>
      </c>
      <c r="E108" s="3">
        <f t="shared" si="1"/>
        <v>1.0555339982482384E-2</v>
      </c>
      <c r="F108" s="3">
        <f>Data_SP500[[#This Row],[sigma]]*SQRT(10)</f>
        <v>3.3378915822086137E-2</v>
      </c>
      <c r="G108" s="3">
        <f>_xlfn.NORM.INV(0.01,0,1)*Data_SP500[[#This Row],[sigma_10d]]</f>
        <v>-7.765096986049827E-2</v>
      </c>
      <c r="H108" s="3" t="b">
        <f>Data_SP500[[#This Row],[leg_return10d]]&lt;Data_SP500[[#This Row],[var10d]]</f>
        <v>0</v>
      </c>
      <c r="I108" s="3">
        <f>IF(AND(Data_SP500[[#This Row],[breaches]], Data_SP500[[#This Row],[breaches]]=H107),1,0)</f>
        <v>0</v>
      </c>
    </row>
    <row r="109" spans="1:9" x14ac:dyDescent="0.25">
      <c r="A109" s="3" t="s">
        <v>67</v>
      </c>
      <c r="B109">
        <v>1588.030029</v>
      </c>
      <c r="C109">
        <f>LN(Data_SP500[[#This Row],[SP500]])-LN(B108)</f>
        <v>9.4524562581312921E-3</v>
      </c>
      <c r="D109">
        <f>LN(B119)-LN(Data_SP500[[#This Row],[SP500]])</f>
        <v>3.9867631732521502E-2</v>
      </c>
      <c r="E109" s="3">
        <f t="shared" si="1"/>
        <v>1.0858996440497726E-2</v>
      </c>
      <c r="F109" s="3">
        <f>Data_SP500[[#This Row],[sigma]]*SQRT(10)</f>
        <v>3.4339161855633911E-2</v>
      </c>
      <c r="G109" s="3">
        <f>_xlfn.NORM.INV(0.01,0,1)*Data_SP500[[#This Row],[sigma_10d]]</f>
        <v>-7.9884836179198282E-2</v>
      </c>
      <c r="H109" s="3" t="b">
        <f>Data_SP500[[#This Row],[leg_return10d]]&lt;Data_SP500[[#This Row],[var10d]]</f>
        <v>0</v>
      </c>
      <c r="I109" s="3">
        <f>IF(AND(Data_SP500[[#This Row],[breaches]], Data_SP500[[#This Row],[breaches]]=H108),1,0)</f>
        <v>0</v>
      </c>
    </row>
    <row r="110" spans="1:9" x14ac:dyDescent="0.25">
      <c r="A110" s="3" t="s">
        <v>68</v>
      </c>
      <c r="B110">
        <v>1603.26001</v>
      </c>
      <c r="C110">
        <f>LN(Data_SP500[[#This Row],[SP500]])-LN(B109)</f>
        <v>9.5447899993219565E-3</v>
      </c>
      <c r="D110">
        <f>LN(B120)-LN(Data_SP500[[#This Row],[SP500]])</f>
        <v>4.3786054849310752E-2</v>
      </c>
      <c r="E110" s="3">
        <f t="shared" si="1"/>
        <v>1.1001564984237551E-2</v>
      </c>
      <c r="F110" s="3">
        <f>Data_SP500[[#This Row],[sigma]]*SQRT(10)</f>
        <v>3.4790003176545098E-2</v>
      </c>
      <c r="G110" s="3">
        <f>_xlfn.NORM.INV(0.01,0,1)*Data_SP500[[#This Row],[sigma_10d]]</f>
        <v>-8.0933649927629789E-2</v>
      </c>
      <c r="H110" s="3" t="b">
        <f>Data_SP500[[#This Row],[leg_return10d]]&lt;Data_SP500[[#This Row],[var10d]]</f>
        <v>0</v>
      </c>
      <c r="I110" s="3">
        <f>IF(AND(Data_SP500[[#This Row],[breaches]], Data_SP500[[#This Row],[breaches]]=H109),1,0)</f>
        <v>0</v>
      </c>
    </row>
    <row r="111" spans="1:9" x14ac:dyDescent="0.25">
      <c r="A111" s="3" t="s">
        <v>69</v>
      </c>
      <c r="B111">
        <v>1613.1999510000001</v>
      </c>
      <c r="C111">
        <f>LN(Data_SP500[[#This Row],[SP500]])-LN(B110)</f>
        <v>6.1806910475672439E-3</v>
      </c>
      <c r="D111">
        <f>LN(B121)-LN(Data_SP500[[#This Row],[SP500]])</f>
        <v>4.068709350073707E-2</v>
      </c>
      <c r="E111" s="3">
        <f t="shared" si="1"/>
        <v>1.1055413473092957E-2</v>
      </c>
      <c r="F111" s="3">
        <f>Data_SP500[[#This Row],[sigma]]*SQRT(10)</f>
        <v>3.4960287049886372E-2</v>
      </c>
      <c r="G111" s="3">
        <f>_xlfn.NORM.INV(0.01,0,1)*Data_SP500[[#This Row],[sigma_10d]]</f>
        <v>-8.1329789454360701E-2</v>
      </c>
      <c r="H111" s="3" t="b">
        <f>Data_SP500[[#This Row],[leg_return10d]]&lt;Data_SP500[[#This Row],[var10d]]</f>
        <v>0</v>
      </c>
      <c r="I111" s="3">
        <f>IF(AND(Data_SP500[[#This Row],[breaches]], Data_SP500[[#This Row],[breaches]]=H110),1,0)</f>
        <v>0</v>
      </c>
    </row>
    <row r="112" spans="1:9" x14ac:dyDescent="0.25">
      <c r="A112" s="3" t="s">
        <v>70</v>
      </c>
      <c r="B112">
        <v>1606.280029</v>
      </c>
      <c r="C112">
        <f>LN(Data_SP500[[#This Row],[SP500]])-LN(B111)</f>
        <v>-4.2987890587466993E-3</v>
      </c>
      <c r="D112">
        <f>LN(B122)-LN(Data_SP500[[#This Row],[SP500]])</f>
        <v>4.6359817952827953E-2</v>
      </c>
      <c r="E112" s="3">
        <f t="shared" si="1"/>
        <v>1.1023001884501863E-2</v>
      </c>
      <c r="F112" s="3">
        <f>Data_SP500[[#This Row],[sigma]]*SQRT(10)</f>
        <v>3.4857792607354193E-2</v>
      </c>
      <c r="G112" s="3">
        <f>_xlfn.NORM.INV(0.01,0,1)*Data_SP500[[#This Row],[sigma_10d]]</f>
        <v>-8.1091351725874963E-2</v>
      </c>
      <c r="H112" s="3" t="b">
        <f>Data_SP500[[#This Row],[leg_return10d]]&lt;Data_SP500[[#This Row],[var10d]]</f>
        <v>0</v>
      </c>
      <c r="I112" s="3">
        <f>IF(AND(Data_SP500[[#This Row],[breaches]], Data_SP500[[#This Row],[breaches]]=H111),1,0)</f>
        <v>0</v>
      </c>
    </row>
    <row r="113" spans="1:9" x14ac:dyDescent="0.25">
      <c r="A113" s="3" t="s">
        <v>800</v>
      </c>
      <c r="B113">
        <v>1614.959961</v>
      </c>
      <c r="C113">
        <f>LN(Data_SP500[[#This Row],[SP500]])-LN(B112)</f>
        <v>5.3891998329120838E-3</v>
      </c>
      <c r="D113">
        <f>LN(B123)-LN(Data_SP500[[#This Row],[SP500]])</f>
        <v>3.7254962842029116E-2</v>
      </c>
      <c r="E113" s="3">
        <f t="shared" si="1"/>
        <v>1.0696995550102929E-2</v>
      </c>
      <c r="F113" s="3">
        <f>Data_SP500[[#This Row],[sigma]]*SQRT(10)</f>
        <v>3.3826870059011062E-2</v>
      </c>
      <c r="G113" s="3">
        <f>_xlfn.NORM.INV(0.01,0,1)*Data_SP500[[#This Row],[sigma_10d]]</f>
        <v>-7.8693067247236154E-2</v>
      </c>
      <c r="H113" s="3" t="b">
        <f>Data_SP500[[#This Row],[leg_return10d]]&lt;Data_SP500[[#This Row],[var10d]]</f>
        <v>0</v>
      </c>
      <c r="I113" s="3">
        <f>IF(AND(Data_SP500[[#This Row],[breaches]], Data_SP500[[#This Row],[breaches]]=H112),1,0)</f>
        <v>0</v>
      </c>
    </row>
    <row r="114" spans="1:9" x14ac:dyDescent="0.25">
      <c r="A114" s="3" t="s">
        <v>801</v>
      </c>
      <c r="B114">
        <v>1614.079956</v>
      </c>
      <c r="C114">
        <f>LN(Data_SP500[[#This Row],[SP500]])-LN(B113)</f>
        <v>-5.4505676263350011E-4</v>
      </c>
      <c r="D114">
        <f>LN(B124)-LN(Data_SP500[[#This Row],[SP500]])</f>
        <v>4.0570226006341414E-2</v>
      </c>
      <c r="E114" s="3">
        <f t="shared" si="1"/>
        <v>1.0596717446018878E-2</v>
      </c>
      <c r="F114" s="3">
        <f>Data_SP500[[#This Row],[sigma]]*SQRT(10)</f>
        <v>3.3509762850662025E-2</v>
      </c>
      <c r="G114" s="3">
        <f>_xlfn.NORM.INV(0.01,0,1)*Data_SP500[[#This Row],[sigma_10d]]</f>
        <v>-7.7955365567250343E-2</v>
      </c>
      <c r="H114" s="3" t="b">
        <f>Data_SP500[[#This Row],[leg_return10d]]&lt;Data_SP500[[#This Row],[var10d]]</f>
        <v>0</v>
      </c>
      <c r="I114" s="3">
        <f>IF(AND(Data_SP500[[#This Row],[breaches]], Data_SP500[[#This Row],[breaches]]=H113),1,0)</f>
        <v>0</v>
      </c>
    </row>
    <row r="115" spans="1:9" x14ac:dyDescent="0.25">
      <c r="A115" s="3" t="s">
        <v>802</v>
      </c>
      <c r="B115">
        <v>1615.410034</v>
      </c>
      <c r="C115">
        <f>LN(Data_SP500[[#This Row],[SP500]])-LN(B114)</f>
        <v>8.2370781722396202E-4</v>
      </c>
      <c r="D115">
        <f>LN(B125)-LN(Data_SP500[[#This Row],[SP500]])</f>
        <v>4.4766859938655479E-2</v>
      </c>
      <c r="E115" s="3">
        <f t="shared" si="1"/>
        <v>1.0544711401199955E-2</v>
      </c>
      <c r="F115" s="3">
        <f>Data_SP500[[#This Row],[sigma]]*SQRT(10)</f>
        <v>3.3345305296937432E-2</v>
      </c>
      <c r="G115" s="3">
        <f>_xlfn.NORM.INV(0.01,0,1)*Data_SP500[[#This Row],[sigma_10d]]</f>
        <v>-7.757278008677318E-2</v>
      </c>
      <c r="H115" s="3" t="b">
        <f>Data_SP500[[#This Row],[leg_return10d]]&lt;Data_SP500[[#This Row],[var10d]]</f>
        <v>0</v>
      </c>
      <c r="I115" s="3">
        <f>IF(AND(Data_SP500[[#This Row],[breaches]], Data_SP500[[#This Row],[breaches]]=H114),1,0)</f>
        <v>0</v>
      </c>
    </row>
    <row r="116" spans="1:9" x14ac:dyDescent="0.25">
      <c r="A116" s="3" t="s">
        <v>803</v>
      </c>
      <c r="B116">
        <v>1631.8900149999999</v>
      </c>
      <c r="C116">
        <f>LN(Data_SP500[[#This Row],[SP500]])-LN(B115)</f>
        <v>1.0150046029892223E-2</v>
      </c>
      <c r="D116">
        <f>LN(B126)-LN(Data_SP500[[#This Row],[SP500]])</f>
        <v>3.6225569663969281E-2</v>
      </c>
      <c r="E116" s="3">
        <f t="shared" si="1"/>
        <v>1.0318269463215039E-2</v>
      </c>
      <c r="F116" s="3">
        <f>Data_SP500[[#This Row],[sigma]]*SQRT(10)</f>
        <v>3.2629233015122494E-2</v>
      </c>
      <c r="G116" s="3">
        <f>_xlfn.NORM.INV(0.01,0,1)*Data_SP500[[#This Row],[sigma_10d]]</f>
        <v>-7.5906946856313426E-2</v>
      </c>
      <c r="H116" s="3" t="b">
        <f>Data_SP500[[#This Row],[leg_return10d]]&lt;Data_SP500[[#This Row],[var10d]]</f>
        <v>0</v>
      </c>
      <c r="I116" s="3">
        <f>IF(AND(Data_SP500[[#This Row],[breaches]], Data_SP500[[#This Row],[breaches]]=H115),1,0)</f>
        <v>0</v>
      </c>
    </row>
    <row r="117" spans="1:9" x14ac:dyDescent="0.25">
      <c r="A117" s="3" t="s">
        <v>804</v>
      </c>
      <c r="B117">
        <v>1640.459961</v>
      </c>
      <c r="C117">
        <f>LN(Data_SP500[[#This Row],[SP500]])-LN(B116)</f>
        <v>5.2378050365025075E-3</v>
      </c>
      <c r="D117">
        <f>LN(B127)-LN(Data_SP500[[#This Row],[SP500]])</f>
        <v>3.3018726888608185E-2</v>
      </c>
      <c r="E117" s="3">
        <f t="shared" si="1"/>
        <v>1.0220431217994765E-2</v>
      </c>
      <c r="F117" s="3">
        <f>Data_SP500[[#This Row],[sigma]]*SQRT(10)</f>
        <v>3.2319841317952347E-2</v>
      </c>
      <c r="G117" s="3">
        <f>_xlfn.NORM.INV(0.01,0,1)*Data_SP500[[#This Row],[sigma_10d]]</f>
        <v>-7.5187194139355762E-2</v>
      </c>
      <c r="H117" s="3" t="b">
        <f>Data_SP500[[#This Row],[leg_return10d]]&lt;Data_SP500[[#This Row],[var10d]]</f>
        <v>0</v>
      </c>
      <c r="I117" s="3">
        <f>IF(AND(Data_SP500[[#This Row],[breaches]], Data_SP500[[#This Row],[breaches]]=H116),1,0)</f>
        <v>0</v>
      </c>
    </row>
    <row r="118" spans="1:9" x14ac:dyDescent="0.25">
      <c r="A118" s="3" t="s">
        <v>805</v>
      </c>
      <c r="B118">
        <v>1652.3199460000001</v>
      </c>
      <c r="C118">
        <f>LN(Data_SP500[[#This Row],[SP500]])-LN(B117)</f>
        <v>7.203661721820076E-3</v>
      </c>
      <c r="D118">
        <f>LN(B128)-LN(Data_SP500[[#This Row],[SP500]])</f>
        <v>2.3961411681275635E-2</v>
      </c>
      <c r="E118" s="3">
        <f t="shared" si="1"/>
        <v>9.9569252338011453E-3</v>
      </c>
      <c r="F118" s="3">
        <f>Data_SP500[[#This Row],[sigma]]*SQRT(10)</f>
        <v>3.1486562230816181E-2</v>
      </c>
      <c r="G118" s="3">
        <f>_xlfn.NORM.INV(0.01,0,1)*Data_SP500[[#This Row],[sigma_10d]]</f>
        <v>-7.3248697106513855E-2</v>
      </c>
      <c r="H118" s="3" t="b">
        <f>Data_SP500[[#This Row],[leg_return10d]]&lt;Data_SP500[[#This Row],[var10d]]</f>
        <v>0</v>
      </c>
      <c r="I118" s="3">
        <f>IF(AND(Data_SP500[[#This Row],[breaches]], Data_SP500[[#This Row],[breaches]]=H117),1,0)</f>
        <v>0</v>
      </c>
    </row>
    <row r="119" spans="1:9" x14ac:dyDescent="0.25">
      <c r="A119" s="3" t="s">
        <v>806</v>
      </c>
      <c r="B119">
        <v>1652.619995</v>
      </c>
      <c r="C119">
        <f>LN(Data_SP500[[#This Row],[SP500]])-LN(B118)</f>
        <v>1.8157606866164855E-4</v>
      </c>
      <c r="D119">
        <f>LN(B129)-LN(Data_SP500[[#This Row],[SP500]])</f>
        <v>1.9961332434200507E-2</v>
      </c>
      <c r="E119" s="3">
        <f t="shared" si="1"/>
        <v>9.9559869152543012E-3</v>
      </c>
      <c r="F119" s="3">
        <f>Data_SP500[[#This Row],[sigma]]*SQRT(10)</f>
        <v>3.1483595007037374E-2</v>
      </c>
      <c r="G119" s="3">
        <f>_xlfn.NORM.INV(0.01,0,1)*Data_SP500[[#This Row],[sigma_10d]]</f>
        <v>-7.3241794311784222E-2</v>
      </c>
      <c r="H119" s="3" t="b">
        <f>Data_SP500[[#This Row],[leg_return10d]]&lt;Data_SP500[[#This Row],[var10d]]</f>
        <v>0</v>
      </c>
      <c r="I119" s="3">
        <f>IF(AND(Data_SP500[[#This Row],[breaches]], Data_SP500[[#This Row],[breaches]]=H118),1,0)</f>
        <v>0</v>
      </c>
    </row>
    <row r="120" spans="1:9" x14ac:dyDescent="0.25">
      <c r="A120" s="3" t="s">
        <v>807</v>
      </c>
      <c r="B120">
        <v>1675.0200199999999</v>
      </c>
      <c r="C120">
        <f>LN(Data_SP500[[#This Row],[SP500]])-LN(B119)</f>
        <v>1.3463213116111206E-2</v>
      </c>
      <c r="D120">
        <f>LN(B130)-LN(Data_SP500[[#This Row],[SP500]])</f>
        <v>9.0513295442420372E-3</v>
      </c>
      <c r="E120" s="3">
        <f t="shared" si="1"/>
        <v>1.0048501699791566E-2</v>
      </c>
      <c r="F120" s="3">
        <f>Data_SP500[[#This Row],[sigma]]*SQRT(10)</f>
        <v>3.1776152443414855E-2</v>
      </c>
      <c r="G120" s="3">
        <f>_xlfn.NORM.INV(0.01,0,1)*Data_SP500[[#This Row],[sigma_10d]]</f>
        <v>-7.3922384681935821E-2</v>
      </c>
      <c r="H120" s="3" t="b">
        <f>Data_SP500[[#This Row],[leg_return10d]]&lt;Data_SP500[[#This Row],[var10d]]</f>
        <v>0</v>
      </c>
      <c r="I120" s="3">
        <f>IF(AND(Data_SP500[[#This Row],[breaches]], Data_SP500[[#This Row],[breaches]]=H119),1,0)</f>
        <v>0</v>
      </c>
    </row>
    <row r="121" spans="1:9" x14ac:dyDescent="0.25">
      <c r="A121" s="3" t="s">
        <v>808</v>
      </c>
      <c r="B121">
        <v>1680.1899410000001</v>
      </c>
      <c r="C121">
        <f>LN(Data_SP500[[#This Row],[SP500]])-LN(B120)</f>
        <v>3.0817296989935627E-3</v>
      </c>
      <c r="D121">
        <f>LN(B131)-LN(Data_SP500[[#This Row],[SP500]])</f>
        <v>6.7975510383888604E-3</v>
      </c>
      <c r="E121" s="3">
        <f t="shared" si="1"/>
        <v>9.7969801986067875E-3</v>
      </c>
      <c r="F121" s="3">
        <f>Data_SP500[[#This Row],[sigma]]*SQRT(10)</f>
        <v>3.0980771619166219E-2</v>
      </c>
      <c r="G121" s="3">
        <f>_xlfn.NORM.INV(0.01,0,1)*Data_SP500[[#This Row],[sigma_10d]]</f>
        <v>-7.2072052192392155E-2</v>
      </c>
      <c r="H121" s="3" t="b">
        <f>Data_SP500[[#This Row],[leg_return10d]]&lt;Data_SP500[[#This Row],[var10d]]</f>
        <v>0</v>
      </c>
      <c r="I121" s="3">
        <f>IF(AND(Data_SP500[[#This Row],[breaches]], Data_SP500[[#This Row],[breaches]]=H120),1,0)</f>
        <v>0</v>
      </c>
    </row>
    <row r="122" spans="1:9" x14ac:dyDescent="0.25">
      <c r="A122" s="3" t="s">
        <v>71</v>
      </c>
      <c r="B122">
        <v>1682.5</v>
      </c>
      <c r="C122">
        <f>LN(Data_SP500[[#This Row],[SP500]])-LN(B121)</f>
        <v>1.3739353933441834E-3</v>
      </c>
      <c r="D122">
        <f>LN(B132)-LN(Data_SP500[[#This Row],[SP500]])</f>
        <v>1.6805816819962516E-3</v>
      </c>
      <c r="E122" s="3">
        <f t="shared" si="1"/>
        <v>9.3535298615040081E-3</v>
      </c>
      <c r="F122" s="3">
        <f>Data_SP500[[#This Row],[sigma]]*SQRT(10)</f>
        <v>2.9578458524751963E-2</v>
      </c>
      <c r="G122" s="3">
        <f>_xlfn.NORM.INV(0.01,0,1)*Data_SP500[[#This Row],[sigma_10d]]</f>
        <v>-6.8809784106461908E-2</v>
      </c>
      <c r="H122" s="3" t="b">
        <f>Data_SP500[[#This Row],[leg_return10d]]&lt;Data_SP500[[#This Row],[var10d]]</f>
        <v>0</v>
      </c>
      <c r="I122" s="3">
        <f>IF(AND(Data_SP500[[#This Row],[breaches]], Data_SP500[[#This Row],[breaches]]=H121),1,0)</f>
        <v>0</v>
      </c>
    </row>
    <row r="123" spans="1:9" x14ac:dyDescent="0.25">
      <c r="A123" s="3" t="s">
        <v>72</v>
      </c>
      <c r="B123">
        <v>1676.26001</v>
      </c>
      <c r="C123">
        <f>LN(Data_SP500[[#This Row],[SP500]])-LN(B122)</f>
        <v>-3.7156552778867535E-3</v>
      </c>
      <c r="D123">
        <f>LN(B133)-LN(Data_SP500[[#This Row],[SP500]])</f>
        <v>5.76998411473717E-3</v>
      </c>
      <c r="E123" s="3">
        <f t="shared" si="1"/>
        <v>9.2809467059948546E-3</v>
      </c>
      <c r="F123" s="3">
        <f>Data_SP500[[#This Row],[sigma]]*SQRT(10)</f>
        <v>2.9348930433580837E-2</v>
      </c>
      <c r="G123" s="3">
        <f>_xlfn.NORM.INV(0.01,0,1)*Data_SP500[[#This Row],[sigma_10d]]</f>
        <v>-6.8275821919533311E-2</v>
      </c>
      <c r="H123" s="3" t="b">
        <f>Data_SP500[[#This Row],[leg_return10d]]&lt;Data_SP500[[#This Row],[var10d]]</f>
        <v>0</v>
      </c>
      <c r="I123" s="3">
        <f>IF(AND(Data_SP500[[#This Row],[breaches]], Data_SP500[[#This Row],[breaches]]=H122),1,0)</f>
        <v>0</v>
      </c>
    </row>
    <row r="124" spans="1:9" x14ac:dyDescent="0.25">
      <c r="A124" s="3" t="s">
        <v>73</v>
      </c>
      <c r="B124">
        <v>1680.910034</v>
      </c>
      <c r="C124">
        <f>LN(Data_SP500[[#This Row],[SP500]])-LN(B123)</f>
        <v>2.7702064016787986E-3</v>
      </c>
      <c r="D124">
        <f>LN(B134)-LN(Data_SP500[[#This Row],[SP500]])</f>
        <v>2.8633588819202416E-3</v>
      </c>
      <c r="E124" s="3">
        <f t="shared" si="1"/>
        <v>9.1817691065450256E-3</v>
      </c>
      <c r="F124" s="3">
        <f>Data_SP500[[#This Row],[sigma]]*SQRT(10)</f>
        <v>2.9035303326451517E-2</v>
      </c>
      <c r="G124" s="3">
        <f>_xlfn.NORM.INV(0.01,0,1)*Data_SP500[[#This Row],[sigma_10d]]</f>
        <v>-6.7546216165621439E-2</v>
      </c>
      <c r="H124" s="3" t="b">
        <f>Data_SP500[[#This Row],[leg_return10d]]&lt;Data_SP500[[#This Row],[var10d]]</f>
        <v>0</v>
      </c>
      <c r="I124" s="3">
        <f>IF(AND(Data_SP500[[#This Row],[breaches]], Data_SP500[[#This Row],[breaches]]=H123),1,0)</f>
        <v>0</v>
      </c>
    </row>
    <row r="125" spans="1:9" x14ac:dyDescent="0.25">
      <c r="A125" s="3" t="s">
        <v>74</v>
      </c>
      <c r="B125">
        <v>1689.369995</v>
      </c>
      <c r="C125">
        <f>LN(Data_SP500[[#This Row],[SP500]])-LN(B124)</f>
        <v>5.0203417495380265E-3</v>
      </c>
      <c r="D125">
        <f>LN(B135)-LN(Data_SP500[[#This Row],[SP500]])</f>
        <v>1.0305605572211718E-2</v>
      </c>
      <c r="E125" s="3">
        <f t="shared" si="1"/>
        <v>9.1030082938002438E-3</v>
      </c>
      <c r="F125" s="3">
        <f>Data_SP500[[#This Row],[sigma]]*SQRT(10)</f>
        <v>2.8786239767811989E-2</v>
      </c>
      <c r="G125" s="3">
        <f>_xlfn.NORM.INV(0.01,0,1)*Data_SP500[[#This Row],[sigma_10d]]</f>
        <v>-6.6966807685479329E-2</v>
      </c>
      <c r="H125" s="3" t="b">
        <f>Data_SP500[[#This Row],[leg_return10d]]&lt;Data_SP500[[#This Row],[var10d]]</f>
        <v>0</v>
      </c>
      <c r="I125" s="3">
        <f>IF(AND(Data_SP500[[#This Row],[breaches]], Data_SP500[[#This Row],[breaches]]=H124),1,0)</f>
        <v>0</v>
      </c>
    </row>
    <row r="126" spans="1:9" x14ac:dyDescent="0.25">
      <c r="A126" s="3" t="s">
        <v>75</v>
      </c>
      <c r="B126">
        <v>1692.089966</v>
      </c>
      <c r="C126">
        <f>LN(Data_SP500[[#This Row],[SP500]])-LN(B125)</f>
        <v>1.6087557552060261E-3</v>
      </c>
      <c r="D126">
        <f>LN(B136)-LN(Data_SP500[[#This Row],[SP500]])</f>
        <v>1.0335964005596665E-2</v>
      </c>
      <c r="E126" s="3">
        <f t="shared" si="1"/>
        <v>8.4276049515667438E-3</v>
      </c>
      <c r="F126" s="3">
        <f>Data_SP500[[#This Row],[sigma]]*SQRT(10)</f>
        <v>2.6650426867063932E-2</v>
      </c>
      <c r="G126" s="3">
        <f>_xlfn.NORM.INV(0.01,0,1)*Data_SP500[[#This Row],[sigma_10d]]</f>
        <v>-6.1998163884475085E-2</v>
      </c>
      <c r="H126" s="3" t="b">
        <f>Data_SP500[[#This Row],[leg_return10d]]&lt;Data_SP500[[#This Row],[var10d]]</f>
        <v>0</v>
      </c>
      <c r="I126" s="3">
        <f>IF(AND(Data_SP500[[#This Row],[breaches]], Data_SP500[[#This Row],[breaches]]=H125),1,0)</f>
        <v>0</v>
      </c>
    </row>
    <row r="127" spans="1:9" x14ac:dyDescent="0.25">
      <c r="A127" s="3" t="s">
        <v>76</v>
      </c>
      <c r="B127">
        <v>1695.530029</v>
      </c>
      <c r="C127">
        <f>LN(Data_SP500[[#This Row],[SP500]])-LN(B126)</f>
        <v>2.0309622611414113E-3</v>
      </c>
      <c r="D127">
        <f>LN(B137)-LN(Data_SP500[[#This Row],[SP500]])</f>
        <v>6.8240710408407068E-3</v>
      </c>
      <c r="E127" s="3">
        <f t="shared" si="1"/>
        <v>5.6935040684936806E-3</v>
      </c>
      <c r="F127" s="3">
        <f>Data_SP500[[#This Row],[sigma]]*SQRT(10)</f>
        <v>1.8004440723875345E-2</v>
      </c>
      <c r="G127" s="3">
        <f>_xlfn.NORM.INV(0.01,0,1)*Data_SP500[[#This Row],[sigma_10d]]</f>
        <v>-4.1884592401281742E-2</v>
      </c>
      <c r="H127" s="3" t="b">
        <f>Data_SP500[[#This Row],[leg_return10d]]&lt;Data_SP500[[#This Row],[var10d]]</f>
        <v>0</v>
      </c>
      <c r="I127" s="3">
        <f>IF(AND(Data_SP500[[#This Row],[breaches]], Data_SP500[[#This Row],[breaches]]=H126),1,0)</f>
        <v>0</v>
      </c>
    </row>
    <row r="128" spans="1:9" x14ac:dyDescent="0.25">
      <c r="A128" s="3" t="s">
        <v>77</v>
      </c>
      <c r="B128">
        <v>1692.3900149999999</v>
      </c>
      <c r="C128">
        <f>LN(Data_SP500[[#This Row],[SP500]])-LN(B127)</f>
        <v>-1.8536534855124742E-3</v>
      </c>
      <c r="D128">
        <f>LN(B138)-LN(Data_SP500[[#This Row],[SP500]])</f>
        <v>2.9382514208222688E-3</v>
      </c>
      <c r="E128" s="3">
        <f t="shared" si="1"/>
        <v>5.7958036140248791E-3</v>
      </c>
      <c r="F128" s="3">
        <f>Data_SP500[[#This Row],[sigma]]*SQRT(10)</f>
        <v>1.8327940291354032E-2</v>
      </c>
      <c r="G128" s="3">
        <f>_xlfn.NORM.INV(0.01,0,1)*Data_SP500[[#This Row],[sigma_10d]]</f>
        <v>-4.263716493233892E-2</v>
      </c>
      <c r="H128" s="3" t="b">
        <f>Data_SP500[[#This Row],[leg_return10d]]&lt;Data_SP500[[#This Row],[var10d]]</f>
        <v>0</v>
      </c>
      <c r="I128" s="3">
        <f>IF(AND(Data_SP500[[#This Row],[breaches]], Data_SP500[[#This Row],[breaches]]=H127),1,0)</f>
        <v>0</v>
      </c>
    </row>
    <row r="129" spans="1:9" x14ac:dyDescent="0.25">
      <c r="A129" s="3" t="s">
        <v>78</v>
      </c>
      <c r="B129">
        <v>1685.9399410000001</v>
      </c>
      <c r="C129">
        <f>LN(Data_SP500[[#This Row],[SP500]])-LN(B128)</f>
        <v>-3.8185031784134793E-3</v>
      </c>
      <c r="D129">
        <f>LN(B139)-LN(Data_SP500[[#This Row],[SP500]])</f>
        <v>2.9436289000672744E-3</v>
      </c>
      <c r="E129" s="3">
        <f t="shared" si="1"/>
        <v>4.9245538938103416E-3</v>
      </c>
      <c r="F129" s="3">
        <f>Data_SP500[[#This Row],[sigma]]*SQRT(10)</f>
        <v>1.557280676469165E-2</v>
      </c>
      <c r="G129" s="3">
        <f>_xlfn.NORM.INV(0.01,0,1)*Data_SP500[[#This Row],[sigma_10d]]</f>
        <v>-3.6227765909889242E-2</v>
      </c>
      <c r="H129" s="3" t="b">
        <f>Data_SP500[[#This Row],[leg_return10d]]&lt;Data_SP500[[#This Row],[var10d]]</f>
        <v>0</v>
      </c>
      <c r="I129" s="3">
        <f>IF(AND(Data_SP500[[#This Row],[breaches]], Data_SP500[[#This Row],[breaches]]=H128),1,0)</f>
        <v>0</v>
      </c>
    </row>
    <row r="130" spans="1:9" x14ac:dyDescent="0.25">
      <c r="A130" s="3" t="s">
        <v>79</v>
      </c>
      <c r="B130">
        <v>1690.25</v>
      </c>
      <c r="C130">
        <f>LN(Data_SP500[[#This Row],[SP500]])-LN(B129)</f>
        <v>2.5532102261527356E-3</v>
      </c>
      <c r="D130">
        <f>LN(B140)-LN(Data_SP500[[#This Row],[SP500]])</f>
        <v>4.2683395780835909E-3</v>
      </c>
      <c r="E130" s="3">
        <f t="shared" si="1"/>
        <v>4.7193788918589719E-3</v>
      </c>
      <c r="F130" s="3">
        <f>Data_SP500[[#This Row],[sigma]]*SQRT(10)</f>
        <v>1.4923986439595829E-2</v>
      </c>
      <c r="G130" s="3">
        <f>_xlfn.NORM.INV(0.01,0,1)*Data_SP500[[#This Row],[sigma_10d]]</f>
        <v>-3.4718384125968095E-2</v>
      </c>
      <c r="H130" s="3" t="b">
        <f>Data_SP500[[#This Row],[leg_return10d]]&lt;Data_SP500[[#This Row],[var10d]]</f>
        <v>0</v>
      </c>
      <c r="I130" s="3">
        <f>IF(AND(Data_SP500[[#This Row],[breaches]], Data_SP500[[#This Row],[breaches]]=H129),1,0)</f>
        <v>0</v>
      </c>
    </row>
    <row r="131" spans="1:9" x14ac:dyDescent="0.25">
      <c r="A131" s="3" t="s">
        <v>80</v>
      </c>
      <c r="B131">
        <v>1691.650024</v>
      </c>
      <c r="C131">
        <f>LN(Data_SP500[[#This Row],[SP500]])-LN(B130)</f>
        <v>8.2795119314038601E-4</v>
      </c>
      <c r="D131">
        <f>LN(B141)-LN(Data_SP500[[#This Row],[SP500]])</f>
        <v>-1.3595934800658682E-4</v>
      </c>
      <c r="E131" s="3">
        <f t="shared" si="1"/>
        <v>4.4900061668234027E-3</v>
      </c>
      <c r="F131" s="3">
        <f>Data_SP500[[#This Row],[sigma]]*SQRT(10)</f>
        <v>1.4198646195363904E-2</v>
      </c>
      <c r="G131" s="3">
        <f>_xlfn.NORM.INV(0.01,0,1)*Data_SP500[[#This Row],[sigma_10d]]</f>
        <v>-3.3030990390842889E-2</v>
      </c>
      <c r="H131" s="3" t="b">
        <f>Data_SP500[[#This Row],[leg_return10d]]&lt;Data_SP500[[#This Row],[var10d]]</f>
        <v>0</v>
      </c>
      <c r="I131" s="3">
        <f>IF(AND(Data_SP500[[#This Row],[breaches]], Data_SP500[[#This Row],[breaches]]=H130),1,0)</f>
        <v>0</v>
      </c>
    </row>
    <row r="132" spans="1:9" x14ac:dyDescent="0.25">
      <c r="A132" s="3" t="s">
        <v>81</v>
      </c>
      <c r="B132">
        <v>1685.329956</v>
      </c>
      <c r="C132">
        <f>LN(Data_SP500[[#This Row],[SP500]])-LN(B131)</f>
        <v>-3.7430339630484255E-3</v>
      </c>
      <c r="D132">
        <f>LN(B142)-LN(Data_SP500[[#This Row],[SP500]])</f>
        <v>2.4534888979053093E-3</v>
      </c>
      <c r="E132" s="3">
        <f t="shared" si="1"/>
        <v>4.6100050605628858E-3</v>
      </c>
      <c r="F132" s="3">
        <f>Data_SP500[[#This Row],[sigma]]*SQRT(10)</f>
        <v>1.4578116016281192E-2</v>
      </c>
      <c r="G132" s="3">
        <f>_xlfn.NORM.INV(0.01,0,1)*Data_SP500[[#This Row],[sigma_10d]]</f>
        <v>-3.3913769201996478E-2</v>
      </c>
      <c r="H132" s="3" t="b">
        <f>Data_SP500[[#This Row],[leg_return10d]]&lt;Data_SP500[[#This Row],[var10d]]</f>
        <v>0</v>
      </c>
      <c r="I132" s="3">
        <f>IF(AND(Data_SP500[[#This Row],[breaches]], Data_SP500[[#This Row],[breaches]]=H131),1,0)</f>
        <v>0</v>
      </c>
    </row>
    <row r="133" spans="1:9" x14ac:dyDescent="0.25">
      <c r="A133" s="3" t="s">
        <v>82</v>
      </c>
      <c r="B133">
        <v>1685.959961</v>
      </c>
      <c r="C133">
        <f>LN(Data_SP500[[#This Row],[SP500]])-LN(B132)</f>
        <v>3.7374715485416488E-4</v>
      </c>
      <c r="D133">
        <f>LN(B143)-LN(Data_SP500[[#This Row],[SP500]])</f>
        <v>4.8519514685354537E-3</v>
      </c>
      <c r="E133" s="3">
        <f t="shared" si="1"/>
        <v>4.3943043692940241E-3</v>
      </c>
      <c r="F133" s="3">
        <f>Data_SP500[[#This Row],[sigma]]*SQRT(10)</f>
        <v>1.3896010538998794E-2</v>
      </c>
      <c r="G133" s="3">
        <f>_xlfn.NORM.INV(0.01,0,1)*Data_SP500[[#This Row],[sigma_10d]]</f>
        <v>-3.2326954575048965E-2</v>
      </c>
      <c r="H133" s="3" t="b">
        <f>Data_SP500[[#This Row],[leg_return10d]]&lt;Data_SP500[[#This Row],[var10d]]</f>
        <v>0</v>
      </c>
      <c r="I133" s="3">
        <f>IF(AND(Data_SP500[[#This Row],[breaches]], Data_SP500[[#This Row],[breaches]]=H132),1,0)</f>
        <v>0</v>
      </c>
    </row>
    <row r="134" spans="1:9" x14ac:dyDescent="0.25">
      <c r="A134" s="3" t="s">
        <v>83</v>
      </c>
      <c r="B134">
        <v>1685.7299800000001</v>
      </c>
      <c r="C134">
        <f>LN(Data_SP500[[#This Row],[SP500]])-LN(B133)</f>
        <v>-1.364188311381298E-4</v>
      </c>
      <c r="D134">
        <f>LN(B144)-LN(Data_SP500[[#This Row],[SP500]])</f>
        <v>-2.0169261352709356E-4</v>
      </c>
      <c r="E134" s="3">
        <f t="shared" si="1"/>
        <v>4.3657607690318284E-3</v>
      </c>
      <c r="F134" s="3">
        <f>Data_SP500[[#This Row],[sigma]]*SQRT(10)</f>
        <v>1.3805747749548876E-2</v>
      </c>
      <c r="G134" s="3">
        <f>_xlfn.NORM.INV(0.01,0,1)*Data_SP500[[#This Row],[sigma_10d]]</f>
        <v>-3.211697192670715E-2</v>
      </c>
      <c r="H134" s="3" t="b">
        <f>Data_SP500[[#This Row],[leg_return10d]]&lt;Data_SP500[[#This Row],[var10d]]</f>
        <v>0</v>
      </c>
      <c r="I134" s="3">
        <f>IF(AND(Data_SP500[[#This Row],[breaches]], Data_SP500[[#This Row],[breaches]]=H133),1,0)</f>
        <v>0</v>
      </c>
    </row>
    <row r="135" spans="1:9" x14ac:dyDescent="0.25">
      <c r="A135" s="3" t="s">
        <v>809</v>
      </c>
      <c r="B135">
        <v>1706.869995</v>
      </c>
      <c r="C135">
        <f>LN(Data_SP500[[#This Row],[SP500]])-LN(B134)</f>
        <v>1.2462588439829503E-2</v>
      </c>
      <c r="D135">
        <f>LN(B145)-LN(Data_SP500[[#This Row],[SP500]])</f>
        <v>-2.7048846383908476E-2</v>
      </c>
      <c r="E135" s="3">
        <f t="shared" si="1"/>
        <v>4.873540643481989E-3</v>
      </c>
      <c r="F135" s="3">
        <f>Data_SP500[[#This Row],[sigma]]*SQRT(10)</f>
        <v>1.5411488702805723E-2</v>
      </c>
      <c r="G135" s="3">
        <f>_xlfn.NORM.INV(0.01,0,1)*Data_SP500[[#This Row],[sigma_10d]]</f>
        <v>-3.5852483979576528E-2</v>
      </c>
      <c r="H135" s="3" t="b">
        <f>Data_SP500[[#This Row],[leg_return10d]]&lt;Data_SP500[[#This Row],[var10d]]</f>
        <v>0</v>
      </c>
      <c r="I135" s="3">
        <f>IF(AND(Data_SP500[[#This Row],[breaches]], Data_SP500[[#This Row],[breaches]]=H134),1,0)</f>
        <v>0</v>
      </c>
    </row>
    <row r="136" spans="1:9" x14ac:dyDescent="0.25">
      <c r="A136" s="3" t="s">
        <v>810</v>
      </c>
      <c r="B136">
        <v>1709.670044</v>
      </c>
      <c r="C136">
        <f>LN(Data_SP500[[#This Row],[SP500]])-LN(B135)</f>
        <v>1.6391141885909732E-3</v>
      </c>
      <c r="D136">
        <f>LN(B146)-LN(Data_SP500[[#This Row],[SP500]])</f>
        <v>-3.1998028055008731E-2</v>
      </c>
      <c r="E136" s="3">
        <f t="shared" si="1"/>
        <v>4.8613976204464338E-3</v>
      </c>
      <c r="F136" s="3">
        <f>Data_SP500[[#This Row],[sigma]]*SQRT(10)</f>
        <v>1.5373089092333477E-2</v>
      </c>
      <c r="G136" s="3">
        <f>_xlfn.NORM.INV(0.01,0,1)*Data_SP500[[#This Row],[sigma_10d]]</f>
        <v>-3.5763153127390424E-2</v>
      </c>
      <c r="H136" s="3" t="b">
        <f>Data_SP500[[#This Row],[leg_return10d]]&lt;Data_SP500[[#This Row],[var10d]]</f>
        <v>0</v>
      </c>
      <c r="I136" s="3">
        <f>IF(AND(Data_SP500[[#This Row],[breaches]], Data_SP500[[#This Row],[breaches]]=H135),1,0)</f>
        <v>0</v>
      </c>
    </row>
    <row r="137" spans="1:9" x14ac:dyDescent="0.25">
      <c r="A137" s="3" t="s">
        <v>811</v>
      </c>
      <c r="B137">
        <v>1707.1400149999999</v>
      </c>
      <c r="C137">
        <f>LN(Data_SP500[[#This Row],[SP500]])-LN(B136)</f>
        <v>-1.4809307036145469E-3</v>
      </c>
      <c r="D137">
        <f>LN(B147)-LN(Data_SP500[[#This Row],[SP500]])</f>
        <v>-3.643487502871956E-2</v>
      </c>
      <c r="E137" s="3">
        <f t="shared" si="1"/>
        <v>4.6271571861102988E-3</v>
      </c>
      <c r="F137" s="3">
        <f>Data_SP500[[#This Row],[sigma]]*SQRT(10)</f>
        <v>1.4632355799724179E-2</v>
      </c>
      <c r="G137" s="3">
        <f>_xlfn.NORM.INV(0.01,0,1)*Data_SP500[[#This Row],[sigma_10d]]</f>
        <v>-3.4039949806897507E-2</v>
      </c>
      <c r="H137" s="3" t="b">
        <f>Data_SP500[[#This Row],[leg_return10d]]&lt;Data_SP500[[#This Row],[var10d]]</f>
        <v>1</v>
      </c>
      <c r="I137" s="3">
        <f>IF(AND(Data_SP500[[#This Row],[breaches]], Data_SP500[[#This Row],[breaches]]=H136),1,0)</f>
        <v>0</v>
      </c>
    </row>
    <row r="138" spans="1:9" x14ac:dyDescent="0.25">
      <c r="A138" s="3" t="s">
        <v>812</v>
      </c>
      <c r="B138">
        <v>1697.369995</v>
      </c>
      <c r="C138">
        <f>LN(Data_SP500[[#This Row],[SP500]])-LN(B137)</f>
        <v>-5.7394731055309123E-3</v>
      </c>
      <c r="D138">
        <f>LN(B148)-LN(Data_SP500[[#This Row],[SP500]])</f>
        <v>-2.6881488821029365E-2</v>
      </c>
      <c r="E138" s="3">
        <f t="shared" si="1"/>
        <v>4.8739626663671523E-3</v>
      </c>
      <c r="F138" s="3">
        <f>Data_SP500[[#This Row],[sigma]]*SQRT(10)</f>
        <v>1.5412823256347555E-2</v>
      </c>
      <c r="G138" s="3">
        <f>_xlfn.NORM.INV(0.01,0,1)*Data_SP500[[#This Row],[sigma_10d]]</f>
        <v>-3.5855588615371366E-2</v>
      </c>
      <c r="H138" s="3" t="b">
        <f>Data_SP500[[#This Row],[leg_return10d]]&lt;Data_SP500[[#This Row],[var10d]]</f>
        <v>0</v>
      </c>
      <c r="I138" s="3">
        <f>IF(AND(Data_SP500[[#This Row],[breaches]], Data_SP500[[#This Row],[breaches]]=H137),1,0)</f>
        <v>0</v>
      </c>
    </row>
    <row r="139" spans="1:9" x14ac:dyDescent="0.25">
      <c r="A139" s="3" t="s">
        <v>813</v>
      </c>
      <c r="B139">
        <v>1690.910034</v>
      </c>
      <c r="C139">
        <f>LN(Data_SP500[[#This Row],[SP500]])-LN(B138)</f>
        <v>-3.8131256991684737E-3</v>
      </c>
      <c r="D139">
        <f>LN(B149)-LN(Data_SP500[[#This Row],[SP500]])</f>
        <v>-2.8864732735174314E-2</v>
      </c>
      <c r="E139" s="3">
        <f t="shared" si="1"/>
        <v>4.8361127933023813E-3</v>
      </c>
      <c r="F139" s="3">
        <f>Data_SP500[[#This Row],[sigma]]*SQRT(10)</f>
        <v>1.529313144831462E-2</v>
      </c>
      <c r="G139" s="3">
        <f>_xlfn.NORM.INV(0.01,0,1)*Data_SP500[[#This Row],[sigma_10d]]</f>
        <v>-3.5577143832213838E-2</v>
      </c>
      <c r="H139" s="3" t="b">
        <f>Data_SP500[[#This Row],[leg_return10d]]&lt;Data_SP500[[#This Row],[var10d]]</f>
        <v>0</v>
      </c>
      <c r="I139" s="3">
        <f>IF(AND(Data_SP500[[#This Row],[breaches]], Data_SP500[[#This Row],[breaches]]=H138),1,0)</f>
        <v>0</v>
      </c>
    </row>
    <row r="140" spans="1:9" x14ac:dyDescent="0.25">
      <c r="A140" s="3" t="s">
        <v>814</v>
      </c>
      <c r="B140">
        <v>1697.4799800000001</v>
      </c>
      <c r="C140">
        <f>LN(Data_SP500[[#This Row],[SP500]])-LN(B139)</f>
        <v>3.8779209041690521E-3</v>
      </c>
      <c r="D140">
        <f>LN(B150)-LN(Data_SP500[[#This Row],[SP500]])</f>
        <v>-2.4160211962833245E-2</v>
      </c>
      <c r="E140" s="3">
        <f t="shared" si="1"/>
        <v>4.8681988605210197E-3</v>
      </c>
      <c r="F140" s="3">
        <f>Data_SP500[[#This Row],[sigma]]*SQRT(10)</f>
        <v>1.5394596501882782E-2</v>
      </c>
      <c r="G140" s="3">
        <f>_xlfn.NORM.INV(0.01,0,1)*Data_SP500[[#This Row],[sigma_10d]]</f>
        <v>-3.5813186843871574E-2</v>
      </c>
      <c r="H140" s="3" t="b">
        <f>Data_SP500[[#This Row],[leg_return10d]]&lt;Data_SP500[[#This Row],[var10d]]</f>
        <v>0</v>
      </c>
      <c r="I140" s="3">
        <f>IF(AND(Data_SP500[[#This Row],[breaches]], Data_SP500[[#This Row],[breaches]]=H139),1,0)</f>
        <v>0</v>
      </c>
    </row>
    <row r="141" spans="1:9" x14ac:dyDescent="0.25">
      <c r="A141" s="3" t="s">
        <v>815</v>
      </c>
      <c r="B141">
        <v>1691.420044</v>
      </c>
      <c r="C141">
        <f>LN(Data_SP500[[#This Row],[SP500]])-LN(B140)</f>
        <v>-3.5763477329497917E-3</v>
      </c>
      <c r="D141">
        <f>LN(B151)-LN(Data_SP500[[#This Row],[SP500]])</f>
        <v>-1.6644622357389949E-2</v>
      </c>
      <c r="E141" s="3">
        <f t="shared" si="1"/>
        <v>4.0936353037612522E-3</v>
      </c>
      <c r="F141" s="3">
        <f>Data_SP500[[#This Row],[sigma]]*SQRT(10)</f>
        <v>1.2945211469960806E-2</v>
      </c>
      <c r="G141" s="3">
        <f>_xlfn.NORM.INV(0.01,0,1)*Data_SP500[[#This Row],[sigma_10d]]</f>
        <v>-3.0115065182152428E-2</v>
      </c>
      <c r="H141" s="3" t="b">
        <f>Data_SP500[[#This Row],[leg_return10d]]&lt;Data_SP500[[#This Row],[var10d]]</f>
        <v>0</v>
      </c>
      <c r="I141" s="3">
        <f>IF(AND(Data_SP500[[#This Row],[breaches]], Data_SP500[[#This Row],[breaches]]=H140),1,0)</f>
        <v>0</v>
      </c>
    </row>
    <row r="142" spans="1:9" x14ac:dyDescent="0.25">
      <c r="A142" s="3" t="s">
        <v>816</v>
      </c>
      <c r="B142">
        <v>1689.469971</v>
      </c>
      <c r="C142">
        <f>LN(Data_SP500[[#This Row],[SP500]])-LN(B141)</f>
        <v>-1.1535857171365294E-3</v>
      </c>
      <c r="D142">
        <f>LN(B152)-LN(Data_SP500[[#This Row],[SP500]])</f>
        <v>-1.9538876049499443E-2</v>
      </c>
      <c r="E142" s="3">
        <f t="shared" si="1"/>
        <v>4.0624291716700768E-3</v>
      </c>
      <c r="F142" s="3">
        <f>Data_SP500[[#This Row],[sigma]]*SQRT(10)</f>
        <v>1.2846529015588618E-2</v>
      </c>
      <c r="G142" s="3">
        <f>_xlfn.NORM.INV(0.01,0,1)*Data_SP500[[#This Row],[sigma_10d]]</f>
        <v>-2.9885495464218557E-2</v>
      </c>
      <c r="H142" s="3" t="b">
        <f>Data_SP500[[#This Row],[leg_return10d]]&lt;Data_SP500[[#This Row],[var10d]]</f>
        <v>0</v>
      </c>
      <c r="I142" s="3">
        <f>IF(AND(Data_SP500[[#This Row],[breaches]], Data_SP500[[#This Row],[breaches]]=H141),1,0)</f>
        <v>0</v>
      </c>
    </row>
    <row r="143" spans="1:9" x14ac:dyDescent="0.25">
      <c r="A143" s="3" t="s">
        <v>84</v>
      </c>
      <c r="B143">
        <v>1694.160034</v>
      </c>
      <c r="C143">
        <f>LN(Data_SP500[[#This Row],[SP500]])-LN(B142)</f>
        <v>2.7722097254843092E-3</v>
      </c>
      <c r="D143">
        <f>LN(B153)-LN(Data_SP500[[#This Row],[SP500]])</f>
        <v>-3.8312625112471466E-2</v>
      </c>
      <c r="E143" s="3">
        <f t="shared" si="1"/>
        <v>4.0929052325226045E-3</v>
      </c>
      <c r="F143" s="3">
        <f>Data_SP500[[#This Row],[sigma]]*SQRT(10)</f>
        <v>1.2942902781992499E-2</v>
      </c>
      <c r="G143" s="3">
        <f>_xlfn.NORM.INV(0.01,0,1)*Data_SP500[[#This Row],[sigma_10d]]</f>
        <v>-3.0109694370805535E-2</v>
      </c>
      <c r="H143" s="3" t="b">
        <f>Data_SP500[[#This Row],[leg_return10d]]&lt;Data_SP500[[#This Row],[var10d]]</f>
        <v>1</v>
      </c>
      <c r="I143" s="3">
        <f>IF(AND(Data_SP500[[#This Row],[breaches]], Data_SP500[[#This Row],[breaches]]=H142),1,0)</f>
        <v>0</v>
      </c>
    </row>
    <row r="144" spans="1:9" x14ac:dyDescent="0.25">
      <c r="A144" s="3" t="s">
        <v>85</v>
      </c>
      <c r="B144">
        <v>1685.3900149999999</v>
      </c>
      <c r="C144">
        <f>LN(Data_SP500[[#This Row],[SP500]])-LN(B143)</f>
        <v>-5.190062913200677E-3</v>
      </c>
      <c r="D144">
        <f>LN(B154)-LN(Data_SP500[[#This Row],[SP500]])</f>
        <v>-3.0378684564582592E-2</v>
      </c>
      <c r="E144" s="3">
        <f t="shared" si="1"/>
        <v>4.1775254881220771E-3</v>
      </c>
      <c r="F144" s="3">
        <f>Data_SP500[[#This Row],[sigma]]*SQRT(10)</f>
        <v>1.3210495525872449E-2</v>
      </c>
      <c r="G144" s="3">
        <f>_xlfn.NORM.INV(0.01,0,1)*Data_SP500[[#This Row],[sigma_10d]]</f>
        <v>-3.0732208181639409E-2</v>
      </c>
      <c r="H144" s="3" t="b">
        <f>Data_SP500[[#This Row],[leg_return10d]]&lt;Data_SP500[[#This Row],[var10d]]</f>
        <v>0</v>
      </c>
      <c r="I144" s="3">
        <f>IF(AND(Data_SP500[[#This Row],[breaches]], Data_SP500[[#This Row],[breaches]]=H143),1,0)</f>
        <v>0</v>
      </c>
    </row>
    <row r="145" spans="1:9" x14ac:dyDescent="0.25">
      <c r="A145" s="3" t="s">
        <v>86</v>
      </c>
      <c r="B145">
        <v>1661.3199460000001</v>
      </c>
      <c r="C145">
        <f>LN(Data_SP500[[#This Row],[SP500]])-LN(B144)</f>
        <v>-1.4384565330551879E-2</v>
      </c>
      <c r="D145">
        <f>LN(B155)-LN(Data_SP500[[#This Row],[SP500]])</f>
        <v>-1.4032642589778987E-2</v>
      </c>
      <c r="E145" s="3">
        <f t="shared" si="1"/>
        <v>5.2112232694686445E-3</v>
      </c>
      <c r="F145" s="3">
        <f>Data_SP500[[#This Row],[sigma]]*SQRT(10)</f>
        <v>1.6479334927190319E-2</v>
      </c>
      <c r="G145" s="3">
        <f>_xlfn.NORM.INV(0.01,0,1)*Data_SP500[[#This Row],[sigma_10d]]</f>
        <v>-3.8336665773476171E-2</v>
      </c>
      <c r="H145" s="3" t="b">
        <f>Data_SP500[[#This Row],[leg_return10d]]&lt;Data_SP500[[#This Row],[var10d]]</f>
        <v>0</v>
      </c>
      <c r="I145" s="3">
        <f>IF(AND(Data_SP500[[#This Row],[breaches]], Data_SP500[[#This Row],[breaches]]=H144),1,0)</f>
        <v>0</v>
      </c>
    </row>
    <row r="146" spans="1:9" x14ac:dyDescent="0.25">
      <c r="A146" s="3" t="s">
        <v>87</v>
      </c>
      <c r="B146">
        <v>1655.829956</v>
      </c>
      <c r="C146">
        <f>LN(Data_SP500[[#This Row],[SP500]])-LN(B145)</f>
        <v>-3.3100674825092824E-3</v>
      </c>
      <c r="D146">
        <f>LN(B156)-LN(Data_SP500[[#This Row],[SP500]])</f>
        <v>-1.3901942151487212E-2</v>
      </c>
      <c r="E146" s="3">
        <f t="shared" si="1"/>
        <v>5.0807700856252691E-3</v>
      </c>
      <c r="F146" s="3">
        <f>Data_SP500[[#This Row],[sigma]]*SQRT(10)</f>
        <v>1.6066805738224572E-2</v>
      </c>
      <c r="G146" s="3">
        <f>_xlfn.NORM.INV(0.01,0,1)*Data_SP500[[#This Row],[sigma_10d]]</f>
        <v>-3.7376979371745916E-2</v>
      </c>
      <c r="H146" s="3" t="b">
        <f>Data_SP500[[#This Row],[leg_return10d]]&lt;Data_SP500[[#This Row],[var10d]]</f>
        <v>0</v>
      </c>
      <c r="I146" s="3">
        <f>IF(AND(Data_SP500[[#This Row],[breaches]], Data_SP500[[#This Row],[breaches]]=H145),1,0)</f>
        <v>0</v>
      </c>
    </row>
    <row r="147" spans="1:9" x14ac:dyDescent="0.25">
      <c r="A147" s="3" t="s">
        <v>88</v>
      </c>
      <c r="B147">
        <v>1646.0600589999999</v>
      </c>
      <c r="C147">
        <f>LN(Data_SP500[[#This Row],[SP500]])-LN(B146)</f>
        <v>-5.9177776773253754E-3</v>
      </c>
      <c r="D147">
        <f>LN(B157)-LN(Data_SP500[[#This Row],[SP500]])</f>
        <v>-3.8285891431399932E-3</v>
      </c>
      <c r="E147" s="3">
        <f t="shared" si="1"/>
        <v>5.155795123900987E-3</v>
      </c>
      <c r="F147" s="3">
        <f>Data_SP500[[#This Row],[sigma]]*SQRT(10)</f>
        <v>1.6304055740717152E-2</v>
      </c>
      <c r="G147" s="3">
        <f>_xlfn.NORM.INV(0.01,0,1)*Data_SP500[[#This Row],[sigma_10d]]</f>
        <v>-3.7928905410660713E-2</v>
      </c>
      <c r="H147" s="3" t="b">
        <f>Data_SP500[[#This Row],[leg_return10d]]&lt;Data_SP500[[#This Row],[var10d]]</f>
        <v>0</v>
      </c>
      <c r="I147" s="3">
        <f>IF(AND(Data_SP500[[#This Row],[breaches]], Data_SP500[[#This Row],[breaches]]=H146),1,0)</f>
        <v>0</v>
      </c>
    </row>
    <row r="148" spans="1:9" x14ac:dyDescent="0.25">
      <c r="A148" s="3" t="s">
        <v>89</v>
      </c>
      <c r="B148">
        <v>1652.349976</v>
      </c>
      <c r="C148">
        <f>LN(Data_SP500[[#This Row],[SP500]])-LN(B147)</f>
        <v>3.8139131021592831E-3</v>
      </c>
      <c r="D148">
        <f>LN(B158)-LN(Data_SP500[[#This Row],[SP500]])</f>
        <v>4.4168536431588024E-4</v>
      </c>
      <c r="E148" s="3">
        <f t="shared" si="1"/>
        <v>5.2277978464233786E-3</v>
      </c>
      <c r="F148" s="3">
        <f>Data_SP500[[#This Row],[sigma]]*SQRT(10)</f>
        <v>1.6531748341621015E-2</v>
      </c>
      <c r="G148" s="3">
        <f>_xlfn.NORM.INV(0.01,0,1)*Data_SP500[[#This Row],[sigma_10d]]</f>
        <v>-3.8458597608708241E-2</v>
      </c>
      <c r="H148" s="3" t="b">
        <f>Data_SP500[[#This Row],[leg_return10d]]&lt;Data_SP500[[#This Row],[var10d]]</f>
        <v>0</v>
      </c>
      <c r="I148" s="3">
        <f>IF(AND(Data_SP500[[#This Row],[breaches]], Data_SP500[[#This Row],[breaches]]=H147),1,0)</f>
        <v>0</v>
      </c>
    </row>
    <row r="149" spans="1:9" x14ac:dyDescent="0.25">
      <c r="A149" s="3" t="s">
        <v>90</v>
      </c>
      <c r="B149">
        <v>1642.8000489999999</v>
      </c>
      <c r="C149">
        <f>LN(Data_SP500[[#This Row],[SP500]])-LN(B148)</f>
        <v>-5.7963696133134235E-3</v>
      </c>
      <c r="D149">
        <f>LN(B159)-LN(Data_SP500[[#This Row],[SP500]])</f>
        <v>7.4471865171368279E-3</v>
      </c>
      <c r="E149" s="3">
        <f t="shared" si="1"/>
        <v>5.3213362420018121E-3</v>
      </c>
      <c r="F149" s="3">
        <f>Data_SP500[[#This Row],[sigma]]*SQRT(10)</f>
        <v>1.6827542720326688E-2</v>
      </c>
      <c r="G149" s="3">
        <f>_xlfn.NORM.INV(0.01,0,1)*Data_SP500[[#This Row],[sigma_10d]]</f>
        <v>-3.9146718232763417E-2</v>
      </c>
      <c r="H149" s="3" t="b">
        <f>Data_SP500[[#This Row],[leg_return10d]]&lt;Data_SP500[[#This Row],[var10d]]</f>
        <v>0</v>
      </c>
      <c r="I149" s="3">
        <f>IF(AND(Data_SP500[[#This Row],[breaches]], Data_SP500[[#This Row],[breaches]]=H148),1,0)</f>
        <v>0</v>
      </c>
    </row>
    <row r="150" spans="1:9" x14ac:dyDescent="0.25">
      <c r="A150" s="3" t="s">
        <v>91</v>
      </c>
      <c r="B150">
        <v>1656.959961</v>
      </c>
      <c r="C150">
        <f>LN(Data_SP500[[#This Row],[SP500]])-LN(B149)</f>
        <v>8.5824416765101219E-3</v>
      </c>
      <c r="D150">
        <f>LN(B160)-LN(Data_SP500[[#This Row],[SP500]])</f>
        <v>-1.0808254335081813E-3</v>
      </c>
      <c r="E150" s="3">
        <f t="shared" si="1"/>
        <v>5.7149385029404524E-3</v>
      </c>
      <c r="F150" s="3">
        <f>Data_SP500[[#This Row],[sigma]]*SQRT(10)</f>
        <v>1.8072222357084715E-2</v>
      </c>
      <c r="G150" s="3">
        <f>_xlfn.NORM.INV(0.01,0,1)*Data_SP500[[#This Row],[sigma_10d]]</f>
        <v>-4.2042276059597379E-2</v>
      </c>
      <c r="H150" s="3" t="b">
        <f>Data_SP500[[#This Row],[leg_return10d]]&lt;Data_SP500[[#This Row],[var10d]]</f>
        <v>0</v>
      </c>
      <c r="I150" s="3">
        <f>IF(AND(Data_SP500[[#This Row],[breaches]], Data_SP500[[#This Row],[breaches]]=H149),1,0)</f>
        <v>0</v>
      </c>
    </row>
    <row r="151" spans="1:9" x14ac:dyDescent="0.25">
      <c r="A151" s="3" t="s">
        <v>92</v>
      </c>
      <c r="B151">
        <v>1663.5</v>
      </c>
      <c r="C151">
        <f>LN(Data_SP500[[#This Row],[SP500]])-LN(B150)</f>
        <v>3.9392418724935041E-3</v>
      </c>
      <c r="D151">
        <f>LN(B161)-LN(Data_SP500[[#This Row],[SP500]])</f>
        <v>4.9232148373148377E-3</v>
      </c>
      <c r="E151" s="3">
        <f t="shared" si="1"/>
        <v>5.7637074067136236E-3</v>
      </c>
      <c r="F151" s="3">
        <f>Data_SP500[[#This Row],[sigma]]*SQRT(10)</f>
        <v>1.8226443171997515E-2</v>
      </c>
      <c r="G151" s="3">
        <f>_xlfn.NORM.INV(0.01,0,1)*Data_SP500[[#This Row],[sigma_10d]]</f>
        <v>-4.2401047324502616E-2</v>
      </c>
      <c r="H151" s="3" t="b">
        <f>Data_SP500[[#This Row],[leg_return10d]]&lt;Data_SP500[[#This Row],[var10d]]</f>
        <v>0</v>
      </c>
      <c r="I151" s="3">
        <f>IF(AND(Data_SP500[[#This Row],[breaches]], Data_SP500[[#This Row],[breaches]]=H150),1,0)</f>
        <v>0</v>
      </c>
    </row>
    <row r="152" spans="1:9" x14ac:dyDescent="0.25">
      <c r="A152" s="3" t="s">
        <v>93</v>
      </c>
      <c r="B152">
        <v>1656.780029</v>
      </c>
      <c r="C152">
        <f>LN(Data_SP500[[#This Row],[SP500]])-LN(B151)</f>
        <v>-4.0478394092460235E-3</v>
      </c>
      <c r="D152">
        <f>LN(B162)-LN(Data_SP500[[#This Row],[SP500]])</f>
        <v>1.6289994554798071E-2</v>
      </c>
      <c r="E152" s="3">
        <f t="shared" ref="E152:E215" si="2">_xlfn.STDEV.S(C132:C152)</f>
        <v>5.7946791066130036E-3</v>
      </c>
      <c r="F152" s="3">
        <f>Data_SP500[[#This Row],[sigma]]*SQRT(10)</f>
        <v>1.8324384286686764E-2</v>
      </c>
      <c r="G152" s="3">
        <f>_xlfn.NORM.INV(0.01,0,1)*Data_SP500[[#This Row],[sigma_10d]]</f>
        <v>-4.2628892428441138E-2</v>
      </c>
      <c r="H152" s="3" t="b">
        <f>Data_SP500[[#This Row],[leg_return10d]]&lt;Data_SP500[[#This Row],[var10d]]</f>
        <v>0</v>
      </c>
      <c r="I152" s="3">
        <f>IF(AND(Data_SP500[[#This Row],[breaches]], Data_SP500[[#This Row],[breaches]]=H151),1,0)</f>
        <v>0</v>
      </c>
    </row>
    <row r="153" spans="1:9" x14ac:dyDescent="0.25">
      <c r="A153" s="3" t="s">
        <v>94</v>
      </c>
      <c r="B153">
        <v>1630.4799800000001</v>
      </c>
      <c r="C153">
        <f>LN(Data_SP500[[#This Row],[SP500]])-LN(B152)</f>
        <v>-1.6001539337487714E-2</v>
      </c>
      <c r="D153">
        <f>LN(B163)-LN(Data_SP500[[#This Row],[SP500]])</f>
        <v>3.5339168714659586E-2</v>
      </c>
      <c r="E153" s="3">
        <f t="shared" si="2"/>
        <v>6.6412823339335545E-3</v>
      </c>
      <c r="F153" s="3">
        <f>Data_SP500[[#This Row],[sigma]]*SQRT(10)</f>
        <v>2.1001578759468995E-2</v>
      </c>
      <c r="G153" s="3">
        <f>_xlfn.NORM.INV(0.01,0,1)*Data_SP500[[#This Row],[sigma_10d]]</f>
        <v>-4.885697809859197E-2</v>
      </c>
      <c r="H153" s="3" t="b">
        <f>Data_SP500[[#This Row],[leg_return10d]]&lt;Data_SP500[[#This Row],[var10d]]</f>
        <v>0</v>
      </c>
      <c r="I153" s="3">
        <f>IF(AND(Data_SP500[[#This Row],[breaches]], Data_SP500[[#This Row],[breaches]]=H152),1,0)</f>
        <v>0</v>
      </c>
    </row>
    <row r="154" spans="1:9" x14ac:dyDescent="0.25">
      <c r="A154" s="3" t="s">
        <v>95</v>
      </c>
      <c r="B154">
        <v>1634.959961</v>
      </c>
      <c r="C154">
        <f>LN(Data_SP500[[#This Row],[SP500]])-LN(B153)</f>
        <v>2.7438776346881966E-3</v>
      </c>
      <c r="D154">
        <f>LN(B164)-LN(Data_SP500[[#This Row],[SP500]])</f>
        <v>2.9209149215278174E-2</v>
      </c>
      <c r="E154" s="3">
        <f t="shared" si="2"/>
        <v>6.6959797661613422E-3</v>
      </c>
      <c r="F154" s="3">
        <f>Data_SP500[[#This Row],[sigma]]*SQRT(10)</f>
        <v>2.1174547227471502E-2</v>
      </c>
      <c r="G154" s="3">
        <f>_xlfn.NORM.INV(0.01,0,1)*Data_SP500[[#This Row],[sigma_10d]]</f>
        <v>-4.925936292640571E-2</v>
      </c>
      <c r="H154" s="3" t="b">
        <f>Data_SP500[[#This Row],[leg_return10d]]&lt;Data_SP500[[#This Row],[var10d]]</f>
        <v>0</v>
      </c>
      <c r="I154" s="3">
        <f>IF(AND(Data_SP500[[#This Row],[breaches]], Data_SP500[[#This Row],[breaches]]=H153),1,0)</f>
        <v>0</v>
      </c>
    </row>
    <row r="155" spans="1:9" x14ac:dyDescent="0.25">
      <c r="A155" s="3" t="s">
        <v>96</v>
      </c>
      <c r="B155">
        <v>1638.170044</v>
      </c>
      <c r="C155">
        <f>LN(Data_SP500[[#This Row],[SP500]])-LN(B154)</f>
        <v>1.9614766442517251E-3</v>
      </c>
      <c r="D155">
        <f>LN(B165)-LN(Data_SP500[[#This Row],[SP500]])</f>
        <v>2.9958674052795509E-2</v>
      </c>
      <c r="E155" s="3">
        <f t="shared" si="2"/>
        <v>6.7323075702378074E-3</v>
      </c>
      <c r="F155" s="3">
        <f>Data_SP500[[#This Row],[sigma]]*SQRT(10)</f>
        <v>2.1289425830745484E-2</v>
      </c>
      <c r="G155" s="3">
        <f>_xlfn.NORM.INV(0.01,0,1)*Data_SP500[[#This Row],[sigma_10d]]</f>
        <v>-4.9526610520904915E-2</v>
      </c>
      <c r="H155" s="3" t="b">
        <f>Data_SP500[[#This Row],[leg_return10d]]&lt;Data_SP500[[#This Row],[var10d]]</f>
        <v>0</v>
      </c>
      <c r="I155" s="3">
        <f>IF(AND(Data_SP500[[#This Row],[breaches]], Data_SP500[[#This Row],[breaches]]=H154),1,0)</f>
        <v>0</v>
      </c>
    </row>
    <row r="156" spans="1:9" x14ac:dyDescent="0.25">
      <c r="A156" s="3" t="s">
        <v>97</v>
      </c>
      <c r="B156">
        <v>1632.969971</v>
      </c>
      <c r="C156">
        <f>LN(Data_SP500[[#This Row],[SP500]])-LN(B155)</f>
        <v>-3.179367044217507E-3</v>
      </c>
      <c r="D156">
        <f>LN(B166)-LN(Data_SP500[[#This Row],[SP500]])</f>
        <v>3.8815049775593025E-2</v>
      </c>
      <c r="E156" s="3">
        <f t="shared" si="2"/>
        <v>5.9455307409880523E-3</v>
      </c>
      <c r="F156" s="3">
        <f>Data_SP500[[#This Row],[sigma]]*SQRT(10)</f>
        <v>1.880141904007087E-2</v>
      </c>
      <c r="G156" s="3">
        <f>_xlfn.NORM.INV(0.01,0,1)*Data_SP500[[#This Row],[sigma_10d]]</f>
        <v>-4.3738641212819854E-2</v>
      </c>
      <c r="H156" s="3" t="b">
        <f>Data_SP500[[#This Row],[leg_return10d]]&lt;Data_SP500[[#This Row],[var10d]]</f>
        <v>0</v>
      </c>
      <c r="I156" s="3">
        <f>IF(AND(Data_SP500[[#This Row],[breaches]], Data_SP500[[#This Row],[breaches]]=H155),1,0)</f>
        <v>0</v>
      </c>
    </row>
    <row r="157" spans="1:9" x14ac:dyDescent="0.25">
      <c r="A157" s="3" t="s">
        <v>817</v>
      </c>
      <c r="B157">
        <v>1639.7700199999999</v>
      </c>
      <c r="C157">
        <f>LN(Data_SP500[[#This Row],[SP500]])-LN(B156)</f>
        <v>4.1555753310218435E-3</v>
      </c>
      <c r="D157">
        <f>LN(B167)-LN(Data_SP500[[#This Row],[SP500]])</f>
        <v>3.8868343934695737E-2</v>
      </c>
      <c r="E157" s="3">
        <f t="shared" si="2"/>
        <v>6.049276665880168E-3</v>
      </c>
      <c r="F157" s="3">
        <f>Data_SP500[[#This Row],[sigma]]*SQRT(10)</f>
        <v>1.9129492460690713E-2</v>
      </c>
      <c r="G157" s="3">
        <f>_xlfn.NORM.INV(0.01,0,1)*Data_SP500[[#This Row],[sigma_10d]]</f>
        <v>-4.4501854117408132E-2</v>
      </c>
      <c r="H157" s="3" t="b">
        <f>Data_SP500[[#This Row],[leg_return10d]]&lt;Data_SP500[[#This Row],[var10d]]</f>
        <v>0</v>
      </c>
      <c r="I157" s="3">
        <f>IF(AND(Data_SP500[[#This Row],[breaches]], Data_SP500[[#This Row],[breaches]]=H156),1,0)</f>
        <v>0</v>
      </c>
    </row>
    <row r="158" spans="1:9" x14ac:dyDescent="0.25">
      <c r="A158" s="3" t="s">
        <v>818</v>
      </c>
      <c r="B158">
        <v>1653.079956</v>
      </c>
      <c r="C158">
        <f>LN(Data_SP500[[#This Row],[SP500]])-LN(B157)</f>
        <v>8.0841876096151566E-3</v>
      </c>
      <c r="D158">
        <f>LN(B168)-LN(Data_SP500[[#This Row],[SP500]])</f>
        <v>4.28882780176707E-2</v>
      </c>
      <c r="E158" s="3">
        <f t="shared" si="2"/>
        <v>6.4370287629523281E-3</v>
      </c>
      <c r="F158" s="3">
        <f>Data_SP500[[#This Row],[sigma]]*SQRT(10)</f>
        <v>2.0355672254945445E-2</v>
      </c>
      <c r="G158" s="3">
        <f>_xlfn.NORM.INV(0.01,0,1)*Data_SP500[[#This Row],[sigma_10d]]</f>
        <v>-4.735437487496446E-2</v>
      </c>
      <c r="H158" s="3" t="b">
        <f>Data_SP500[[#This Row],[leg_return10d]]&lt;Data_SP500[[#This Row],[var10d]]</f>
        <v>0</v>
      </c>
      <c r="I158" s="3">
        <f>IF(AND(Data_SP500[[#This Row],[breaches]], Data_SP500[[#This Row],[breaches]]=H157),1,0)</f>
        <v>0</v>
      </c>
    </row>
    <row r="159" spans="1:9" x14ac:dyDescent="0.25">
      <c r="A159" s="3" t="s">
        <v>819</v>
      </c>
      <c r="B159">
        <v>1655.079956</v>
      </c>
      <c r="C159">
        <f>LN(Data_SP500[[#This Row],[SP500]])-LN(B158)</f>
        <v>1.2091315395075242E-3</v>
      </c>
      <c r="D159">
        <f>LN(B169)-LN(Data_SP500[[#This Row],[SP500]])</f>
        <v>3.9834492162351687E-2</v>
      </c>
      <c r="E159" s="3">
        <f t="shared" si="2"/>
        <v>6.388361988650137E-3</v>
      </c>
      <c r="F159" s="3">
        <f>Data_SP500[[#This Row],[sigma]]*SQRT(10)</f>
        <v>2.0201774401777173E-2</v>
      </c>
      <c r="G159" s="3">
        <f>_xlfn.NORM.INV(0.01,0,1)*Data_SP500[[#This Row],[sigma_10d]]</f>
        <v>-4.6996354931427002E-2</v>
      </c>
      <c r="H159" s="3" t="b">
        <f>Data_SP500[[#This Row],[leg_return10d]]&lt;Data_SP500[[#This Row],[var10d]]</f>
        <v>0</v>
      </c>
      <c r="I159" s="3">
        <f>IF(AND(Data_SP500[[#This Row],[breaches]], Data_SP500[[#This Row],[breaches]]=H158),1,0)</f>
        <v>0</v>
      </c>
    </row>
    <row r="160" spans="1:9" x14ac:dyDescent="0.25">
      <c r="A160" s="3" t="s">
        <v>820</v>
      </c>
      <c r="B160">
        <v>1655.170044</v>
      </c>
      <c r="C160">
        <f>LN(Data_SP500[[#This Row],[SP500]])-LN(B159)</f>
        <v>5.4429725865112744E-5</v>
      </c>
      <c r="D160">
        <f>LN(B170)-LN(Data_SP500[[#This Row],[SP500]])</f>
        <v>3.253700826422623E-2</v>
      </c>
      <c r="E160" s="3">
        <f t="shared" si="2"/>
        <v>6.3650120134651714E-3</v>
      </c>
      <c r="F160" s="3">
        <f>Data_SP500[[#This Row],[sigma]]*SQRT(10)</f>
        <v>2.012793529688427E-2</v>
      </c>
      <c r="G160" s="3">
        <f>_xlfn.NORM.INV(0.01,0,1)*Data_SP500[[#This Row],[sigma_10d]]</f>
        <v>-4.6824579486738321E-2</v>
      </c>
      <c r="H160" s="3" t="b">
        <f>Data_SP500[[#This Row],[leg_return10d]]&lt;Data_SP500[[#This Row],[var10d]]</f>
        <v>0</v>
      </c>
      <c r="I160" s="3">
        <f>IF(AND(Data_SP500[[#This Row],[breaches]], Data_SP500[[#This Row],[breaches]]=H159),1,0)</f>
        <v>0</v>
      </c>
    </row>
    <row r="161" spans="1:9" x14ac:dyDescent="0.25">
      <c r="A161" s="3" t="s">
        <v>821</v>
      </c>
      <c r="B161">
        <v>1671.709961</v>
      </c>
      <c r="C161">
        <f>LN(Data_SP500[[#This Row],[SP500]])-LN(B160)</f>
        <v>9.943282143316523E-3</v>
      </c>
      <c r="D161">
        <f>LN(B171)-LN(Data_SP500[[#This Row],[SP500]])</f>
        <v>1.7862967389628892E-2</v>
      </c>
      <c r="E161" s="3">
        <f t="shared" si="2"/>
        <v>6.7256478774175852E-3</v>
      </c>
      <c r="F161" s="3">
        <f>Data_SP500[[#This Row],[sigma]]*SQRT(10)</f>
        <v>2.126836603291651E-2</v>
      </c>
      <c r="G161" s="3">
        <f>_xlfn.NORM.INV(0.01,0,1)*Data_SP500[[#This Row],[sigma_10d]]</f>
        <v>-4.9477618104997755E-2</v>
      </c>
      <c r="H161" s="3" t="b">
        <f>Data_SP500[[#This Row],[leg_return10d]]&lt;Data_SP500[[#This Row],[var10d]]</f>
        <v>0</v>
      </c>
      <c r="I161" s="3">
        <f>IF(AND(Data_SP500[[#This Row],[breaches]], Data_SP500[[#This Row],[breaches]]=H160),1,0)</f>
        <v>0</v>
      </c>
    </row>
    <row r="162" spans="1:9" x14ac:dyDescent="0.25">
      <c r="A162" s="3" t="s">
        <v>822</v>
      </c>
      <c r="B162">
        <v>1683.98999</v>
      </c>
      <c r="C162">
        <f>LN(Data_SP500[[#This Row],[SP500]])-LN(B161)</f>
        <v>7.3189403082372095E-3</v>
      </c>
      <c r="D162">
        <f>LN(B172)-LN(Data_SP500[[#This Row],[SP500]])</f>
        <v>7.9435055102932139E-3</v>
      </c>
      <c r="E162" s="3">
        <f t="shared" si="2"/>
        <v>6.9126129097391679E-3</v>
      </c>
      <c r="F162" s="3">
        <f>Data_SP500[[#This Row],[sigma]]*SQRT(10)</f>
        <v>2.1859601377859708E-2</v>
      </c>
      <c r="G162" s="3">
        <f>_xlfn.NORM.INV(0.01,0,1)*Data_SP500[[#This Row],[sigma_10d]]</f>
        <v>-5.0853037192764163E-2</v>
      </c>
      <c r="H162" s="3" t="b">
        <f>Data_SP500[[#This Row],[leg_return10d]]&lt;Data_SP500[[#This Row],[var10d]]</f>
        <v>0</v>
      </c>
      <c r="I162" s="3">
        <f>IF(AND(Data_SP500[[#This Row],[breaches]], Data_SP500[[#This Row],[breaches]]=H161),1,0)</f>
        <v>0</v>
      </c>
    </row>
    <row r="163" spans="1:9" x14ac:dyDescent="0.25">
      <c r="A163" s="3" t="s">
        <v>823</v>
      </c>
      <c r="B163">
        <v>1689.130005</v>
      </c>
      <c r="C163">
        <f>LN(Data_SP500[[#This Row],[SP500]])-LN(B162)</f>
        <v>3.0476348223738015E-3</v>
      </c>
      <c r="D163">
        <f>LN(B173)-LN(Data_SP500[[#This Row],[SP500]])</f>
        <v>2.1526457782368169E-3</v>
      </c>
      <c r="E163" s="3">
        <f t="shared" si="2"/>
        <v>6.9446478425856028E-3</v>
      </c>
      <c r="F163" s="3">
        <f>Data_SP500[[#This Row],[sigma]]*SQRT(10)</f>
        <v>2.1960904730344986E-2</v>
      </c>
      <c r="G163" s="3">
        <f>_xlfn.NORM.INV(0.01,0,1)*Data_SP500[[#This Row],[sigma_10d]]</f>
        <v>-5.10887040314515E-2</v>
      </c>
      <c r="H163" s="3" t="b">
        <f>Data_SP500[[#This Row],[leg_return10d]]&lt;Data_SP500[[#This Row],[var10d]]</f>
        <v>0</v>
      </c>
      <c r="I163" s="3">
        <f>IF(AND(Data_SP500[[#This Row],[breaches]], Data_SP500[[#This Row],[breaches]]=H162),1,0)</f>
        <v>0</v>
      </c>
    </row>
    <row r="164" spans="1:9" x14ac:dyDescent="0.25">
      <c r="A164" s="3" t="s">
        <v>824</v>
      </c>
      <c r="B164">
        <v>1683.420044</v>
      </c>
      <c r="C164">
        <f>LN(Data_SP500[[#This Row],[SP500]])-LN(B163)</f>
        <v>-3.3861418646932151E-3</v>
      </c>
      <c r="D164">
        <f>LN(B174)-LN(Data_SP500[[#This Row],[SP500]])</f>
        <v>9.0181532462088043E-3</v>
      </c>
      <c r="E164" s="3">
        <f t="shared" si="2"/>
        <v>6.9513289506405607E-3</v>
      </c>
      <c r="F164" s="3">
        <f>Data_SP500[[#This Row],[sigma]]*SQRT(10)</f>
        <v>2.1982032249092349E-2</v>
      </c>
      <c r="G164" s="3">
        <f>_xlfn.NORM.INV(0.01,0,1)*Data_SP500[[#This Row],[sigma_10d]]</f>
        <v>-5.1137853989773191E-2</v>
      </c>
      <c r="H164" s="3" t="b">
        <f>Data_SP500[[#This Row],[leg_return10d]]&lt;Data_SP500[[#This Row],[var10d]]</f>
        <v>0</v>
      </c>
      <c r="I164" s="3">
        <f>IF(AND(Data_SP500[[#This Row],[breaches]], Data_SP500[[#This Row],[breaches]]=H163),1,0)</f>
        <v>0</v>
      </c>
    </row>
    <row r="165" spans="1:9" x14ac:dyDescent="0.25">
      <c r="A165" s="3" t="s">
        <v>98</v>
      </c>
      <c r="B165">
        <v>1687.98999</v>
      </c>
      <c r="C165">
        <f>LN(Data_SP500[[#This Row],[SP500]])-LN(B164)</f>
        <v>2.7110014817690598E-3</v>
      </c>
      <c r="D165">
        <f>LN(B175)-LN(Data_SP500[[#This Row],[SP500]])</f>
        <v>2.2250300688018143E-3</v>
      </c>
      <c r="E165" s="3">
        <f t="shared" si="2"/>
        <v>6.8871076629493308E-3</v>
      </c>
      <c r="F165" s="3">
        <f>Data_SP500[[#This Row],[sigma]]*SQRT(10)</f>
        <v>2.1778946705719126E-2</v>
      </c>
      <c r="G165" s="3">
        <f>_xlfn.NORM.INV(0.01,0,1)*Data_SP500[[#This Row],[sigma_10d]]</f>
        <v>-5.0665406367698458E-2</v>
      </c>
      <c r="H165" s="3" t="b">
        <f>Data_SP500[[#This Row],[leg_return10d]]&lt;Data_SP500[[#This Row],[var10d]]</f>
        <v>0</v>
      </c>
      <c r="I165" s="3">
        <f>IF(AND(Data_SP500[[#This Row],[breaches]], Data_SP500[[#This Row],[breaches]]=H164),1,0)</f>
        <v>0</v>
      </c>
    </row>
    <row r="166" spans="1:9" x14ac:dyDescent="0.25">
      <c r="A166" s="3" t="s">
        <v>99</v>
      </c>
      <c r="B166">
        <v>1697.599976</v>
      </c>
      <c r="C166">
        <f>LN(Data_SP500[[#This Row],[SP500]])-LN(B165)</f>
        <v>5.6770086785800089E-3</v>
      </c>
      <c r="D166">
        <f>LN(B176)-LN(Data_SP500[[#This Row],[SP500]])</f>
        <v>-9.4994584887562183E-3</v>
      </c>
      <c r="E166" s="3">
        <f t="shared" si="2"/>
        <v>6.131262097539501E-3</v>
      </c>
      <c r="F166" s="3">
        <f>Data_SP500[[#This Row],[sigma]]*SQRT(10)</f>
        <v>1.9388753159686283E-2</v>
      </c>
      <c r="G166" s="3">
        <f>_xlfn.NORM.INV(0.01,0,1)*Data_SP500[[#This Row],[sigma_10d]]</f>
        <v>-4.5104984693338818E-2</v>
      </c>
      <c r="H166" s="3" t="b">
        <f>Data_SP500[[#This Row],[leg_return10d]]&lt;Data_SP500[[#This Row],[var10d]]</f>
        <v>0</v>
      </c>
      <c r="I166" s="3">
        <f>IF(AND(Data_SP500[[#This Row],[breaches]], Data_SP500[[#This Row],[breaches]]=H165),1,0)</f>
        <v>0</v>
      </c>
    </row>
    <row r="167" spans="1:9" x14ac:dyDescent="0.25">
      <c r="A167" s="3" t="s">
        <v>100</v>
      </c>
      <c r="B167">
        <v>1704.76001</v>
      </c>
      <c r="C167">
        <f>LN(Data_SP500[[#This Row],[SP500]])-LN(B166)</f>
        <v>4.208869490124556E-3</v>
      </c>
      <c r="D167">
        <f>LN(B177)-LN(Data_SP500[[#This Row],[SP500]])</f>
        <v>-5.741603397686923E-3</v>
      </c>
      <c r="E167" s="3">
        <f t="shared" si="2"/>
        <v>6.0845859119876911E-3</v>
      </c>
      <c r="F167" s="3">
        <f>Data_SP500[[#This Row],[sigma]]*SQRT(10)</f>
        <v>1.9241150100853921E-2</v>
      </c>
      <c r="G167" s="3">
        <f>_xlfn.NORM.INV(0.01,0,1)*Data_SP500[[#This Row],[sigma_10d]]</f>
        <v>-4.4761608631222229E-2</v>
      </c>
      <c r="H167" s="3" t="b">
        <f>Data_SP500[[#This Row],[leg_return10d]]&lt;Data_SP500[[#This Row],[var10d]]</f>
        <v>0</v>
      </c>
      <c r="I167" s="3">
        <f>IF(AND(Data_SP500[[#This Row],[breaches]], Data_SP500[[#This Row],[breaches]]=H166),1,0)</f>
        <v>0</v>
      </c>
    </row>
    <row r="168" spans="1:9" x14ac:dyDescent="0.25">
      <c r="A168" s="3" t="s">
        <v>101</v>
      </c>
      <c r="B168">
        <v>1725.5200199999999</v>
      </c>
      <c r="C168">
        <f>LN(Data_SP500[[#This Row],[SP500]])-LN(B167)</f>
        <v>1.210412169259012E-2</v>
      </c>
      <c r="D168">
        <f>LN(B178)-LN(Data_SP500[[#This Row],[SP500]])</f>
        <v>-1.8512617029800893E-2</v>
      </c>
      <c r="E168" s="3">
        <f t="shared" si="2"/>
        <v>6.2708975432561173E-3</v>
      </c>
      <c r="F168" s="3">
        <f>Data_SP500[[#This Row],[sigma]]*SQRT(10)</f>
        <v>1.9830319210243592E-2</v>
      </c>
      <c r="G168" s="3">
        <f>_xlfn.NORM.INV(0.01,0,1)*Data_SP500[[#This Row],[sigma_10d]]</f>
        <v>-4.6132220936301427E-2</v>
      </c>
      <c r="H168" s="3" t="b">
        <f>Data_SP500[[#This Row],[leg_return10d]]&lt;Data_SP500[[#This Row],[var10d]]</f>
        <v>0</v>
      </c>
      <c r="I168" s="3">
        <f>IF(AND(Data_SP500[[#This Row],[breaches]], Data_SP500[[#This Row],[breaches]]=H167),1,0)</f>
        <v>0</v>
      </c>
    </row>
    <row r="169" spans="1:9" x14ac:dyDescent="0.25">
      <c r="A169" s="3" t="s">
        <v>102</v>
      </c>
      <c r="B169">
        <v>1722.339966</v>
      </c>
      <c r="C169">
        <f>LN(Data_SP500[[#This Row],[SP500]])-LN(B168)</f>
        <v>-1.8446543158114892E-3</v>
      </c>
      <c r="D169">
        <f>LN(B179)-LN(Data_SP500[[#This Row],[SP500]])</f>
        <v>-2.5687935252401317E-2</v>
      </c>
      <c r="E169" s="3">
        <f t="shared" si="2"/>
        <v>6.3214775407180795E-3</v>
      </c>
      <c r="F169" s="3">
        <f>Data_SP500[[#This Row],[sigma]]*SQRT(10)</f>
        <v>1.9990267206268932E-2</v>
      </c>
      <c r="G169" s="3">
        <f>_xlfn.NORM.INV(0.01,0,1)*Data_SP500[[#This Row],[sigma_10d]]</f>
        <v>-4.6504315616812064E-2</v>
      </c>
      <c r="H169" s="3" t="b">
        <f>Data_SP500[[#This Row],[leg_return10d]]&lt;Data_SP500[[#This Row],[var10d]]</f>
        <v>0</v>
      </c>
      <c r="I169" s="3">
        <f>IF(AND(Data_SP500[[#This Row],[breaches]], Data_SP500[[#This Row],[breaches]]=H168),1,0)</f>
        <v>0</v>
      </c>
    </row>
    <row r="170" spans="1:9" x14ac:dyDescent="0.25">
      <c r="A170" s="3" t="s">
        <v>103</v>
      </c>
      <c r="B170">
        <v>1709.910034</v>
      </c>
      <c r="C170">
        <f>LN(Data_SP500[[#This Row],[SP500]])-LN(B169)</f>
        <v>-7.2430541722603436E-3</v>
      </c>
      <c r="D170">
        <f>LN(B180)-LN(Data_SP500[[#This Row],[SP500]])</f>
        <v>-1.1416414268815345E-2</v>
      </c>
      <c r="E170" s="3">
        <f t="shared" si="2"/>
        <v>6.4175605243169285E-3</v>
      </c>
      <c r="F170" s="3">
        <f>Data_SP500[[#This Row],[sigma]]*SQRT(10)</f>
        <v>2.0294108278825895E-2</v>
      </c>
      <c r="G170" s="3">
        <f>_xlfn.NORM.INV(0.01,0,1)*Data_SP500[[#This Row],[sigma_10d]]</f>
        <v>-4.7211155650001245E-2</v>
      </c>
      <c r="H170" s="3" t="b">
        <f>Data_SP500[[#This Row],[leg_return10d]]&lt;Data_SP500[[#This Row],[var10d]]</f>
        <v>0</v>
      </c>
      <c r="I170" s="3">
        <f>IF(AND(Data_SP500[[#This Row],[breaches]], Data_SP500[[#This Row],[breaches]]=H169),1,0)</f>
        <v>0</v>
      </c>
    </row>
    <row r="171" spans="1:9" x14ac:dyDescent="0.25">
      <c r="A171" s="3" t="s">
        <v>104</v>
      </c>
      <c r="B171">
        <v>1701.839966</v>
      </c>
      <c r="C171">
        <f>LN(Data_SP500[[#This Row],[SP500]])-LN(B170)</f>
        <v>-4.7307587312808153E-3</v>
      </c>
      <c r="D171">
        <f>LN(B181)-LN(Data_SP500[[#This Row],[SP500]])</f>
        <v>-1.5228403144269542E-2</v>
      </c>
      <c r="E171" s="3">
        <f t="shared" si="2"/>
        <v>6.3825907726763843E-3</v>
      </c>
      <c r="F171" s="3">
        <f>Data_SP500[[#This Row],[sigma]]*SQRT(10)</f>
        <v>2.0183524214431366E-2</v>
      </c>
      <c r="G171" s="3">
        <f>_xlfn.NORM.INV(0.01,0,1)*Data_SP500[[#This Row],[sigma_10d]]</f>
        <v>-4.695389864689424E-2</v>
      </c>
      <c r="H171" s="3" t="b">
        <f>Data_SP500[[#This Row],[leg_return10d]]&lt;Data_SP500[[#This Row],[var10d]]</f>
        <v>0</v>
      </c>
      <c r="I171" s="3">
        <f>IF(AND(Data_SP500[[#This Row],[breaches]], Data_SP500[[#This Row],[breaches]]=H170),1,0)</f>
        <v>0</v>
      </c>
    </row>
    <row r="172" spans="1:9" x14ac:dyDescent="0.25">
      <c r="A172" s="3" t="s">
        <v>105</v>
      </c>
      <c r="B172">
        <v>1697.420044</v>
      </c>
      <c r="C172">
        <f>LN(Data_SP500[[#This Row],[SP500]])-LN(B171)</f>
        <v>-2.6005215710984686E-3</v>
      </c>
      <c r="D172">
        <f>LN(B182)-LN(Data_SP500[[#This Row],[SP500]])</f>
        <v>-2.5036631538162268E-2</v>
      </c>
      <c r="E172" s="3">
        <f t="shared" si="2"/>
        <v>6.4054793302927085E-3</v>
      </c>
      <c r="F172" s="3">
        <f>Data_SP500[[#This Row],[sigma]]*SQRT(10)</f>
        <v>2.0255904188854944E-2</v>
      </c>
      <c r="G172" s="3">
        <f>_xlfn.NORM.INV(0.01,0,1)*Data_SP500[[#This Row],[sigma_10d]]</f>
        <v>-4.7122279646517662E-2</v>
      </c>
      <c r="H172" s="3" t="b">
        <f>Data_SP500[[#This Row],[leg_return10d]]&lt;Data_SP500[[#This Row],[var10d]]</f>
        <v>0</v>
      </c>
      <c r="I172" s="3">
        <f>IF(AND(Data_SP500[[#This Row],[breaches]], Data_SP500[[#This Row],[breaches]]=H171),1,0)</f>
        <v>0</v>
      </c>
    </row>
    <row r="173" spans="1:9" x14ac:dyDescent="0.25">
      <c r="A173" s="3" t="s">
        <v>106</v>
      </c>
      <c r="B173">
        <v>1692.7700199999999</v>
      </c>
      <c r="C173">
        <f>LN(Data_SP500[[#This Row],[SP500]])-LN(B172)</f>
        <v>-2.7432249096825956E-3</v>
      </c>
      <c r="D173">
        <f>LN(B183)-LN(Data_SP500[[#This Row],[SP500]])</f>
        <v>-2.1719665044027892E-2</v>
      </c>
      <c r="E173" s="3">
        <f t="shared" si="2"/>
        <v>6.3606386918483295E-3</v>
      </c>
      <c r="F173" s="3">
        <f>Data_SP500[[#This Row],[sigma]]*SQRT(10)</f>
        <v>2.0114105639634599E-2</v>
      </c>
      <c r="G173" s="3">
        <f>_xlfn.NORM.INV(0.01,0,1)*Data_SP500[[#This Row],[sigma_10d]]</f>
        <v>-4.6792406892996838E-2</v>
      </c>
      <c r="H173" s="3" t="b">
        <f>Data_SP500[[#This Row],[leg_return10d]]&lt;Data_SP500[[#This Row],[var10d]]</f>
        <v>0</v>
      </c>
      <c r="I173" s="3">
        <f>IF(AND(Data_SP500[[#This Row],[breaches]], Data_SP500[[#This Row],[breaches]]=H172),1,0)</f>
        <v>0</v>
      </c>
    </row>
    <row r="174" spans="1:9" x14ac:dyDescent="0.25">
      <c r="A174" s="3" t="s">
        <v>107</v>
      </c>
      <c r="B174">
        <v>1698.670044</v>
      </c>
      <c r="C174">
        <f>LN(Data_SP500[[#This Row],[SP500]])-LN(B173)</f>
        <v>3.4793656032787723E-3</v>
      </c>
      <c r="D174">
        <f>LN(B184)-LN(Data_SP500[[#This Row],[SP500]])</f>
        <v>-3.6034072744719481E-3</v>
      </c>
      <c r="E174" s="3">
        <f t="shared" si="2"/>
        <v>5.0362093281971264E-3</v>
      </c>
      <c r="F174" s="3">
        <f>Data_SP500[[#This Row],[sigma]]*SQRT(10)</f>
        <v>1.5925892250489376E-2</v>
      </c>
      <c r="G174" s="3">
        <f>_xlfn.NORM.INV(0.01,0,1)*Data_SP500[[#This Row],[sigma_10d]]</f>
        <v>-3.7049165579129462E-2</v>
      </c>
      <c r="H174" s="3" t="b">
        <f>Data_SP500[[#This Row],[leg_return10d]]&lt;Data_SP500[[#This Row],[var10d]]</f>
        <v>0</v>
      </c>
      <c r="I174" s="3">
        <f>IF(AND(Data_SP500[[#This Row],[breaches]], Data_SP500[[#This Row],[breaches]]=H173),1,0)</f>
        <v>0</v>
      </c>
    </row>
    <row r="175" spans="1:9" x14ac:dyDescent="0.25">
      <c r="A175" s="3" t="s">
        <v>108</v>
      </c>
      <c r="B175">
        <v>1691.75</v>
      </c>
      <c r="C175">
        <f>LN(Data_SP500[[#This Row],[SP500]])-LN(B174)</f>
        <v>-4.0821216956379303E-3</v>
      </c>
      <c r="D175">
        <f>LN(B185)-LN(Data_SP500[[#This Row],[SP500]])</f>
        <v>6.7453096975595983E-3</v>
      </c>
      <c r="E175" s="3">
        <f t="shared" si="2"/>
        <v>5.2000929456432329E-3</v>
      </c>
      <c r="F175" s="3">
        <f>Data_SP500[[#This Row],[sigma]]*SQRT(10)</f>
        <v>1.644413775280678E-2</v>
      </c>
      <c r="G175" s="3">
        <f>_xlfn.NORM.INV(0.01,0,1)*Data_SP500[[#This Row],[sigma_10d]]</f>
        <v>-3.8254784901676782E-2</v>
      </c>
      <c r="H175" s="3" t="b">
        <f>Data_SP500[[#This Row],[leg_return10d]]&lt;Data_SP500[[#This Row],[var10d]]</f>
        <v>0</v>
      </c>
      <c r="I175" s="3">
        <f>IF(AND(Data_SP500[[#This Row],[breaches]], Data_SP500[[#This Row],[breaches]]=H174),1,0)</f>
        <v>0</v>
      </c>
    </row>
    <row r="176" spans="1:9" x14ac:dyDescent="0.25">
      <c r="A176" s="3" t="s">
        <v>109</v>
      </c>
      <c r="B176">
        <v>1681.5500489999999</v>
      </c>
      <c r="C176">
        <f>LN(Data_SP500[[#This Row],[SP500]])-LN(B175)</f>
        <v>-6.0474798789780237E-3</v>
      </c>
      <c r="D176">
        <f>LN(B186)-LN(Data_SP500[[#This Row],[SP500]])</f>
        <v>1.6859231028313992E-2</v>
      </c>
      <c r="E176" s="3">
        <f t="shared" si="2"/>
        <v>5.4613826545038859E-3</v>
      </c>
      <c r="F176" s="3">
        <f>Data_SP500[[#This Row],[sigma]]*SQRT(10)</f>
        <v>1.7270408361968723E-2</v>
      </c>
      <c r="G176" s="3">
        <f>_xlfn.NORM.INV(0.01,0,1)*Data_SP500[[#This Row],[sigma_10d]]</f>
        <v>-4.0176977776683095E-2</v>
      </c>
      <c r="H176" s="3" t="b">
        <f>Data_SP500[[#This Row],[leg_return10d]]&lt;Data_SP500[[#This Row],[var10d]]</f>
        <v>0</v>
      </c>
      <c r="I176" s="3">
        <f>IF(AND(Data_SP500[[#This Row],[breaches]], Data_SP500[[#This Row],[breaches]]=H175),1,0)</f>
        <v>0</v>
      </c>
    </row>
    <row r="177" spans="1:9" x14ac:dyDescent="0.25">
      <c r="A177" s="3" t="s">
        <v>825</v>
      </c>
      <c r="B177">
        <v>1695</v>
      </c>
      <c r="C177">
        <f>LN(Data_SP500[[#This Row],[SP500]])-LN(B176)</f>
        <v>7.9667245811938514E-3</v>
      </c>
      <c r="D177">
        <f>LN(B187)-LN(Data_SP500[[#This Row],[SP500]])</f>
        <v>1.8037168670295145E-3</v>
      </c>
      <c r="E177" s="3">
        <f t="shared" si="2"/>
        <v>5.5508283790815403E-3</v>
      </c>
      <c r="F177" s="3">
        <f>Data_SP500[[#This Row],[sigma]]*SQRT(10)</f>
        <v>1.7553260578598212E-2</v>
      </c>
      <c r="G177" s="3">
        <f>_xlfn.NORM.INV(0.01,0,1)*Data_SP500[[#This Row],[sigma_10d]]</f>
        <v>-4.0834990429506848E-2</v>
      </c>
      <c r="H177" s="3" t="b">
        <f>Data_SP500[[#This Row],[leg_return10d]]&lt;Data_SP500[[#This Row],[var10d]]</f>
        <v>0</v>
      </c>
      <c r="I177" s="3">
        <f>IF(AND(Data_SP500[[#This Row],[breaches]], Data_SP500[[#This Row],[breaches]]=H176),1,0)</f>
        <v>0</v>
      </c>
    </row>
    <row r="178" spans="1:9" x14ac:dyDescent="0.25">
      <c r="A178" s="3" t="s">
        <v>826</v>
      </c>
      <c r="B178">
        <v>1693.869995</v>
      </c>
      <c r="C178">
        <f>LN(Data_SP500[[#This Row],[SP500]])-LN(B177)</f>
        <v>-6.668919395238504E-4</v>
      </c>
      <c r="D178">
        <f>LN(B188)-LN(Data_SP500[[#This Row],[SP500]])</f>
        <v>1.6203412838137865E-2</v>
      </c>
      <c r="E178" s="3">
        <f t="shared" si="2"/>
        <v>5.5471863751923823E-3</v>
      </c>
      <c r="F178" s="3">
        <f>Data_SP500[[#This Row],[sigma]]*SQRT(10)</f>
        <v>1.7541743551061282E-2</v>
      </c>
      <c r="G178" s="3">
        <f>_xlfn.NORM.INV(0.01,0,1)*Data_SP500[[#This Row],[sigma_10d]]</f>
        <v>-4.0808197816981043E-2</v>
      </c>
      <c r="H178" s="3" t="b">
        <f>Data_SP500[[#This Row],[leg_return10d]]&lt;Data_SP500[[#This Row],[var10d]]</f>
        <v>0</v>
      </c>
      <c r="I178" s="3">
        <f>IF(AND(Data_SP500[[#This Row],[breaches]], Data_SP500[[#This Row],[breaches]]=H177),1,0)</f>
        <v>0</v>
      </c>
    </row>
    <row r="179" spans="1:9" x14ac:dyDescent="0.25">
      <c r="A179" s="3" t="s">
        <v>827</v>
      </c>
      <c r="B179">
        <v>1678.660034</v>
      </c>
      <c r="C179">
        <f>LN(Data_SP500[[#This Row],[SP500]])-LN(B178)</f>
        <v>-9.0199725384119134E-3</v>
      </c>
      <c r="D179">
        <f>LN(B189)-LN(Data_SP500[[#This Row],[SP500]])</f>
        <v>3.1944699587683978E-2</v>
      </c>
      <c r="E179" s="3">
        <f t="shared" si="2"/>
        <v>5.7895437212880513E-3</v>
      </c>
      <c r="F179" s="3">
        <f>Data_SP500[[#This Row],[sigma]]*SQRT(10)</f>
        <v>1.8308144772397311E-2</v>
      </c>
      <c r="G179" s="3">
        <f>_xlfn.NORM.INV(0.01,0,1)*Data_SP500[[#This Row],[sigma_10d]]</f>
        <v>-4.2591113668898416E-2</v>
      </c>
      <c r="H179" s="3" t="b">
        <f>Data_SP500[[#This Row],[leg_return10d]]&lt;Data_SP500[[#This Row],[var10d]]</f>
        <v>0</v>
      </c>
      <c r="I179" s="3">
        <f>IF(AND(Data_SP500[[#This Row],[breaches]], Data_SP500[[#This Row],[breaches]]=H178),1,0)</f>
        <v>0</v>
      </c>
    </row>
    <row r="180" spans="1:9" x14ac:dyDescent="0.25">
      <c r="A180" s="3" t="s">
        <v>828</v>
      </c>
      <c r="B180">
        <v>1690.5</v>
      </c>
      <c r="C180">
        <f>LN(Data_SP500[[#This Row],[SP500]])-LN(B179)</f>
        <v>7.0284668113256288E-3</v>
      </c>
      <c r="D180">
        <f>LN(B190)-LN(Data_SP500[[#This Row],[SP500]])</f>
        <v>3.1443638478888758E-2</v>
      </c>
      <c r="E180" s="3">
        <f t="shared" si="2"/>
        <v>5.9505907565584343E-3</v>
      </c>
      <c r="F180" s="3">
        <f>Data_SP500[[#This Row],[sigma]]*SQRT(10)</f>
        <v>1.8817420214269194E-2</v>
      </c>
      <c r="G180" s="3">
        <f>_xlfn.NORM.INV(0.01,0,1)*Data_SP500[[#This Row],[sigma_10d]]</f>
        <v>-4.3775865510398283E-2</v>
      </c>
      <c r="H180" s="3" t="b">
        <f>Data_SP500[[#This Row],[leg_return10d]]&lt;Data_SP500[[#This Row],[var10d]]</f>
        <v>0</v>
      </c>
      <c r="I180" s="3">
        <f>IF(AND(Data_SP500[[#This Row],[breaches]], Data_SP500[[#This Row],[breaches]]=H179),1,0)</f>
        <v>0</v>
      </c>
    </row>
    <row r="181" spans="1:9" x14ac:dyDescent="0.25">
      <c r="A181" s="3" t="s">
        <v>829</v>
      </c>
      <c r="B181">
        <v>1676.119995</v>
      </c>
      <c r="C181">
        <f>LN(Data_SP500[[#This Row],[SP500]])-LN(B180)</f>
        <v>-8.5427476067350128E-3</v>
      </c>
      <c r="D181">
        <f>LN(B191)-LN(Data_SP500[[#This Row],[SP500]])</f>
        <v>4.0078118192234946E-2</v>
      </c>
      <c r="E181" s="3">
        <f t="shared" si="2"/>
        <v>6.3046976464076112E-3</v>
      </c>
      <c r="F181" s="3">
        <f>Data_SP500[[#This Row],[sigma]]*SQRT(10)</f>
        <v>1.9937204521350949E-2</v>
      </c>
      <c r="G181" s="3">
        <f>_xlfn.NORM.INV(0.01,0,1)*Data_SP500[[#This Row],[sigma_10d]]</f>
        <v>-4.6380873352562219E-2</v>
      </c>
      <c r="H181" s="3" t="b">
        <f>Data_SP500[[#This Row],[leg_return10d]]&lt;Data_SP500[[#This Row],[var10d]]</f>
        <v>0</v>
      </c>
      <c r="I181" s="3">
        <f>IF(AND(Data_SP500[[#This Row],[breaches]], Data_SP500[[#This Row],[breaches]]=H180),1,0)</f>
        <v>0</v>
      </c>
    </row>
    <row r="182" spans="1:9" x14ac:dyDescent="0.25">
      <c r="A182" s="3" t="s">
        <v>830</v>
      </c>
      <c r="B182">
        <v>1655.4499510000001</v>
      </c>
      <c r="C182">
        <f>LN(Data_SP500[[#This Row],[SP500]])-LN(B181)</f>
        <v>-1.2408749964991195E-2</v>
      </c>
      <c r="D182">
        <f>LN(B192)-LN(Data_SP500[[#This Row],[SP500]])</f>
        <v>5.8207984531013501E-2</v>
      </c>
      <c r="E182" s="3">
        <f t="shared" si="2"/>
        <v>6.5309900913421998E-3</v>
      </c>
      <c r="F182" s="3">
        <f>Data_SP500[[#This Row],[sigma]]*SQRT(10)</f>
        <v>2.0652804064632484E-2</v>
      </c>
      <c r="G182" s="3">
        <f>_xlfn.NORM.INV(0.01,0,1)*Data_SP500[[#This Row],[sigma_10d]]</f>
        <v>-4.8045606828739811E-2</v>
      </c>
      <c r="H182" s="3" t="b">
        <f>Data_SP500[[#This Row],[leg_return10d]]&lt;Data_SP500[[#This Row],[var10d]]</f>
        <v>0</v>
      </c>
      <c r="I182" s="3">
        <f>IF(AND(Data_SP500[[#This Row],[breaches]], Data_SP500[[#This Row],[breaches]]=H181),1,0)</f>
        <v>0</v>
      </c>
    </row>
    <row r="183" spans="1:9" x14ac:dyDescent="0.25">
      <c r="A183" s="3" t="s">
        <v>831</v>
      </c>
      <c r="B183">
        <v>1656.400024</v>
      </c>
      <c r="C183">
        <f>LN(Data_SP500[[#This Row],[SP500]])-LN(B182)</f>
        <v>5.7374158445178125E-4</v>
      </c>
      <c r="D183">
        <f>LN(B193)-LN(Data_SP500[[#This Row],[SP500]])</f>
        <v>5.2898489742461585E-2</v>
      </c>
      <c r="E183" s="3">
        <f t="shared" si="2"/>
        <v>6.2904428719126543E-3</v>
      </c>
      <c r="F183" s="3">
        <f>Data_SP500[[#This Row],[sigma]]*SQRT(10)</f>
        <v>1.9892126966414809E-2</v>
      </c>
      <c r="G183" s="3">
        <f>_xlfn.NORM.INV(0.01,0,1)*Data_SP500[[#This Row],[sigma_10d]]</f>
        <v>-4.6276007278469568E-2</v>
      </c>
      <c r="H183" s="3" t="b">
        <f>Data_SP500[[#This Row],[leg_return10d]]&lt;Data_SP500[[#This Row],[var10d]]</f>
        <v>0</v>
      </c>
      <c r="I183" s="3">
        <f>IF(AND(Data_SP500[[#This Row],[breaches]], Data_SP500[[#This Row],[breaches]]=H182),1,0)</f>
        <v>0</v>
      </c>
    </row>
    <row r="184" spans="1:9" x14ac:dyDescent="0.25">
      <c r="A184" s="3" t="s">
        <v>832</v>
      </c>
      <c r="B184">
        <v>1692.5600589999999</v>
      </c>
      <c r="C184">
        <f>LN(Data_SP500[[#This Row],[SP500]])-LN(B183)</f>
        <v>2.1595623372834716E-2</v>
      </c>
      <c r="D184">
        <f>LN(B194)-LN(Data_SP500[[#This Row],[SP500]])</f>
        <v>3.4555704681895172E-2</v>
      </c>
      <c r="E184" s="3">
        <f t="shared" si="2"/>
        <v>7.9412691135262482E-3</v>
      </c>
      <c r="F184" s="3">
        <f>Data_SP500[[#This Row],[sigma]]*SQRT(10)</f>
        <v>2.5112497911089205E-2</v>
      </c>
      <c r="G184" s="3">
        <f>_xlfn.NORM.INV(0.01,0,1)*Data_SP500[[#This Row],[sigma_10d]]</f>
        <v>-5.8420406127317429E-2</v>
      </c>
      <c r="H184" s="3" t="b">
        <f>Data_SP500[[#This Row],[leg_return10d]]&lt;Data_SP500[[#This Row],[var10d]]</f>
        <v>0</v>
      </c>
      <c r="I184" s="3">
        <f>IF(AND(Data_SP500[[#This Row],[breaches]], Data_SP500[[#This Row],[breaches]]=H183),1,0)</f>
        <v>0</v>
      </c>
    </row>
    <row r="185" spans="1:9" x14ac:dyDescent="0.25">
      <c r="A185" s="3" t="s">
        <v>833</v>
      </c>
      <c r="B185">
        <v>1703.1999510000001</v>
      </c>
      <c r="C185">
        <f>LN(Data_SP500[[#This Row],[SP500]])-LN(B184)</f>
        <v>6.2665952763936161E-3</v>
      </c>
      <c r="D185">
        <f>LN(B195)-LN(Data_SP500[[#This Row],[SP500]])</f>
        <v>3.2674324229629903E-2</v>
      </c>
      <c r="E185" s="3">
        <f t="shared" si="2"/>
        <v>8.008675074649519E-3</v>
      </c>
      <c r="F185" s="3">
        <f>Data_SP500[[#This Row],[sigma]]*SQRT(10)</f>
        <v>2.5325654276111505E-2</v>
      </c>
      <c r="G185" s="3">
        <f>_xlfn.NORM.INV(0.01,0,1)*Data_SP500[[#This Row],[sigma_10d]]</f>
        <v>-5.8916281983925324E-2</v>
      </c>
      <c r="H185" s="3" t="b">
        <f>Data_SP500[[#This Row],[leg_return10d]]&lt;Data_SP500[[#This Row],[var10d]]</f>
        <v>0</v>
      </c>
      <c r="I185" s="3">
        <f>IF(AND(Data_SP500[[#This Row],[breaches]], Data_SP500[[#This Row],[breaches]]=H184),1,0)</f>
        <v>0</v>
      </c>
    </row>
    <row r="186" spans="1:9" x14ac:dyDescent="0.25">
      <c r="A186" s="3" t="s">
        <v>110</v>
      </c>
      <c r="B186">
        <v>1710.1400149999999</v>
      </c>
      <c r="C186">
        <f>LN(Data_SP500[[#This Row],[SP500]])-LN(B185)</f>
        <v>4.0664414517763703E-3</v>
      </c>
      <c r="D186">
        <f>LN(B196)-LN(Data_SP500[[#This Row],[SP500]])</f>
        <v>2.9936698831208197E-2</v>
      </c>
      <c r="E186" s="3">
        <f t="shared" si="2"/>
        <v>8.0323362752651416E-3</v>
      </c>
      <c r="F186" s="3">
        <f>Data_SP500[[#This Row],[sigma]]*SQRT(10)</f>
        <v>2.5400477562231048E-2</v>
      </c>
      <c r="G186" s="3">
        <f>_xlfn.NORM.INV(0.01,0,1)*Data_SP500[[#This Row],[sigma_10d]]</f>
        <v>-5.9090346976518278E-2</v>
      </c>
      <c r="H186" s="3" t="b">
        <f>Data_SP500[[#This Row],[leg_return10d]]&lt;Data_SP500[[#This Row],[var10d]]</f>
        <v>0</v>
      </c>
      <c r="I186" s="3">
        <f>IF(AND(Data_SP500[[#This Row],[breaches]], Data_SP500[[#This Row],[breaches]]=H185),1,0)</f>
        <v>0</v>
      </c>
    </row>
    <row r="187" spans="1:9" x14ac:dyDescent="0.25">
      <c r="A187" s="3" t="s">
        <v>111</v>
      </c>
      <c r="B187">
        <v>1698.0600589999999</v>
      </c>
      <c r="C187">
        <f>LN(Data_SP500[[#This Row],[SP500]])-LN(B186)</f>
        <v>-7.0887895800906264E-3</v>
      </c>
      <c r="D187">
        <f>LN(B197)-LN(Data_SP500[[#This Row],[SP500]])</f>
        <v>4.2594149727907649E-2</v>
      </c>
      <c r="E187" s="3">
        <f t="shared" si="2"/>
        <v>8.1132014529491057E-3</v>
      </c>
      <c r="F187" s="3">
        <f>Data_SP500[[#This Row],[sigma]]*SQRT(10)</f>
        <v>2.5656195707106595E-2</v>
      </c>
      <c r="G187" s="3">
        <f>_xlfn.NORM.INV(0.01,0,1)*Data_SP500[[#This Row],[sigma_10d]]</f>
        <v>-5.9685236339203175E-2</v>
      </c>
      <c r="H187" s="3" t="b">
        <f>Data_SP500[[#This Row],[leg_return10d]]&lt;Data_SP500[[#This Row],[var10d]]</f>
        <v>0</v>
      </c>
      <c r="I187" s="3">
        <f>IF(AND(Data_SP500[[#This Row],[breaches]], Data_SP500[[#This Row],[breaches]]=H186),1,0)</f>
        <v>0</v>
      </c>
    </row>
    <row r="188" spans="1:9" x14ac:dyDescent="0.25">
      <c r="A188" s="3" t="s">
        <v>112</v>
      </c>
      <c r="B188">
        <v>1721.540039</v>
      </c>
      <c r="C188">
        <f>LN(Data_SP500[[#This Row],[SP500]])-LN(B187)</f>
        <v>1.37328040315845E-2</v>
      </c>
      <c r="D188">
        <f>LN(B198)-LN(Data_SP500[[#This Row],[SP500]])</f>
        <v>2.397349632914203E-2</v>
      </c>
      <c r="E188" s="3">
        <f t="shared" si="2"/>
        <v>8.6104325859993128E-3</v>
      </c>
      <c r="F188" s="3">
        <f>Data_SP500[[#This Row],[sigma]]*SQRT(10)</f>
        <v>2.7228578611091476E-2</v>
      </c>
      <c r="G188" s="3">
        <f>_xlfn.NORM.INV(0.01,0,1)*Data_SP500[[#This Row],[sigma_10d]]</f>
        <v>-6.3343145965066558E-2</v>
      </c>
      <c r="H188" s="3" t="b">
        <f>Data_SP500[[#This Row],[leg_return10d]]&lt;Data_SP500[[#This Row],[var10d]]</f>
        <v>0</v>
      </c>
      <c r="I188" s="3">
        <f>IF(AND(Data_SP500[[#This Row],[breaches]], Data_SP500[[#This Row],[breaches]]=H187),1,0)</f>
        <v>0</v>
      </c>
    </row>
    <row r="189" spans="1:9" x14ac:dyDescent="0.25">
      <c r="A189" s="3" t="s">
        <v>113</v>
      </c>
      <c r="B189">
        <v>1733.150024</v>
      </c>
      <c r="C189">
        <f>LN(Data_SP500[[#This Row],[SP500]])-LN(B188)</f>
        <v>6.7213142111341995E-3</v>
      </c>
      <c r="D189">
        <f>LN(B199)-LN(Data_SP500[[#This Row],[SP500]])</f>
        <v>1.3405411284098001E-2</v>
      </c>
      <c r="E189" s="3">
        <f t="shared" si="2"/>
        <v>8.3219555803127516E-3</v>
      </c>
      <c r="F189" s="3">
        <f>Data_SP500[[#This Row],[sigma]]*SQRT(10)</f>
        <v>2.6316334220536596E-2</v>
      </c>
      <c r="G189" s="3">
        <f>_xlfn.NORM.INV(0.01,0,1)*Data_SP500[[#This Row],[sigma_10d]]</f>
        <v>-6.1220948166493538E-2</v>
      </c>
      <c r="H189" s="3" t="b">
        <f>Data_SP500[[#This Row],[leg_return10d]]&lt;Data_SP500[[#This Row],[var10d]]</f>
        <v>0</v>
      </c>
      <c r="I189" s="3">
        <f>IF(AND(Data_SP500[[#This Row],[breaches]], Data_SP500[[#This Row],[breaches]]=H188),1,0)</f>
        <v>0</v>
      </c>
    </row>
    <row r="190" spans="1:9" x14ac:dyDescent="0.25">
      <c r="A190" s="3" t="s">
        <v>114</v>
      </c>
      <c r="B190">
        <v>1744.5</v>
      </c>
      <c r="C190">
        <f>LN(Data_SP500[[#This Row],[SP500]])-LN(B189)</f>
        <v>6.5274057025304089E-3</v>
      </c>
      <c r="D190">
        <f>LN(B200)-LN(Data_SP500[[#This Row],[SP500]])</f>
        <v>9.7772202289236887E-3</v>
      </c>
      <c r="E190" s="3">
        <f t="shared" si="2"/>
        <v>8.4185733247320559E-3</v>
      </c>
      <c r="F190" s="3">
        <f>Data_SP500[[#This Row],[sigma]]*SQRT(10)</f>
        <v>2.6621866355289622E-2</v>
      </c>
      <c r="G190" s="3">
        <f>_xlfn.NORM.INV(0.01,0,1)*Data_SP500[[#This Row],[sigma_10d]]</f>
        <v>-6.1931722198627394E-2</v>
      </c>
      <c r="H190" s="3" t="b">
        <f>Data_SP500[[#This Row],[leg_return10d]]&lt;Data_SP500[[#This Row],[var10d]]</f>
        <v>0</v>
      </c>
      <c r="I190" s="3">
        <f>IF(AND(Data_SP500[[#This Row],[breaches]], Data_SP500[[#This Row],[breaches]]=H189),1,0)</f>
        <v>0</v>
      </c>
    </row>
    <row r="191" spans="1:9" x14ac:dyDescent="0.25">
      <c r="A191" s="3" t="s">
        <v>115</v>
      </c>
      <c r="B191">
        <v>1744.660034</v>
      </c>
      <c r="C191">
        <f>LN(Data_SP500[[#This Row],[SP500]])-LN(B190)</f>
        <v>9.1732106611175368E-5</v>
      </c>
      <c r="D191">
        <f>LN(B201)-LN(Data_SP500[[#This Row],[SP500]])</f>
        <v>1.3249687464348625E-2</v>
      </c>
      <c r="E191" s="3">
        <f t="shared" si="2"/>
        <v>8.2264872831163786E-3</v>
      </c>
      <c r="F191" s="3">
        <f>Data_SP500[[#This Row],[sigma]]*SQRT(10)</f>
        <v>2.6014436957058192E-2</v>
      </c>
      <c r="G191" s="3">
        <f>_xlfn.NORM.INV(0.01,0,1)*Data_SP500[[#This Row],[sigma_10d]]</f>
        <v>-6.0518630109421802E-2</v>
      </c>
      <c r="H191" s="3" t="b">
        <f>Data_SP500[[#This Row],[leg_return10d]]&lt;Data_SP500[[#This Row],[var10d]]</f>
        <v>0</v>
      </c>
      <c r="I191" s="3">
        <f>IF(AND(Data_SP500[[#This Row],[breaches]], Data_SP500[[#This Row],[breaches]]=H190),1,0)</f>
        <v>0</v>
      </c>
    </row>
    <row r="192" spans="1:9" x14ac:dyDescent="0.25">
      <c r="A192" s="3" t="s">
        <v>116</v>
      </c>
      <c r="B192">
        <v>1754.670044</v>
      </c>
      <c r="C192">
        <f>LN(Data_SP500[[#This Row],[SP500]])-LN(B191)</f>
        <v>5.7211163737873605E-3</v>
      </c>
      <c r="D192">
        <f>LN(B202)-LN(Data_SP500[[#This Row],[SP500]])</f>
        <v>4.7190402471128934E-3</v>
      </c>
      <c r="E192" s="3">
        <f t="shared" si="2"/>
        <v>8.1811497503358494E-3</v>
      </c>
      <c r="F192" s="3">
        <f>Data_SP500[[#This Row],[sigma]]*SQRT(10)</f>
        <v>2.5871067089979171E-2</v>
      </c>
      <c r="G192" s="3">
        <f>_xlfn.NORM.INV(0.01,0,1)*Data_SP500[[#This Row],[sigma_10d]]</f>
        <v>-6.0185101923941005E-2</v>
      </c>
      <c r="H192" s="3" t="b">
        <f>Data_SP500[[#This Row],[leg_return10d]]&lt;Data_SP500[[#This Row],[var10d]]</f>
        <v>0</v>
      </c>
      <c r="I192" s="3">
        <f>IF(AND(Data_SP500[[#This Row],[breaches]], Data_SP500[[#This Row],[breaches]]=H191),1,0)</f>
        <v>0</v>
      </c>
    </row>
    <row r="193" spans="1:9" x14ac:dyDescent="0.25">
      <c r="A193" s="3" t="s">
        <v>117</v>
      </c>
      <c r="B193">
        <v>1746.380005</v>
      </c>
      <c r="C193">
        <f>LN(Data_SP500[[#This Row],[SP500]])-LN(B192)</f>
        <v>-4.7357532041001349E-3</v>
      </c>
      <c r="D193">
        <f>LN(B203)-LN(Data_SP500[[#This Row],[SP500]])</f>
        <v>1.3711261862726865E-2</v>
      </c>
      <c r="E193" s="3">
        <f t="shared" si="2"/>
        <v>8.247085875444855E-3</v>
      </c>
      <c r="F193" s="3">
        <f>Data_SP500[[#This Row],[sigma]]*SQRT(10)</f>
        <v>2.6079575425409448E-2</v>
      </c>
      <c r="G193" s="3">
        <f>_xlfn.NORM.INV(0.01,0,1)*Data_SP500[[#This Row],[sigma_10d]]</f>
        <v>-6.0670164846789026E-2</v>
      </c>
      <c r="H193" s="3" t="b">
        <f>Data_SP500[[#This Row],[leg_return10d]]&lt;Data_SP500[[#This Row],[var10d]]</f>
        <v>0</v>
      </c>
      <c r="I193" s="3">
        <f>IF(AND(Data_SP500[[#This Row],[breaches]], Data_SP500[[#This Row],[breaches]]=H192),1,0)</f>
        <v>0</v>
      </c>
    </row>
    <row r="194" spans="1:9" x14ac:dyDescent="0.25">
      <c r="A194" s="3" t="s">
        <v>118</v>
      </c>
      <c r="B194">
        <v>1752.0699460000001</v>
      </c>
      <c r="C194">
        <f>LN(Data_SP500[[#This Row],[SP500]])-LN(B193)</f>
        <v>3.2528383122683024E-3</v>
      </c>
      <c r="D194">
        <f>LN(B204)-LN(Data_SP500[[#This Row],[SP500]])</f>
        <v>-2.8120125537505203E-3</v>
      </c>
      <c r="E194" s="3">
        <f t="shared" si="2"/>
        <v>8.2018104503969909E-3</v>
      </c>
      <c r="F194" s="3">
        <f>Data_SP500[[#This Row],[sigma]]*SQRT(10)</f>
        <v>2.5936401960225959E-2</v>
      </c>
      <c r="G194" s="3">
        <f>_xlfn.NORM.INV(0.01,0,1)*Data_SP500[[#This Row],[sigma_10d]]</f>
        <v>-6.0337093560440355E-2</v>
      </c>
      <c r="H194" s="3" t="b">
        <f>Data_SP500[[#This Row],[leg_return10d]]&lt;Data_SP500[[#This Row],[var10d]]</f>
        <v>0</v>
      </c>
      <c r="I194" s="3">
        <f>IF(AND(Data_SP500[[#This Row],[breaches]], Data_SP500[[#This Row],[breaches]]=H193),1,0)</f>
        <v>0</v>
      </c>
    </row>
    <row r="195" spans="1:9" x14ac:dyDescent="0.25">
      <c r="A195" s="3" t="s">
        <v>119</v>
      </c>
      <c r="B195">
        <v>1759.7700199999999</v>
      </c>
      <c r="C195">
        <f>LN(Data_SP500[[#This Row],[SP500]])-LN(B194)</f>
        <v>4.3852148241283473E-3</v>
      </c>
      <c r="D195">
        <f>LN(B205)-LN(Data_SP500[[#This Row],[SP500]])</f>
        <v>6.1409814528241569E-3</v>
      </c>
      <c r="E195" s="3">
        <f t="shared" si="2"/>
        <v>8.214342568692596E-3</v>
      </c>
      <c r="F195" s="3">
        <f>Data_SP500[[#This Row],[sigma]]*SQRT(10)</f>
        <v>2.5976031997946739E-2</v>
      </c>
      <c r="G195" s="3">
        <f>_xlfn.NORM.INV(0.01,0,1)*Data_SP500[[#This Row],[sigma_10d]]</f>
        <v>-6.042928681444025E-2</v>
      </c>
      <c r="H195" s="3" t="b">
        <f>Data_SP500[[#This Row],[leg_return10d]]&lt;Data_SP500[[#This Row],[var10d]]</f>
        <v>0</v>
      </c>
      <c r="I195" s="3">
        <f>IF(AND(Data_SP500[[#This Row],[breaches]], Data_SP500[[#This Row],[breaches]]=H194),1,0)</f>
        <v>0</v>
      </c>
    </row>
    <row r="196" spans="1:9" x14ac:dyDescent="0.25">
      <c r="A196" s="3" t="s">
        <v>120</v>
      </c>
      <c r="B196">
        <v>1762.1099850000001</v>
      </c>
      <c r="C196">
        <f>LN(Data_SP500[[#This Row],[SP500]])-LN(B195)</f>
        <v>1.3288160533546645E-3</v>
      </c>
      <c r="D196">
        <f>LN(B206)-LN(Data_SP500[[#This Row],[SP500]])</f>
        <v>5.5348358614075721E-3</v>
      </c>
      <c r="E196" s="3">
        <f t="shared" si="2"/>
        <v>8.1086556239712906E-3</v>
      </c>
      <c r="F196" s="3">
        <f>Data_SP500[[#This Row],[sigma]]*SQRT(10)</f>
        <v>2.5641820533683104E-2</v>
      </c>
      <c r="G196" s="3">
        <f>_xlfn.NORM.INV(0.01,0,1)*Data_SP500[[#This Row],[sigma_10d]]</f>
        <v>-5.9651794685070467E-2</v>
      </c>
      <c r="H196" s="3" t="b">
        <f>Data_SP500[[#This Row],[leg_return10d]]&lt;Data_SP500[[#This Row],[var10d]]</f>
        <v>0</v>
      </c>
      <c r="I196" s="3">
        <f>IF(AND(Data_SP500[[#This Row],[breaches]], Data_SP500[[#This Row],[breaches]]=H195),1,0)</f>
        <v>0</v>
      </c>
    </row>
    <row r="197" spans="1:9" x14ac:dyDescent="0.25">
      <c r="A197" s="3" t="s">
        <v>121</v>
      </c>
      <c r="B197">
        <v>1771.9499510000001</v>
      </c>
      <c r="C197">
        <f>LN(Data_SP500[[#This Row],[SP500]])-LN(B196)</f>
        <v>5.568661316608825E-3</v>
      </c>
      <c r="D197">
        <f>LN(B207)-LN(Data_SP500[[#This Row],[SP500]])</f>
        <v>-2.4070313290520673E-3</v>
      </c>
      <c r="E197" s="3">
        <f t="shared" si="2"/>
        <v>7.930758024483623E-3</v>
      </c>
      <c r="F197" s="3">
        <f>Data_SP500[[#This Row],[sigma]]*SQRT(10)</f>
        <v>2.5079258929025672E-2</v>
      </c>
      <c r="G197" s="3">
        <f>_xlfn.NORM.INV(0.01,0,1)*Data_SP500[[#This Row],[sigma_10d]]</f>
        <v>-5.8343080692058645E-2</v>
      </c>
      <c r="H197" s="3" t="b">
        <f>Data_SP500[[#This Row],[leg_return10d]]&lt;Data_SP500[[#This Row],[var10d]]</f>
        <v>0</v>
      </c>
      <c r="I197" s="3">
        <f>IF(AND(Data_SP500[[#This Row],[breaches]], Data_SP500[[#This Row],[breaches]]=H196),1,0)</f>
        <v>0</v>
      </c>
    </row>
    <row r="198" spans="1:9" x14ac:dyDescent="0.25">
      <c r="A198" s="3" t="s">
        <v>122</v>
      </c>
      <c r="B198">
        <v>1763.3100589999999</v>
      </c>
      <c r="C198">
        <f>LN(Data_SP500[[#This Row],[SP500]])-LN(B197)</f>
        <v>-4.8878493671811185E-3</v>
      </c>
      <c r="D198">
        <f>LN(B208)-LN(Data_SP500[[#This Row],[SP500]])</f>
        <v>1.0543570988447826E-2</v>
      </c>
      <c r="E198" s="3">
        <f t="shared" si="2"/>
        <v>7.9831051260183319E-3</v>
      </c>
      <c r="F198" s="3">
        <f>Data_SP500[[#This Row],[sigma]]*SQRT(10)</f>
        <v>2.5244794998783446E-2</v>
      </c>
      <c r="G198" s="3">
        <f>_xlfn.NORM.INV(0.01,0,1)*Data_SP500[[#This Row],[sigma_10d]]</f>
        <v>-5.8728175176016716E-2</v>
      </c>
      <c r="H198" s="3" t="b">
        <f>Data_SP500[[#This Row],[leg_return10d]]&lt;Data_SP500[[#This Row],[var10d]]</f>
        <v>0</v>
      </c>
      <c r="I198" s="3">
        <f>IF(AND(Data_SP500[[#This Row],[breaches]], Data_SP500[[#This Row],[breaches]]=H197),1,0)</f>
        <v>0</v>
      </c>
    </row>
    <row r="199" spans="1:9" x14ac:dyDescent="0.25">
      <c r="A199" s="3" t="s">
        <v>123</v>
      </c>
      <c r="B199">
        <v>1756.540039</v>
      </c>
      <c r="C199">
        <f>LN(Data_SP500[[#This Row],[SP500]])-LN(B198)</f>
        <v>-3.8467708339098294E-3</v>
      </c>
      <c r="D199">
        <f>LN(B209)-LN(Data_SP500[[#This Row],[SP500]])</f>
        <v>1.9215938577363367E-2</v>
      </c>
      <c r="E199" s="3">
        <f t="shared" si="2"/>
        <v>8.0636101688362615E-3</v>
      </c>
      <c r="F199" s="3">
        <f>Data_SP500[[#This Row],[sigma]]*SQRT(10)</f>
        <v>2.5499374297217485E-2</v>
      </c>
      <c r="G199" s="3">
        <f>_xlfn.NORM.INV(0.01,0,1)*Data_SP500[[#This Row],[sigma_10d]]</f>
        <v>-5.9320415185703551E-2</v>
      </c>
      <c r="H199" s="3" t="b">
        <f>Data_SP500[[#This Row],[leg_return10d]]&lt;Data_SP500[[#This Row],[var10d]]</f>
        <v>0</v>
      </c>
      <c r="I199" s="3">
        <f>IF(AND(Data_SP500[[#This Row],[breaches]], Data_SP500[[#This Row],[breaches]]=H198),1,0)</f>
        <v>0</v>
      </c>
    </row>
    <row r="200" spans="1:9" x14ac:dyDescent="0.25">
      <c r="A200" s="3" t="s">
        <v>834</v>
      </c>
      <c r="B200">
        <v>1761.6400149999999</v>
      </c>
      <c r="C200">
        <f>LN(Data_SP500[[#This Row],[SP500]])-LN(B199)</f>
        <v>2.8992146473560965E-3</v>
      </c>
      <c r="D200">
        <f>LN(B210)-LN(Data_SP500[[#This Row],[SP500]])</f>
        <v>2.0529870430086028E-2</v>
      </c>
      <c r="E200" s="3">
        <f t="shared" si="2"/>
        <v>7.6794403410735965E-3</v>
      </c>
      <c r="F200" s="3">
        <f>Data_SP500[[#This Row],[sigma]]*SQRT(10)</f>
        <v>2.4284522633172875E-2</v>
      </c>
      <c r="G200" s="3">
        <f>_xlfn.NORM.INV(0.01,0,1)*Data_SP500[[#This Row],[sigma_10d]]</f>
        <v>-5.6494247599778398E-2</v>
      </c>
      <c r="H200" s="3" t="b">
        <f>Data_SP500[[#This Row],[leg_return10d]]&lt;Data_SP500[[#This Row],[var10d]]</f>
        <v>0</v>
      </c>
      <c r="I200" s="3">
        <f>IF(AND(Data_SP500[[#This Row],[breaches]], Data_SP500[[#This Row],[breaches]]=H199),1,0)</f>
        <v>0</v>
      </c>
    </row>
    <row r="201" spans="1:9" x14ac:dyDescent="0.25">
      <c r="A201" s="3" t="s">
        <v>835</v>
      </c>
      <c r="B201">
        <v>1767.9300539999999</v>
      </c>
      <c r="C201">
        <f>LN(Data_SP500[[#This Row],[SP500]])-LN(B200)</f>
        <v>3.5641993420361118E-3</v>
      </c>
      <c r="D201">
        <f>LN(B211)-LN(Data_SP500[[#This Row],[SP500]])</f>
        <v>1.3260618338082786E-2</v>
      </c>
      <c r="E201" s="3">
        <f t="shared" si="2"/>
        <v>7.6096244266683809E-3</v>
      </c>
      <c r="F201" s="3">
        <f>Data_SP500[[#This Row],[sigma]]*SQRT(10)</f>
        <v>2.4063745326725033E-2</v>
      </c>
      <c r="G201" s="3">
        <f>_xlfn.NORM.INV(0.01,0,1)*Data_SP500[[#This Row],[sigma_10d]]</f>
        <v>-5.5980642782286996E-2</v>
      </c>
      <c r="H201" s="3" t="b">
        <f>Data_SP500[[#This Row],[leg_return10d]]&lt;Data_SP500[[#This Row],[var10d]]</f>
        <v>0</v>
      </c>
      <c r="I201" s="3">
        <f>IF(AND(Data_SP500[[#This Row],[breaches]], Data_SP500[[#This Row],[breaches]]=H200),1,0)</f>
        <v>0</v>
      </c>
    </row>
    <row r="202" spans="1:9" x14ac:dyDescent="0.25">
      <c r="A202" s="3" t="s">
        <v>836</v>
      </c>
      <c r="B202">
        <v>1762.969971</v>
      </c>
      <c r="C202">
        <f>LN(Data_SP500[[#This Row],[SP500]])-LN(B201)</f>
        <v>-2.8095308434483712E-3</v>
      </c>
      <c r="D202">
        <f>LN(B212)-LN(Data_SP500[[#This Row],[SP500]])</f>
        <v>1.4025094004094463E-2</v>
      </c>
      <c r="E202" s="3">
        <f t="shared" si="2"/>
        <v>7.3041899331426118E-3</v>
      </c>
      <c r="F202" s="3">
        <f>Data_SP500[[#This Row],[sigma]]*SQRT(10)</f>
        <v>2.309787665120365E-2</v>
      </c>
      <c r="G202" s="3">
        <f>_xlfn.NORM.INV(0.01,0,1)*Data_SP500[[#This Row],[sigma_10d]]</f>
        <v>-5.3733696242385186E-2</v>
      </c>
      <c r="H202" s="3" t="b">
        <f>Data_SP500[[#This Row],[leg_return10d]]&lt;Data_SP500[[#This Row],[var10d]]</f>
        <v>0</v>
      </c>
      <c r="I202" s="3">
        <f>IF(AND(Data_SP500[[#This Row],[breaches]], Data_SP500[[#This Row],[breaches]]=H201),1,0)</f>
        <v>0</v>
      </c>
    </row>
    <row r="203" spans="1:9" x14ac:dyDescent="0.25">
      <c r="A203" s="3" t="s">
        <v>837</v>
      </c>
      <c r="B203">
        <v>1770.48999</v>
      </c>
      <c r="C203">
        <f>LN(Data_SP500[[#This Row],[SP500]])-LN(B202)</f>
        <v>4.2564684115138363E-3</v>
      </c>
      <c r="D203">
        <f>LN(B213)-LN(Data_SP500[[#This Row],[SP500]])</f>
        <v>6.1263895961802817E-3</v>
      </c>
      <c r="E203" s="3">
        <f t="shared" si="2"/>
        <v>6.4720872795680706E-3</v>
      </c>
      <c r="F203" s="3">
        <f>Data_SP500[[#This Row],[sigma]]*SQRT(10)</f>
        <v>2.0466537018838053E-2</v>
      </c>
      <c r="G203" s="3">
        <f>_xlfn.NORM.INV(0.01,0,1)*Data_SP500[[#This Row],[sigma_10d]]</f>
        <v>-4.7612284882752071E-2</v>
      </c>
      <c r="H203" s="3" t="b">
        <f>Data_SP500[[#This Row],[leg_return10d]]&lt;Data_SP500[[#This Row],[var10d]]</f>
        <v>0</v>
      </c>
      <c r="I203" s="3">
        <f>IF(AND(Data_SP500[[#This Row],[breaches]], Data_SP500[[#This Row],[breaches]]=H202),1,0)</f>
        <v>0</v>
      </c>
    </row>
    <row r="204" spans="1:9" x14ac:dyDescent="0.25">
      <c r="A204" s="3" t="s">
        <v>838</v>
      </c>
      <c r="B204">
        <v>1747.150024</v>
      </c>
      <c r="C204">
        <f>LN(Data_SP500[[#This Row],[SP500]])-LN(B203)</f>
        <v>-1.3270436104209082E-2</v>
      </c>
      <c r="D204">
        <f>LN(B214)-LN(Data_SP500[[#This Row],[SP500]])</f>
        <v>2.7492531417496302E-2</v>
      </c>
      <c r="E204" s="3">
        <f t="shared" si="2"/>
        <v>7.3925226299907396E-3</v>
      </c>
      <c r="F204" s="3">
        <f>Data_SP500[[#This Row],[sigma]]*SQRT(10)</f>
        <v>2.3377209165108912E-2</v>
      </c>
      <c r="G204" s="3">
        <f>_xlfn.NORM.INV(0.01,0,1)*Data_SP500[[#This Row],[sigma_10d]]</f>
        <v>-5.4383520842259177E-2</v>
      </c>
      <c r="H204" s="3" t="b">
        <f>Data_SP500[[#This Row],[leg_return10d]]&lt;Data_SP500[[#This Row],[var10d]]</f>
        <v>0</v>
      </c>
      <c r="I204" s="3">
        <f>IF(AND(Data_SP500[[#This Row],[breaches]], Data_SP500[[#This Row],[breaches]]=H203),1,0)</f>
        <v>0</v>
      </c>
    </row>
    <row r="205" spans="1:9" x14ac:dyDescent="0.25">
      <c r="A205" s="3" t="s">
        <v>839</v>
      </c>
      <c r="B205">
        <v>1770.6099850000001</v>
      </c>
      <c r="C205">
        <f>LN(Data_SP500[[#This Row],[SP500]])-LN(B204)</f>
        <v>1.3338208830703024E-2</v>
      </c>
      <c r="D205">
        <f>LN(B215)-LN(Data_SP500[[#This Row],[SP500]])</f>
        <v>1.9103512986121451E-2</v>
      </c>
      <c r="E205" s="3">
        <f t="shared" si="2"/>
        <v>6.493169143263219E-3</v>
      </c>
      <c r="F205" s="3">
        <f>Data_SP500[[#This Row],[sigma]]*SQRT(10)</f>
        <v>2.0533203725435933E-2</v>
      </c>
      <c r="G205" s="3">
        <f>_xlfn.NORM.INV(0.01,0,1)*Data_SP500[[#This Row],[sigma_10d]]</f>
        <v>-4.7767374833915355E-2</v>
      </c>
      <c r="H205" s="3" t="b">
        <f>Data_SP500[[#This Row],[leg_return10d]]&lt;Data_SP500[[#This Row],[var10d]]</f>
        <v>0</v>
      </c>
      <c r="I205" s="3">
        <f>IF(AND(Data_SP500[[#This Row],[breaches]], Data_SP500[[#This Row],[breaches]]=H204),1,0)</f>
        <v>0</v>
      </c>
    </row>
    <row r="206" spans="1:9" x14ac:dyDescent="0.25">
      <c r="A206" s="3" t="s">
        <v>840</v>
      </c>
      <c r="B206">
        <v>1771.8900149999999</v>
      </c>
      <c r="C206">
        <f>LN(Data_SP500[[#This Row],[SP500]])-LN(B205)</f>
        <v>7.2267046193807971E-4</v>
      </c>
      <c r="D206">
        <f>LN(B216)-LN(Data_SP500[[#This Row],[SP500]])</f>
        <v>1.7116701347020147E-2</v>
      </c>
      <c r="E206" s="3">
        <f t="shared" si="2"/>
        <v>6.4296823066645557E-3</v>
      </c>
      <c r="F206" s="3">
        <f>Data_SP500[[#This Row],[sigma]]*SQRT(10)</f>
        <v>2.0332440720345221E-2</v>
      </c>
      <c r="G206" s="3">
        <f>_xlfn.NORM.INV(0.01,0,1)*Data_SP500[[#This Row],[sigma_10d]]</f>
        <v>-4.7300330243836529E-2</v>
      </c>
      <c r="H206" s="3" t="b">
        <f>Data_SP500[[#This Row],[leg_return10d]]&lt;Data_SP500[[#This Row],[var10d]]</f>
        <v>0</v>
      </c>
      <c r="I206" s="3">
        <f>IF(AND(Data_SP500[[#This Row],[breaches]], Data_SP500[[#This Row],[breaches]]=H205),1,0)</f>
        <v>0</v>
      </c>
    </row>
    <row r="207" spans="1:9" x14ac:dyDescent="0.25">
      <c r="A207" s="3" t="s">
        <v>841</v>
      </c>
      <c r="B207">
        <v>1767.6899410000001</v>
      </c>
      <c r="C207">
        <f>LN(Data_SP500[[#This Row],[SP500]])-LN(B206)</f>
        <v>-2.3732058738508144E-3</v>
      </c>
      <c r="D207">
        <f>LN(B217)-LN(Data_SP500[[#This Row],[SP500]])</f>
        <v>1.9639700716433062E-2</v>
      </c>
      <c r="E207" s="3">
        <f t="shared" si="2"/>
        <v>6.473740669034788E-3</v>
      </c>
      <c r="F207" s="3">
        <f>Data_SP500[[#This Row],[sigma]]*SQRT(10)</f>
        <v>2.0471765495412211E-2</v>
      </c>
      <c r="G207" s="3">
        <f>_xlfn.NORM.INV(0.01,0,1)*Data_SP500[[#This Row],[sigma_10d]]</f>
        <v>-4.7624448138114839E-2</v>
      </c>
      <c r="H207" s="3" t="b">
        <f>Data_SP500[[#This Row],[leg_return10d]]&lt;Data_SP500[[#This Row],[var10d]]</f>
        <v>0</v>
      </c>
      <c r="I207" s="3">
        <f>IF(AND(Data_SP500[[#This Row],[breaches]], Data_SP500[[#This Row],[breaches]]=H206),1,0)</f>
        <v>0</v>
      </c>
    </row>
    <row r="208" spans="1:9" x14ac:dyDescent="0.25">
      <c r="A208" s="3" t="s">
        <v>124</v>
      </c>
      <c r="B208">
        <v>1782</v>
      </c>
      <c r="C208">
        <f>LN(Data_SP500[[#This Row],[SP500]])-LN(B207)</f>
        <v>8.0627529503187745E-3</v>
      </c>
      <c r="D208">
        <f>LN(B218)-LN(Data_SP500[[#This Row],[SP500]])</f>
        <v>1.4058946184200671E-2</v>
      </c>
      <c r="E208" s="3">
        <f t="shared" si="2"/>
        <v>6.3017875291584693E-3</v>
      </c>
      <c r="F208" s="3">
        <f>Data_SP500[[#This Row],[sigma]]*SQRT(10)</f>
        <v>1.9928001922585519E-2</v>
      </c>
      <c r="G208" s="3">
        <f>_xlfn.NORM.INV(0.01,0,1)*Data_SP500[[#This Row],[sigma_10d]]</f>
        <v>-4.6359464906488609E-2</v>
      </c>
      <c r="H208" s="3" t="b">
        <f>Data_SP500[[#This Row],[leg_return10d]]&lt;Data_SP500[[#This Row],[var10d]]</f>
        <v>0</v>
      </c>
      <c r="I208" s="3">
        <f>IF(AND(Data_SP500[[#This Row],[breaches]], Data_SP500[[#This Row],[breaches]]=H207),1,0)</f>
        <v>0</v>
      </c>
    </row>
    <row r="209" spans="1:9" x14ac:dyDescent="0.25">
      <c r="A209" s="3" t="s">
        <v>125</v>
      </c>
      <c r="B209">
        <v>1790.619995</v>
      </c>
      <c r="C209">
        <f>LN(Data_SP500[[#This Row],[SP500]])-LN(B208)</f>
        <v>4.8255967550057122E-3</v>
      </c>
      <c r="D209">
        <f>LN(B219)-LN(Data_SP500[[#This Row],[SP500]])</f>
        <v>8.4473514564216146E-3</v>
      </c>
      <c r="E209" s="3">
        <f t="shared" si="2"/>
        <v>5.7710467487670893E-3</v>
      </c>
      <c r="F209" s="3">
        <f>Data_SP500[[#This Row],[sigma]]*SQRT(10)</f>
        <v>1.8249652209413526E-2</v>
      </c>
      <c r="G209" s="3">
        <f>_xlfn.NORM.INV(0.01,0,1)*Data_SP500[[#This Row],[sigma_10d]]</f>
        <v>-4.2455039619353888E-2</v>
      </c>
      <c r="H209" s="3" t="b">
        <f>Data_SP500[[#This Row],[leg_return10d]]&lt;Data_SP500[[#This Row],[var10d]]</f>
        <v>0</v>
      </c>
      <c r="I209" s="3">
        <f>IF(AND(Data_SP500[[#This Row],[breaches]], Data_SP500[[#This Row],[breaches]]=H208),1,0)</f>
        <v>0</v>
      </c>
    </row>
    <row r="210" spans="1:9" x14ac:dyDescent="0.25">
      <c r="A210" s="3" t="s">
        <v>126</v>
      </c>
      <c r="B210">
        <v>1798.1800539999999</v>
      </c>
      <c r="C210">
        <f>LN(Data_SP500[[#This Row],[SP500]])-LN(B209)</f>
        <v>4.2131465000787571E-3</v>
      </c>
      <c r="D210">
        <f>LN(B220)-LN(Data_SP500[[#This Row],[SP500]])</f>
        <v>1.5114809667382545E-3</v>
      </c>
      <c r="E210" s="3">
        <f t="shared" si="2"/>
        <v>5.6911004561978652E-3</v>
      </c>
      <c r="F210" s="3">
        <f>Data_SP500[[#This Row],[sigma]]*SQRT(10)</f>
        <v>1.7996839834408581E-2</v>
      </c>
      <c r="G210" s="3">
        <f>_xlfn.NORM.INV(0.01,0,1)*Data_SP500[[#This Row],[sigma_10d]]</f>
        <v>-4.1866910088229917E-2</v>
      </c>
      <c r="H210" s="3" t="b">
        <f>Data_SP500[[#This Row],[leg_return10d]]&lt;Data_SP500[[#This Row],[var10d]]</f>
        <v>0</v>
      </c>
      <c r="I210" s="3">
        <f>IF(AND(Data_SP500[[#This Row],[breaches]], Data_SP500[[#This Row],[breaches]]=H209),1,0)</f>
        <v>0</v>
      </c>
    </row>
    <row r="211" spans="1:9" x14ac:dyDescent="0.25">
      <c r="A211" s="3" t="s">
        <v>127</v>
      </c>
      <c r="B211">
        <v>1791.530029</v>
      </c>
      <c r="C211">
        <f>LN(Data_SP500[[#This Row],[SP500]])-LN(B210)</f>
        <v>-3.7050527499671304E-3</v>
      </c>
      <c r="D211">
        <f>LN(B221)-LN(Data_SP500[[#This Row],[SP500]])</f>
        <v>2.0185777240753211E-3</v>
      </c>
      <c r="E211" s="3">
        <f t="shared" si="2"/>
        <v>5.7000129812980766E-3</v>
      </c>
      <c r="F211" s="3">
        <f>Data_SP500[[#This Row],[sigma]]*SQRT(10)</f>
        <v>1.8025023713428671E-2</v>
      </c>
      <c r="G211" s="3">
        <f>_xlfn.NORM.INV(0.01,0,1)*Data_SP500[[#This Row],[sigma_10d]]</f>
        <v>-4.1932475595270531E-2</v>
      </c>
      <c r="H211" s="3" t="b">
        <f>Data_SP500[[#This Row],[leg_return10d]]&lt;Data_SP500[[#This Row],[var10d]]</f>
        <v>0</v>
      </c>
      <c r="I211" s="3">
        <f>IF(AND(Data_SP500[[#This Row],[breaches]], Data_SP500[[#This Row],[breaches]]=H210),1,0)</f>
        <v>0</v>
      </c>
    </row>
    <row r="212" spans="1:9" x14ac:dyDescent="0.25">
      <c r="A212" s="3" t="s">
        <v>128</v>
      </c>
      <c r="B212">
        <v>1787.869995</v>
      </c>
      <c r="C212">
        <f>LN(Data_SP500[[#This Row],[SP500]])-LN(B211)</f>
        <v>-2.0450551774366943E-3</v>
      </c>
      <c r="D212">
        <f>LN(B222)-LN(Data_SP500[[#This Row],[SP500]])</f>
        <v>2.7592898889805539E-3</v>
      </c>
      <c r="E212" s="3">
        <f t="shared" si="2"/>
        <v>5.7409623884566901E-3</v>
      </c>
      <c r="F212" s="3">
        <f>Data_SP500[[#This Row],[sigma]]*SQRT(10)</f>
        <v>1.8154517108883494E-2</v>
      </c>
      <c r="G212" s="3">
        <f>_xlfn.NORM.INV(0.01,0,1)*Data_SP500[[#This Row],[sigma_10d]]</f>
        <v>-4.2233722280489189E-2</v>
      </c>
      <c r="H212" s="3" t="b">
        <f>Data_SP500[[#This Row],[leg_return10d]]&lt;Data_SP500[[#This Row],[var10d]]</f>
        <v>0</v>
      </c>
      <c r="I212" s="3">
        <f>IF(AND(Data_SP500[[#This Row],[breaches]], Data_SP500[[#This Row],[breaches]]=H211),1,0)</f>
        <v>0</v>
      </c>
    </row>
    <row r="213" spans="1:9" x14ac:dyDescent="0.25">
      <c r="A213" s="3" t="s">
        <v>129</v>
      </c>
      <c r="B213">
        <v>1781.369995</v>
      </c>
      <c r="C213">
        <f>LN(Data_SP500[[#This Row],[SP500]])-LN(B212)</f>
        <v>-3.6422359964003448E-3</v>
      </c>
      <c r="D213">
        <f>LN(B223)-LN(Data_SP500[[#This Row],[SP500]])</f>
        <v>2.0525096793875264E-3</v>
      </c>
      <c r="E213" s="3">
        <f t="shared" si="2"/>
        <v>5.7330168902305079E-3</v>
      </c>
      <c r="F213" s="3">
        <f>Data_SP500[[#This Row],[sigma]]*SQRT(10)</f>
        <v>1.8129391237343931E-2</v>
      </c>
      <c r="G213" s="3">
        <f>_xlfn.NORM.INV(0.01,0,1)*Data_SP500[[#This Row],[sigma_10d]]</f>
        <v>-4.2175270762649701E-2</v>
      </c>
      <c r="H213" s="3" t="b">
        <f>Data_SP500[[#This Row],[leg_return10d]]&lt;Data_SP500[[#This Row],[var10d]]</f>
        <v>0</v>
      </c>
      <c r="I213" s="3">
        <f>IF(AND(Data_SP500[[#This Row],[breaches]], Data_SP500[[#This Row],[breaches]]=H212),1,0)</f>
        <v>0</v>
      </c>
    </row>
    <row r="214" spans="1:9" x14ac:dyDescent="0.25">
      <c r="A214" s="3" t="s">
        <v>130</v>
      </c>
      <c r="B214">
        <v>1795.849976</v>
      </c>
      <c r="C214">
        <f>LN(Data_SP500[[#This Row],[SP500]])-LN(B213)</f>
        <v>8.095705717106938E-3</v>
      </c>
      <c r="D214">
        <f>LN(B224)-LN(Data_SP500[[#This Row],[SP500]])</f>
        <v>5.1319991050151614E-3</v>
      </c>
      <c r="E214" s="3">
        <f t="shared" si="2"/>
        <v>5.8058903898830687E-3</v>
      </c>
      <c r="F214" s="3">
        <f>Data_SP500[[#This Row],[sigma]]*SQRT(10)</f>
        <v>1.8359837477313512E-2</v>
      </c>
      <c r="G214" s="3">
        <f>_xlfn.NORM.INV(0.01,0,1)*Data_SP500[[#This Row],[sigma_10d]]</f>
        <v>-4.271136888308364E-2</v>
      </c>
      <c r="H214" s="3" t="b">
        <f>Data_SP500[[#This Row],[leg_return10d]]&lt;Data_SP500[[#This Row],[var10d]]</f>
        <v>0</v>
      </c>
      <c r="I214" s="3">
        <f>IF(AND(Data_SP500[[#This Row],[breaches]], Data_SP500[[#This Row],[breaches]]=H213),1,0)</f>
        <v>0</v>
      </c>
    </row>
    <row r="215" spans="1:9" x14ac:dyDescent="0.25">
      <c r="A215" s="3" t="s">
        <v>131</v>
      </c>
      <c r="B215">
        <v>1804.76001</v>
      </c>
      <c r="C215">
        <f>LN(Data_SP500[[#This Row],[SP500]])-LN(B214)</f>
        <v>4.9491903993281738E-3</v>
      </c>
      <c r="D215">
        <f>LN(B225)-LN(Data_SP500[[#This Row],[SP500]])</f>
        <v>1.9982597892900245E-3</v>
      </c>
      <c r="E215" s="3">
        <f t="shared" si="2"/>
        <v>5.8456433560171075E-3</v>
      </c>
      <c r="F215" s="3">
        <f>Data_SP500[[#This Row],[sigma]]*SQRT(10)</f>
        <v>1.8485547394044611E-2</v>
      </c>
      <c r="G215" s="3">
        <f>_xlfn.NORM.INV(0.01,0,1)*Data_SP500[[#This Row],[sigma_10d]]</f>
        <v>-4.3003813880616887E-2</v>
      </c>
      <c r="H215" s="3" t="b">
        <f>Data_SP500[[#This Row],[leg_return10d]]&lt;Data_SP500[[#This Row],[var10d]]</f>
        <v>0</v>
      </c>
      <c r="I215" s="3">
        <f>IF(AND(Data_SP500[[#This Row],[breaches]], Data_SP500[[#This Row],[breaches]]=H214),1,0)</f>
        <v>0</v>
      </c>
    </row>
    <row r="216" spans="1:9" x14ac:dyDescent="0.25">
      <c r="A216" s="3" t="s">
        <v>132</v>
      </c>
      <c r="B216">
        <v>1802.4799800000001</v>
      </c>
      <c r="C216">
        <f>LN(Data_SP500[[#This Row],[SP500]])-LN(B215)</f>
        <v>-1.2641411771632249E-3</v>
      </c>
      <c r="D216">
        <f>LN(B226)-LN(Data_SP500[[#This Row],[SP500]])</f>
        <v>7.7676070589838275E-5</v>
      </c>
      <c r="E216" s="3">
        <f t="shared" ref="E216:E279" si="3">_xlfn.STDEV.S(C196:C216)</f>
        <v>5.8318988520792694E-3</v>
      </c>
      <c r="F216" s="3">
        <f>Data_SP500[[#This Row],[sigma]]*SQRT(10)</f>
        <v>1.8442083456291891E-2</v>
      </c>
      <c r="G216" s="3">
        <f>_xlfn.NORM.INV(0.01,0,1)*Data_SP500[[#This Row],[sigma_10d]]</f>
        <v>-4.2902701641428405E-2</v>
      </c>
      <c r="H216" s="3" t="b">
        <f>Data_SP500[[#This Row],[leg_return10d]]&lt;Data_SP500[[#This Row],[var10d]]</f>
        <v>0</v>
      </c>
      <c r="I216" s="3">
        <f>IF(AND(Data_SP500[[#This Row],[breaches]], Data_SP500[[#This Row],[breaches]]=H215),1,0)</f>
        <v>0</v>
      </c>
    </row>
    <row r="217" spans="1:9" x14ac:dyDescent="0.25">
      <c r="A217" s="3" t="s">
        <v>133</v>
      </c>
      <c r="B217">
        <v>1802.75</v>
      </c>
      <c r="C217">
        <f>LN(Data_SP500[[#This Row],[SP500]])-LN(B216)</f>
        <v>1.4979349556210053E-4</v>
      </c>
      <c r="D217">
        <f>LN(B227)-LN(Data_SP500[[#This Row],[SP500]])</f>
        <v>-1.1453514867993952E-2</v>
      </c>
      <c r="E217" s="3">
        <f t="shared" si="3"/>
        <v>5.8356836705612293E-3</v>
      </c>
      <c r="F217" s="3">
        <f>Data_SP500[[#This Row],[sigma]]*SQRT(10)</f>
        <v>1.8454052103225184E-2</v>
      </c>
      <c r="G217" s="3">
        <f>_xlfn.NORM.INV(0.01,0,1)*Data_SP500[[#This Row],[sigma_10d]]</f>
        <v>-4.2930544877776811E-2</v>
      </c>
      <c r="H217" s="3" t="b">
        <f>Data_SP500[[#This Row],[leg_return10d]]&lt;Data_SP500[[#This Row],[var10d]]</f>
        <v>0</v>
      </c>
      <c r="I217" s="3">
        <f>IF(AND(Data_SP500[[#This Row],[breaches]], Data_SP500[[#This Row],[breaches]]=H216),1,0)</f>
        <v>0</v>
      </c>
    </row>
    <row r="218" spans="1:9" x14ac:dyDescent="0.25">
      <c r="A218" s="3" t="s">
        <v>134</v>
      </c>
      <c r="B218">
        <v>1807.2299800000001</v>
      </c>
      <c r="C218">
        <f>LN(Data_SP500[[#This Row],[SP500]])-LN(B217)</f>
        <v>2.4819984180863841E-3</v>
      </c>
      <c r="D218">
        <f>LN(B228)-LN(Data_SP500[[#This Row],[SP500]])</f>
        <v>-1.7713201831812242E-2</v>
      </c>
      <c r="E218" s="3">
        <f t="shared" si="3"/>
        <v>5.7554477438348855E-3</v>
      </c>
      <c r="F218" s="3">
        <f>Data_SP500[[#This Row],[sigma]]*SQRT(10)</f>
        <v>1.8200323824595559E-2</v>
      </c>
      <c r="G218" s="3">
        <f>_xlfn.NORM.INV(0.01,0,1)*Data_SP500[[#This Row],[sigma_10d]]</f>
        <v>-4.2340284636202742E-2</v>
      </c>
      <c r="H218" s="3" t="b">
        <f>Data_SP500[[#This Row],[leg_return10d]]&lt;Data_SP500[[#This Row],[var10d]]</f>
        <v>0</v>
      </c>
      <c r="I218" s="3">
        <f>IF(AND(Data_SP500[[#This Row],[breaches]], Data_SP500[[#This Row],[breaches]]=H217),1,0)</f>
        <v>0</v>
      </c>
    </row>
    <row r="219" spans="1:9" x14ac:dyDescent="0.25">
      <c r="A219" s="3" t="s">
        <v>135</v>
      </c>
      <c r="B219">
        <v>1805.8100589999999</v>
      </c>
      <c r="C219">
        <f>LN(Data_SP500[[#This Row],[SP500]])-LN(B218)</f>
        <v>-7.859979727733446E-4</v>
      </c>
      <c r="D219">
        <f>LN(B229)-LN(Data_SP500[[#This Row],[SP500]])</f>
        <v>-1.7028619308367965E-2</v>
      </c>
      <c r="E219" s="3">
        <f t="shared" si="3"/>
        <v>5.6157257420661371E-3</v>
      </c>
      <c r="F219" s="3">
        <f>Data_SP500[[#This Row],[sigma]]*SQRT(10)</f>
        <v>1.775848405976824E-2</v>
      </c>
      <c r="G219" s="3">
        <f>_xlfn.NORM.INV(0.01,0,1)*Data_SP500[[#This Row],[sigma_10d]]</f>
        <v>-4.1312411638630003E-2</v>
      </c>
      <c r="H219" s="3" t="b">
        <f>Data_SP500[[#This Row],[leg_return10d]]&lt;Data_SP500[[#This Row],[var10d]]</f>
        <v>0</v>
      </c>
      <c r="I219" s="3">
        <f>IF(AND(Data_SP500[[#This Row],[breaches]], Data_SP500[[#This Row],[breaches]]=H218),1,0)</f>
        <v>0</v>
      </c>
    </row>
    <row r="220" spans="1:9" x14ac:dyDescent="0.25">
      <c r="A220" s="3" t="s">
        <v>842</v>
      </c>
      <c r="B220">
        <v>1800.900024</v>
      </c>
      <c r="C220">
        <f>LN(Data_SP500[[#This Row],[SP500]])-LN(B219)</f>
        <v>-2.7227239896046029E-3</v>
      </c>
      <c r="D220">
        <f>LN(B230)-LN(Data_SP500[[#This Row],[SP500]])</f>
        <v>-8.0057430615276814E-3</v>
      </c>
      <c r="E220" s="3">
        <f t="shared" si="3"/>
        <v>5.5710560873679146E-3</v>
      </c>
      <c r="F220" s="3">
        <f>Data_SP500[[#This Row],[sigma]]*SQRT(10)</f>
        <v>1.7617226208628618E-2</v>
      </c>
      <c r="G220" s="3">
        <f>_xlfn.NORM.INV(0.01,0,1)*Data_SP500[[#This Row],[sigma_10d]]</f>
        <v>-4.0983796736939769E-2</v>
      </c>
      <c r="H220" s="3" t="b">
        <f>Data_SP500[[#This Row],[leg_return10d]]&lt;Data_SP500[[#This Row],[var10d]]</f>
        <v>0</v>
      </c>
      <c r="I220" s="3">
        <f>IF(AND(Data_SP500[[#This Row],[breaches]], Data_SP500[[#This Row],[breaches]]=H219),1,0)</f>
        <v>0</v>
      </c>
    </row>
    <row r="221" spans="1:9" x14ac:dyDescent="0.25">
      <c r="A221" s="3" t="s">
        <v>843</v>
      </c>
      <c r="B221">
        <v>1795.150024</v>
      </c>
      <c r="C221">
        <f>LN(Data_SP500[[#This Row],[SP500]])-LN(B220)</f>
        <v>-3.1979559926300638E-3</v>
      </c>
      <c r="D221">
        <f>LN(B231)-LN(Data_SP500[[#This Row],[SP500]])</f>
        <v>-7.9135929702855989E-3</v>
      </c>
      <c r="E221" s="3">
        <f t="shared" si="3"/>
        <v>5.6358987516682427E-3</v>
      </c>
      <c r="F221" s="3">
        <f>Data_SP500[[#This Row],[sigma]]*SQRT(10)</f>
        <v>1.7822276717371341E-2</v>
      </c>
      <c r="G221" s="3">
        <f>_xlfn.NORM.INV(0.01,0,1)*Data_SP500[[#This Row],[sigma_10d]]</f>
        <v>-4.1460815552024397E-2</v>
      </c>
      <c r="H221" s="3" t="b">
        <f>Data_SP500[[#This Row],[leg_return10d]]&lt;Data_SP500[[#This Row],[var10d]]</f>
        <v>0</v>
      </c>
      <c r="I221" s="3">
        <f>IF(AND(Data_SP500[[#This Row],[breaches]], Data_SP500[[#This Row],[breaches]]=H220),1,0)</f>
        <v>0</v>
      </c>
    </row>
    <row r="222" spans="1:9" x14ac:dyDescent="0.25">
      <c r="A222" s="3" t="s">
        <v>844</v>
      </c>
      <c r="B222">
        <v>1792.8100589999999</v>
      </c>
      <c r="C222">
        <f>LN(Data_SP500[[#This Row],[SP500]])-LN(B221)</f>
        <v>-1.3043430125314615E-3</v>
      </c>
      <c r="D222">
        <f>LN(B232)-LN(Data_SP500[[#This Row],[SP500]])</f>
        <v>9.9016558227384976E-3</v>
      </c>
      <c r="E222" s="3">
        <f t="shared" si="3"/>
        <v>5.6208243107639414E-3</v>
      </c>
      <c r="F222" s="3">
        <f>Data_SP500[[#This Row],[sigma]]*SQRT(10)</f>
        <v>1.777460714966014E-2</v>
      </c>
      <c r="G222" s="3">
        <f>_xlfn.NORM.INV(0.01,0,1)*Data_SP500[[#This Row],[sigma_10d]]</f>
        <v>-4.1349919554522996E-2</v>
      </c>
      <c r="H222" s="3" t="b">
        <f>Data_SP500[[#This Row],[leg_return10d]]&lt;Data_SP500[[#This Row],[var10d]]</f>
        <v>0</v>
      </c>
      <c r="I222" s="3">
        <f>IF(AND(Data_SP500[[#This Row],[breaches]], Data_SP500[[#This Row],[breaches]]=H221),1,0)</f>
        <v>0</v>
      </c>
    </row>
    <row r="223" spans="1:9" x14ac:dyDescent="0.25">
      <c r="A223" s="3" t="s">
        <v>845</v>
      </c>
      <c r="B223">
        <v>1785.030029</v>
      </c>
      <c r="C223">
        <f>LN(Data_SP500[[#This Row],[SP500]])-LN(B222)</f>
        <v>-4.3490162059933724E-3</v>
      </c>
      <c r="D223">
        <f>LN(B233)-LN(Data_SP500[[#This Row],[SP500]])</f>
        <v>1.3670575057834533E-2</v>
      </c>
      <c r="E223" s="3">
        <f t="shared" si="3"/>
        <v>5.6781594700511034E-3</v>
      </c>
      <c r="F223" s="3">
        <f>Data_SP500[[#This Row],[sigma]]*SQRT(10)</f>
        <v>1.7955916843016128E-2</v>
      </c>
      <c r="G223" s="3">
        <f>_xlfn.NORM.INV(0.01,0,1)*Data_SP500[[#This Row],[sigma_10d]]</f>
        <v>-4.1771708974204694E-2</v>
      </c>
      <c r="H223" s="3" t="b">
        <f>Data_SP500[[#This Row],[leg_return10d]]&lt;Data_SP500[[#This Row],[var10d]]</f>
        <v>0</v>
      </c>
      <c r="I223" s="3">
        <f>IF(AND(Data_SP500[[#This Row],[breaches]], Data_SP500[[#This Row],[breaches]]=H222),1,0)</f>
        <v>0</v>
      </c>
    </row>
    <row r="224" spans="1:9" x14ac:dyDescent="0.25">
      <c r="A224" s="3" t="s">
        <v>846</v>
      </c>
      <c r="B224">
        <v>1805.089966</v>
      </c>
      <c r="C224">
        <f>LN(Data_SP500[[#This Row],[SP500]])-LN(B223)</f>
        <v>1.1175195142734573E-2</v>
      </c>
      <c r="D224">
        <f>LN(B234)-LN(Data_SP500[[#This Row],[SP500]])</f>
        <v>7.3025349680033713E-3</v>
      </c>
      <c r="E224" s="3">
        <f t="shared" si="3"/>
        <v>6.0873799999865115E-3</v>
      </c>
      <c r="F224" s="3">
        <f>Data_SP500[[#This Row],[sigma]]*SQRT(10)</f>
        <v>1.9249985782913134E-2</v>
      </c>
      <c r="G224" s="3">
        <f>_xlfn.NORM.INV(0.01,0,1)*Data_SP500[[#This Row],[sigma_10d]]</f>
        <v>-4.4782163501396383E-2</v>
      </c>
      <c r="H224" s="3" t="b">
        <f>Data_SP500[[#This Row],[leg_return10d]]&lt;Data_SP500[[#This Row],[var10d]]</f>
        <v>0</v>
      </c>
      <c r="I224" s="3">
        <f>IF(AND(Data_SP500[[#This Row],[breaches]], Data_SP500[[#This Row],[breaches]]=H223),1,0)</f>
        <v>0</v>
      </c>
    </row>
    <row r="225" spans="1:9" x14ac:dyDescent="0.25">
      <c r="A225" s="3" t="s">
        <v>847</v>
      </c>
      <c r="B225">
        <v>1808.369995</v>
      </c>
      <c r="C225">
        <f>LN(Data_SP500[[#This Row],[SP500]])-LN(B224)</f>
        <v>1.8154510836030369E-3</v>
      </c>
      <c r="D225">
        <f>LN(B235)-LN(Data_SP500[[#This Row],[SP500]])</f>
        <v>1.079111280136491E-2</v>
      </c>
      <c r="E225" s="3">
        <f t="shared" si="3"/>
        <v>5.1462167800295734E-3</v>
      </c>
      <c r="F225" s="3">
        <f>Data_SP500[[#This Row],[sigma]]*SQRT(10)</f>
        <v>1.6273766357871172E-2</v>
      </c>
      <c r="G225" s="3">
        <f>_xlfn.NORM.INV(0.01,0,1)*Data_SP500[[#This Row],[sigma_10d]]</f>
        <v>-3.7858441769270959E-2</v>
      </c>
      <c r="H225" s="3" t="b">
        <f>Data_SP500[[#This Row],[leg_return10d]]&lt;Data_SP500[[#This Row],[var10d]]</f>
        <v>0</v>
      </c>
      <c r="I225" s="3">
        <f>IF(AND(Data_SP500[[#This Row],[breaches]], Data_SP500[[#This Row],[breaches]]=H224),1,0)</f>
        <v>0</v>
      </c>
    </row>
    <row r="226" spans="1:9" x14ac:dyDescent="0.25">
      <c r="A226" s="3" t="s">
        <v>848</v>
      </c>
      <c r="B226">
        <v>1802.619995</v>
      </c>
      <c r="C226">
        <f>LN(Data_SP500[[#This Row],[SP500]])-LN(B225)</f>
        <v>-3.1847248958634111E-3</v>
      </c>
      <c r="D226">
        <f>LN(B236)-LN(Data_SP500[[#This Row],[SP500]])</f>
        <v>1.6887341972076975E-2</v>
      </c>
      <c r="E226" s="3">
        <f t="shared" si="3"/>
        <v>4.4894345133733495E-3</v>
      </c>
      <c r="F226" s="3">
        <f>Data_SP500[[#This Row],[sigma]]*SQRT(10)</f>
        <v>1.4196838468429443E-2</v>
      </c>
      <c r="G226" s="3">
        <f>_xlfn.NORM.INV(0.01,0,1)*Data_SP500[[#This Row],[sigma_10d]]</f>
        <v>-3.3026784989132058E-2</v>
      </c>
      <c r="H226" s="3" t="b">
        <f>Data_SP500[[#This Row],[leg_return10d]]&lt;Data_SP500[[#This Row],[var10d]]</f>
        <v>0</v>
      </c>
      <c r="I226" s="3">
        <f>IF(AND(Data_SP500[[#This Row],[breaches]], Data_SP500[[#This Row],[breaches]]=H225),1,0)</f>
        <v>0</v>
      </c>
    </row>
    <row r="227" spans="1:9" x14ac:dyDescent="0.25">
      <c r="A227" s="3" t="s">
        <v>849</v>
      </c>
      <c r="B227">
        <v>1782.219971</v>
      </c>
      <c r="C227">
        <f>LN(Data_SP500[[#This Row],[SP500]])-LN(B226)</f>
        <v>-1.138139744302169E-2</v>
      </c>
      <c r="D227">
        <f>LN(B237)-LN(Data_SP500[[#This Row],[SP500]])</f>
        <v>3.3003044448378205E-2</v>
      </c>
      <c r="E227" s="3">
        <f t="shared" si="3"/>
        <v>5.2239449314866781E-3</v>
      </c>
      <c r="F227" s="3">
        <f>Data_SP500[[#This Row],[sigma]]*SQRT(10)</f>
        <v>1.651956435479016E-2</v>
      </c>
      <c r="G227" s="3">
        <f>_xlfn.NORM.INV(0.01,0,1)*Data_SP500[[#This Row],[sigma_10d]]</f>
        <v>-3.8430253416846943E-2</v>
      </c>
      <c r="H227" s="3" t="b">
        <f>Data_SP500[[#This Row],[leg_return10d]]&lt;Data_SP500[[#This Row],[var10d]]</f>
        <v>0</v>
      </c>
      <c r="I227" s="3">
        <f>IF(AND(Data_SP500[[#This Row],[breaches]], Data_SP500[[#This Row],[breaches]]=H226),1,0)</f>
        <v>0</v>
      </c>
    </row>
    <row r="228" spans="1:9" x14ac:dyDescent="0.25">
      <c r="A228" s="3" t="s">
        <v>850</v>
      </c>
      <c r="B228">
        <v>1775.5</v>
      </c>
      <c r="C228">
        <f>LN(Data_SP500[[#This Row],[SP500]])-LN(B227)</f>
        <v>-3.7776885457319054E-3</v>
      </c>
      <c r="D228">
        <f>LN(B238)-LN(Data_SP500[[#This Row],[SP500]])</f>
        <v>3.6444091504163723E-2</v>
      </c>
      <c r="E228" s="3">
        <f t="shared" si="3"/>
        <v>5.2683700101349663E-3</v>
      </c>
      <c r="F228" s="3">
        <f>Data_SP500[[#This Row],[sigma]]*SQRT(10)</f>
        <v>1.6660048788550864E-2</v>
      </c>
      <c r="G228" s="3">
        <f>_xlfn.NORM.INV(0.01,0,1)*Data_SP500[[#This Row],[sigma_10d]]</f>
        <v>-3.8757069080661989E-2</v>
      </c>
      <c r="H228" s="3" t="b">
        <f>Data_SP500[[#This Row],[leg_return10d]]&lt;Data_SP500[[#This Row],[var10d]]</f>
        <v>0</v>
      </c>
      <c r="I228" s="3">
        <f>IF(AND(Data_SP500[[#This Row],[breaches]], Data_SP500[[#This Row],[breaches]]=H227),1,0)</f>
        <v>0</v>
      </c>
    </row>
    <row r="229" spans="1:9" x14ac:dyDescent="0.25">
      <c r="A229" s="3" t="s">
        <v>136</v>
      </c>
      <c r="B229">
        <v>1775.3199460000001</v>
      </c>
      <c r="C229">
        <f>LN(Data_SP500[[#This Row],[SP500]])-LN(B228)</f>
        <v>-1.0141544932906754E-4</v>
      </c>
      <c r="D229">
        <f>LN(B239)-LN(Data_SP500[[#This Row],[SP500]])</f>
        <v>3.6366237059333173E-2</v>
      </c>
      <c r="E229" s="3">
        <f t="shared" si="3"/>
        <v>4.9516186768749889E-3</v>
      </c>
      <c r="F229" s="3">
        <f>Data_SP500[[#This Row],[sigma]]*SQRT(10)</f>
        <v>1.5658393123554288E-2</v>
      </c>
      <c r="G229" s="3">
        <f>_xlfn.NORM.INV(0.01,0,1)*Data_SP500[[#This Row],[sigma_10d]]</f>
        <v>-3.6426869553876237E-2</v>
      </c>
      <c r="H229" s="3" t="b">
        <f>Data_SP500[[#This Row],[leg_return10d]]&lt;Data_SP500[[#This Row],[var10d]]</f>
        <v>0</v>
      </c>
      <c r="I229" s="3">
        <f>IF(AND(Data_SP500[[#This Row],[breaches]], Data_SP500[[#This Row],[breaches]]=H228),1,0)</f>
        <v>0</v>
      </c>
    </row>
    <row r="230" spans="1:9" x14ac:dyDescent="0.25">
      <c r="A230" s="3" t="s">
        <v>137</v>
      </c>
      <c r="B230">
        <v>1786.540039</v>
      </c>
      <c r="C230">
        <f>LN(Data_SP500[[#This Row],[SP500]])-LN(B229)</f>
        <v>6.3001522572356805E-3</v>
      </c>
      <c r="D230">
        <f>LN(B240)-LN(Data_SP500[[#This Row],[SP500]])</f>
        <v>3.4017941118015038E-2</v>
      </c>
      <c r="E230" s="3">
        <f t="shared" si="3"/>
        <v>5.0358711732258607E-3</v>
      </c>
      <c r="F230" s="3">
        <f>Data_SP500[[#This Row],[sigma]]*SQRT(10)</f>
        <v>1.5924822910578066E-2</v>
      </c>
      <c r="G230" s="3">
        <f>_xlfn.NORM.INV(0.01,0,1)*Data_SP500[[#This Row],[sigma_10d]]</f>
        <v>-3.704667792250016E-2</v>
      </c>
      <c r="H230" s="3" t="b">
        <f>Data_SP500[[#This Row],[leg_return10d]]&lt;Data_SP500[[#This Row],[var10d]]</f>
        <v>0</v>
      </c>
      <c r="I230" s="3">
        <f>IF(AND(Data_SP500[[#This Row],[breaches]], Data_SP500[[#This Row],[breaches]]=H229),1,0)</f>
        <v>0</v>
      </c>
    </row>
    <row r="231" spans="1:9" x14ac:dyDescent="0.25">
      <c r="A231" s="3" t="s">
        <v>138</v>
      </c>
      <c r="B231">
        <v>1781</v>
      </c>
      <c r="C231">
        <f>LN(Data_SP500[[#This Row],[SP500]])-LN(B230)</f>
        <v>-3.1058059013879813E-3</v>
      </c>
      <c r="D231">
        <f>LN(B241)-LN(Data_SP500[[#This Row],[SP500]])</f>
        <v>2.8222333937105937E-2</v>
      </c>
      <c r="E231" s="3">
        <f t="shared" si="3"/>
        <v>4.9747087748712466E-3</v>
      </c>
      <c r="F231" s="3">
        <f>Data_SP500[[#This Row],[sigma]]*SQRT(10)</f>
        <v>1.5731410424618952E-2</v>
      </c>
      <c r="G231" s="3">
        <f>_xlfn.NORM.INV(0.01,0,1)*Data_SP500[[#This Row],[sigma_10d]]</f>
        <v>-3.6596733196976219E-2</v>
      </c>
      <c r="H231" s="3" t="b">
        <f>Data_SP500[[#This Row],[leg_return10d]]&lt;Data_SP500[[#This Row],[var10d]]</f>
        <v>0</v>
      </c>
      <c r="I231" s="3">
        <f>IF(AND(Data_SP500[[#This Row],[breaches]], Data_SP500[[#This Row],[breaches]]=H230),1,0)</f>
        <v>0</v>
      </c>
    </row>
    <row r="232" spans="1:9" x14ac:dyDescent="0.25">
      <c r="A232" s="3" t="s">
        <v>139</v>
      </c>
      <c r="B232">
        <v>1810.650024</v>
      </c>
      <c r="C232">
        <f>LN(Data_SP500[[#This Row],[SP500]])-LN(B231)</f>
        <v>1.6510905780492635E-2</v>
      </c>
      <c r="D232">
        <f>LN(B242)-LN(Data_SP500[[#This Row],[SP500]])</f>
        <v>1.1378407828334325E-2</v>
      </c>
      <c r="E232" s="3">
        <f t="shared" si="3"/>
        <v>6.1353860726819339E-3</v>
      </c>
      <c r="F232" s="3">
        <f>Data_SP500[[#This Row],[sigma]]*SQRT(10)</f>
        <v>1.9401794314150289E-2</v>
      </c>
      <c r="G232" s="3">
        <f>_xlfn.NORM.INV(0.01,0,1)*Data_SP500[[#This Row],[sigma_10d]]</f>
        <v>-4.5135322955301198E-2</v>
      </c>
      <c r="H232" s="3" t="b">
        <f>Data_SP500[[#This Row],[leg_return10d]]&lt;Data_SP500[[#This Row],[var10d]]</f>
        <v>0</v>
      </c>
      <c r="I232" s="3">
        <f>IF(AND(Data_SP500[[#This Row],[breaches]], Data_SP500[[#This Row],[breaches]]=H231),1,0)</f>
        <v>0</v>
      </c>
    </row>
    <row r="233" spans="1:9" x14ac:dyDescent="0.25">
      <c r="A233" s="3" t="s">
        <v>140</v>
      </c>
      <c r="B233">
        <v>1809.599976</v>
      </c>
      <c r="C233">
        <f>LN(Data_SP500[[#This Row],[SP500]])-LN(B232)</f>
        <v>-5.8009697089733692E-4</v>
      </c>
      <c r="D233">
        <f>LN(B243)-LN(Data_SP500[[#This Row],[SP500]])</f>
        <v>9.4435778660608705E-3</v>
      </c>
      <c r="E233" s="3">
        <f t="shared" si="3"/>
        <v>6.113224126598862E-3</v>
      </c>
      <c r="F233" s="3">
        <f>Data_SP500[[#This Row],[sigma]]*SQRT(10)</f>
        <v>1.9331712087145934E-2</v>
      </c>
      <c r="G233" s="3">
        <f>_xlfn.NORM.INV(0.01,0,1)*Data_SP500[[#This Row],[sigma_10d]]</f>
        <v>-4.4972287315501569E-2</v>
      </c>
      <c r="H233" s="3" t="b">
        <f>Data_SP500[[#This Row],[leg_return10d]]&lt;Data_SP500[[#This Row],[var10d]]</f>
        <v>0</v>
      </c>
      <c r="I233" s="3">
        <f>IF(AND(Data_SP500[[#This Row],[breaches]], Data_SP500[[#This Row],[breaches]]=H232),1,0)</f>
        <v>0</v>
      </c>
    </row>
    <row r="234" spans="1:9" x14ac:dyDescent="0.25">
      <c r="A234" s="3" t="s">
        <v>141</v>
      </c>
      <c r="B234">
        <v>1818.3199460000001</v>
      </c>
      <c r="C234">
        <f>LN(Data_SP500[[#This Row],[SP500]])-LN(B233)</f>
        <v>4.8071550529034113E-3</v>
      </c>
      <c r="D234">
        <f>LN(B244)-LN(Data_SP500[[#This Row],[SP500]])</f>
        <v>1.0699767995711262E-2</v>
      </c>
      <c r="E234" s="3">
        <f t="shared" si="3"/>
        <v>6.0998028897396748E-3</v>
      </c>
      <c r="F234" s="3">
        <f>Data_SP500[[#This Row],[sigma]]*SQRT(10)</f>
        <v>1.9289270409654297E-2</v>
      </c>
      <c r="G234" s="3">
        <f>_xlfn.NORM.INV(0.01,0,1)*Data_SP500[[#This Row],[sigma_10d]]</f>
        <v>-4.4873553209298173E-2</v>
      </c>
      <c r="H234" s="3" t="b">
        <f>Data_SP500[[#This Row],[leg_return10d]]&lt;Data_SP500[[#This Row],[var10d]]</f>
        <v>0</v>
      </c>
      <c r="I234" s="3">
        <f>IF(AND(Data_SP500[[#This Row],[breaches]], Data_SP500[[#This Row],[breaches]]=H233),1,0)</f>
        <v>0</v>
      </c>
    </row>
    <row r="235" spans="1:9" x14ac:dyDescent="0.25">
      <c r="A235" s="3" t="s">
        <v>142</v>
      </c>
      <c r="B235">
        <v>1827.98999</v>
      </c>
      <c r="C235">
        <f>LN(Data_SP500[[#This Row],[SP500]])-LN(B234)</f>
        <v>5.304028916964576E-3</v>
      </c>
      <c r="D235">
        <f>LN(B245)-LN(Data_SP500[[#This Row],[SP500]])</f>
        <v>5.1835073839807677E-3</v>
      </c>
      <c r="E235" s="3">
        <f t="shared" si="3"/>
        <v>5.965867569090442E-3</v>
      </c>
      <c r="F235" s="3">
        <f>Data_SP500[[#This Row],[sigma]]*SQRT(10)</f>
        <v>1.8865729737257742E-2</v>
      </c>
      <c r="G235" s="3">
        <f>_xlfn.NORM.INV(0.01,0,1)*Data_SP500[[#This Row],[sigma_10d]]</f>
        <v>-4.3888250266498618E-2</v>
      </c>
      <c r="H235" s="3" t="b">
        <f>Data_SP500[[#This Row],[leg_return10d]]&lt;Data_SP500[[#This Row],[var10d]]</f>
        <v>0</v>
      </c>
      <c r="I235" s="3">
        <f>IF(AND(Data_SP500[[#This Row],[breaches]], Data_SP500[[#This Row],[breaches]]=H234),1,0)</f>
        <v>0</v>
      </c>
    </row>
    <row r="236" spans="1:9" x14ac:dyDescent="0.25">
      <c r="A236" s="3" t="s">
        <v>143</v>
      </c>
      <c r="B236">
        <v>1833.3199460000001</v>
      </c>
      <c r="C236">
        <f>LN(Data_SP500[[#This Row],[SP500]])-LN(B235)</f>
        <v>2.911504274848653E-3</v>
      </c>
      <c r="D236">
        <f>LN(B246)-LN(Data_SP500[[#This Row],[SP500]])</f>
        <v>2.6202518439522038E-3</v>
      </c>
      <c r="E236" s="3">
        <f t="shared" si="3"/>
        <v>5.9121003323328123E-3</v>
      </c>
      <c r="F236" s="3">
        <f>Data_SP500[[#This Row],[sigma]]*SQRT(10)</f>
        <v>1.8695702805610104E-2</v>
      </c>
      <c r="G236" s="3">
        <f>_xlfn.NORM.INV(0.01,0,1)*Data_SP500[[#This Row],[sigma_10d]]</f>
        <v>-4.3492708475530446E-2</v>
      </c>
      <c r="H236" s="3" t="b">
        <f>Data_SP500[[#This Row],[leg_return10d]]&lt;Data_SP500[[#This Row],[var10d]]</f>
        <v>0</v>
      </c>
      <c r="I236" s="3">
        <f>IF(AND(Data_SP500[[#This Row],[breaches]], Data_SP500[[#This Row],[breaches]]=H235),1,0)</f>
        <v>0</v>
      </c>
    </row>
    <row r="237" spans="1:9" x14ac:dyDescent="0.25">
      <c r="A237" s="3" t="s">
        <v>144</v>
      </c>
      <c r="B237">
        <v>1842.0200199999999</v>
      </c>
      <c r="C237">
        <f>LN(Data_SP500[[#This Row],[SP500]])-LN(B236)</f>
        <v>4.73430503327954E-3</v>
      </c>
      <c r="D237">
        <f>LN(B247)-LN(Data_SP500[[#This Row],[SP500]])</f>
        <v>1.8997717376745271E-4</v>
      </c>
      <c r="E237" s="3">
        <f t="shared" si="3"/>
        <v>5.9547930016579653E-3</v>
      </c>
      <c r="F237" s="3">
        <f>Data_SP500[[#This Row],[sigma]]*SQRT(10)</f>
        <v>1.8830708880069991E-2</v>
      </c>
      <c r="G237" s="3">
        <f>_xlfn.NORM.INV(0.01,0,1)*Data_SP500[[#This Row],[sigma_10d]]</f>
        <v>-4.3806779569832803E-2</v>
      </c>
      <c r="H237" s="3" t="b">
        <f>Data_SP500[[#This Row],[leg_return10d]]&lt;Data_SP500[[#This Row],[var10d]]</f>
        <v>0</v>
      </c>
      <c r="I237" s="3">
        <f>IF(AND(Data_SP500[[#This Row],[breaches]], Data_SP500[[#This Row],[breaches]]=H236),1,0)</f>
        <v>0</v>
      </c>
    </row>
    <row r="238" spans="1:9" x14ac:dyDescent="0.25">
      <c r="A238" s="3" t="s">
        <v>145</v>
      </c>
      <c r="B238">
        <v>1841.400024</v>
      </c>
      <c r="C238">
        <f>LN(Data_SP500[[#This Row],[SP500]])-LN(B237)</f>
        <v>-3.3664148994638765E-4</v>
      </c>
      <c r="D238">
        <f>LN(B248)-LN(Data_SP500[[#This Row],[SP500]])</f>
        <v>-1.2129347825951875E-2</v>
      </c>
      <c r="E238" s="3">
        <f t="shared" si="3"/>
        <v>5.9593459510764776E-3</v>
      </c>
      <c r="F238" s="3">
        <f>Data_SP500[[#This Row],[sigma]]*SQRT(10)</f>
        <v>1.884510657030403E-2</v>
      </c>
      <c r="G238" s="3">
        <f>_xlfn.NORM.INV(0.01,0,1)*Data_SP500[[#This Row],[sigma_10d]]</f>
        <v>-4.3840273605899857E-2</v>
      </c>
      <c r="H238" s="3" t="b">
        <f>Data_SP500[[#This Row],[leg_return10d]]&lt;Data_SP500[[#This Row],[var10d]]</f>
        <v>0</v>
      </c>
      <c r="I238" s="3">
        <f>IF(AND(Data_SP500[[#This Row],[breaches]], Data_SP500[[#This Row],[breaches]]=H237),1,0)</f>
        <v>0</v>
      </c>
    </row>
    <row r="239" spans="1:9" x14ac:dyDescent="0.25">
      <c r="A239" s="3" t="s">
        <v>146</v>
      </c>
      <c r="B239">
        <v>1841.0699460000001</v>
      </c>
      <c r="C239">
        <f>LN(Data_SP500[[#This Row],[SP500]])-LN(B238)</f>
        <v>-1.7926989415961714E-4</v>
      </c>
      <c r="D239">
        <f>LN(B249)-LN(Data_SP500[[#This Row],[SP500]])</f>
        <v>-1.1902016536522453E-3</v>
      </c>
      <c r="E239" s="3">
        <f t="shared" si="3"/>
        <v>5.9547759996211001E-3</v>
      </c>
      <c r="F239" s="3">
        <f>Data_SP500[[#This Row],[sigma]]*SQRT(10)</f>
        <v>1.8830655114908636E-2</v>
      </c>
      <c r="G239" s="3">
        <f>_xlfn.NORM.INV(0.01,0,1)*Data_SP500[[#This Row],[sigma_10d]]</f>
        <v>-4.3806654493363989E-2</v>
      </c>
      <c r="H239" s="3" t="b">
        <f>Data_SP500[[#This Row],[leg_return10d]]&lt;Data_SP500[[#This Row],[var10d]]</f>
        <v>0</v>
      </c>
      <c r="I239" s="3">
        <f>IF(AND(Data_SP500[[#This Row],[breaches]], Data_SP500[[#This Row],[breaches]]=H238),1,0)</f>
        <v>0</v>
      </c>
    </row>
    <row r="240" spans="1:9" x14ac:dyDescent="0.25">
      <c r="A240" s="3" t="s">
        <v>147</v>
      </c>
      <c r="B240">
        <v>1848.3599850000001</v>
      </c>
      <c r="C240">
        <f>LN(Data_SP500[[#This Row],[SP500]])-LN(B239)</f>
        <v>3.9518563159175457E-3</v>
      </c>
      <c r="D240">
        <f>LN(B250)-LN(Data_SP500[[#This Row],[SP500]])</f>
        <v>1.0831164785507497E-5</v>
      </c>
      <c r="E240" s="3">
        <f t="shared" si="3"/>
        <v>5.9780710192213543E-3</v>
      </c>
      <c r="F240" s="3">
        <f>Data_SP500[[#This Row],[sigma]]*SQRT(10)</f>
        <v>1.8904320434983704E-2</v>
      </c>
      <c r="G240" s="3">
        <f>_xlfn.NORM.INV(0.01,0,1)*Data_SP500[[#This Row],[sigma_10d]]</f>
        <v>-4.3978025654111165E-2</v>
      </c>
      <c r="H240" s="3" t="b">
        <f>Data_SP500[[#This Row],[leg_return10d]]&lt;Data_SP500[[#This Row],[var10d]]</f>
        <v>0</v>
      </c>
      <c r="I240" s="3">
        <f>IF(AND(Data_SP500[[#This Row],[breaches]], Data_SP500[[#This Row],[breaches]]=H239),1,0)</f>
        <v>0</v>
      </c>
    </row>
    <row r="241" spans="1:9" x14ac:dyDescent="0.25">
      <c r="A241" s="3" t="s">
        <v>851</v>
      </c>
      <c r="B241">
        <v>1831.9799800000001</v>
      </c>
      <c r="C241">
        <f>LN(Data_SP500[[#This Row],[SP500]])-LN(B240)</f>
        <v>-8.9014130822970827E-3</v>
      </c>
      <c r="D241">
        <f>LN(B251)-LN(Data_SP500[[#This Row],[SP500]])</f>
        <v>7.564215887713388E-3</v>
      </c>
      <c r="E241" s="3">
        <f t="shared" si="3"/>
        <v>6.3184463608244017E-3</v>
      </c>
      <c r="F241" s="3">
        <f>Data_SP500[[#This Row],[sigma]]*SQRT(10)</f>
        <v>1.9980681773807202E-2</v>
      </c>
      <c r="G241" s="3">
        <f>_xlfn.NORM.INV(0.01,0,1)*Data_SP500[[#This Row],[sigma_10d]]</f>
        <v>-4.6482016566382962E-2</v>
      </c>
      <c r="H241" s="3" t="b">
        <f>Data_SP500[[#This Row],[leg_return10d]]&lt;Data_SP500[[#This Row],[var10d]]</f>
        <v>0</v>
      </c>
      <c r="I241" s="3">
        <f>IF(AND(Data_SP500[[#This Row],[breaches]], Data_SP500[[#This Row],[breaches]]=H240),1,0)</f>
        <v>0</v>
      </c>
    </row>
    <row r="242" spans="1:9" x14ac:dyDescent="0.25">
      <c r="A242" s="3" t="s">
        <v>852</v>
      </c>
      <c r="B242">
        <v>1831.369995</v>
      </c>
      <c r="C242">
        <f>LN(Data_SP500[[#This Row],[SP500]])-LN(B241)</f>
        <v>-3.3302032827897676E-4</v>
      </c>
      <c r="D242">
        <f>LN(B252)-LN(Data_SP500[[#This Row],[SP500]])</f>
        <v>3.9944556120437014E-3</v>
      </c>
      <c r="E242" s="3">
        <f t="shared" si="3"/>
        <v>6.2581136252821161E-3</v>
      </c>
      <c r="F242" s="3">
        <f>Data_SP500[[#This Row],[sigma]]*SQRT(10)</f>
        <v>1.9789892912024987E-2</v>
      </c>
      <c r="G242" s="3">
        <f>_xlfn.NORM.INV(0.01,0,1)*Data_SP500[[#This Row],[sigma_10d]]</f>
        <v>-4.6038175303385234E-2</v>
      </c>
      <c r="H242" s="3" t="b">
        <f>Data_SP500[[#This Row],[leg_return10d]]&lt;Data_SP500[[#This Row],[var10d]]</f>
        <v>0</v>
      </c>
      <c r="I242" s="3">
        <f>IF(AND(Data_SP500[[#This Row],[breaches]], Data_SP500[[#This Row],[breaches]]=H241),1,0)</f>
        <v>0</v>
      </c>
    </row>
    <row r="243" spans="1:9" x14ac:dyDescent="0.25">
      <c r="A243" s="3" t="s">
        <v>853</v>
      </c>
      <c r="B243">
        <v>1826.7700199999999</v>
      </c>
      <c r="C243">
        <f>LN(Data_SP500[[#This Row],[SP500]])-LN(B242)</f>
        <v>-2.5149269331707913E-3</v>
      </c>
      <c r="D243">
        <f>LN(B253)-LN(Data_SP500[[#This Row],[SP500]])</f>
        <v>9.2792949747266817E-3</v>
      </c>
      <c r="E243" s="3">
        <f t="shared" si="3"/>
        <v>6.2854457210562865E-3</v>
      </c>
      <c r="F243" s="3">
        <f>Data_SP500[[#This Row],[sigma]]*SQRT(10)</f>
        <v>1.9876324587897228E-2</v>
      </c>
      <c r="G243" s="3">
        <f>_xlfn.NORM.INV(0.01,0,1)*Data_SP500[[#This Row],[sigma_10d]]</f>
        <v>-4.6239245448800405E-2</v>
      </c>
      <c r="H243" s="3" t="b">
        <f>Data_SP500[[#This Row],[leg_return10d]]&lt;Data_SP500[[#This Row],[var10d]]</f>
        <v>0</v>
      </c>
      <c r="I243" s="3">
        <f>IF(AND(Data_SP500[[#This Row],[breaches]], Data_SP500[[#This Row],[breaches]]=H242),1,0)</f>
        <v>0</v>
      </c>
    </row>
    <row r="244" spans="1:9" x14ac:dyDescent="0.25">
      <c r="A244" s="3" t="s">
        <v>854</v>
      </c>
      <c r="B244">
        <v>1837.880005</v>
      </c>
      <c r="C244">
        <f>LN(Data_SP500[[#This Row],[SP500]])-LN(B243)</f>
        <v>6.0633451825538032E-3</v>
      </c>
      <c r="D244">
        <f>LN(B254)-LN(Data_SP500[[#This Row],[SP500]])</f>
        <v>3.7906495581596644E-3</v>
      </c>
      <c r="E244" s="3">
        <f t="shared" si="3"/>
        <v>6.2618508889285152E-3</v>
      </c>
      <c r="F244" s="3">
        <f>Data_SP500[[#This Row],[sigma]]*SQRT(10)</f>
        <v>1.9801711177364154E-2</v>
      </c>
      <c r="G244" s="3">
        <f>_xlfn.NORM.INV(0.01,0,1)*Data_SP500[[#This Row],[sigma_10d]]</f>
        <v>-4.6065668699831856E-2</v>
      </c>
      <c r="H244" s="3" t="b">
        <f>Data_SP500[[#This Row],[leg_return10d]]&lt;Data_SP500[[#This Row],[var10d]]</f>
        <v>0</v>
      </c>
      <c r="I244" s="3">
        <f>IF(AND(Data_SP500[[#This Row],[breaches]], Data_SP500[[#This Row],[breaches]]=H243),1,0)</f>
        <v>0</v>
      </c>
    </row>
    <row r="245" spans="1:9" x14ac:dyDescent="0.25">
      <c r="A245" s="3" t="s">
        <v>855</v>
      </c>
      <c r="B245">
        <v>1837.48999</v>
      </c>
      <c r="C245">
        <f>LN(Data_SP500[[#This Row],[SP500]])-LN(B244)</f>
        <v>-2.1223169476591863E-4</v>
      </c>
      <c r="D245">
        <f>LN(B255)-LN(Data_SP500[[#This Row],[SP500]])</f>
        <v>-4.9264432868998398E-3</v>
      </c>
      <c r="E245" s="3">
        <f t="shared" si="3"/>
        <v>5.8516841461131756E-3</v>
      </c>
      <c r="F245" s="3">
        <f>Data_SP500[[#This Row],[sigma]]*SQRT(10)</f>
        <v>1.8504650049615174E-2</v>
      </c>
      <c r="G245" s="3">
        <f>_xlfn.NORM.INV(0.01,0,1)*Data_SP500[[#This Row],[sigma_10d]]</f>
        <v>-4.3048253302792001E-2</v>
      </c>
      <c r="H245" s="3" t="b">
        <f>Data_SP500[[#This Row],[leg_return10d]]&lt;Data_SP500[[#This Row],[var10d]]</f>
        <v>0</v>
      </c>
      <c r="I245" s="3">
        <f>IF(AND(Data_SP500[[#This Row],[breaches]], Data_SP500[[#This Row],[breaches]]=H244),1,0)</f>
        <v>0</v>
      </c>
    </row>
    <row r="246" spans="1:9" x14ac:dyDescent="0.25">
      <c r="A246" s="3" t="s">
        <v>856</v>
      </c>
      <c r="B246">
        <v>1838.130005</v>
      </c>
      <c r="C246">
        <f>LN(Data_SP500[[#This Row],[SP500]])-LN(B245)</f>
        <v>3.4824873482008911E-4</v>
      </c>
      <c r="D246">
        <f>LN(B256)-LN(Data_SP500[[#This Row],[SP500]])</f>
        <v>-2.6371113518153244E-2</v>
      </c>
      <c r="E246" s="3">
        <f t="shared" si="3"/>
        <v>5.8483028422715525E-3</v>
      </c>
      <c r="F246" s="3">
        <f>Data_SP500[[#This Row],[sigma]]*SQRT(10)</f>
        <v>1.849395742801457E-2</v>
      </c>
      <c r="G246" s="3">
        <f>_xlfn.NORM.INV(0.01,0,1)*Data_SP500[[#This Row],[sigma_10d]]</f>
        <v>-4.3023378545263509E-2</v>
      </c>
      <c r="H246" s="3" t="b">
        <f>Data_SP500[[#This Row],[leg_return10d]]&lt;Data_SP500[[#This Row],[var10d]]</f>
        <v>0</v>
      </c>
      <c r="I246" s="3">
        <f>IF(AND(Data_SP500[[#This Row],[breaches]], Data_SP500[[#This Row],[breaches]]=H245),1,0)</f>
        <v>0</v>
      </c>
    </row>
    <row r="247" spans="1:9" x14ac:dyDescent="0.25">
      <c r="A247" s="3" t="s">
        <v>857</v>
      </c>
      <c r="B247">
        <v>1842.369995</v>
      </c>
      <c r="C247">
        <f>LN(Data_SP500[[#This Row],[SP500]])-LN(B246)</f>
        <v>2.3040303630947889E-3</v>
      </c>
      <c r="D247">
        <f>LN(B257)-LN(Data_SP500[[#This Row],[SP500]])</f>
        <v>-3.3563365471646733E-2</v>
      </c>
      <c r="E247" s="3">
        <f t="shared" si="3"/>
        <v>5.784685904426763E-3</v>
      </c>
      <c r="F247" s="3">
        <f>Data_SP500[[#This Row],[sigma]]*SQRT(10)</f>
        <v>1.8292783006659669E-2</v>
      </c>
      <c r="G247" s="3">
        <f>_xlfn.NORM.INV(0.01,0,1)*Data_SP500[[#This Row],[sigma_10d]]</f>
        <v>-4.2555376857833144E-2</v>
      </c>
      <c r="H247" s="3" t="b">
        <f>Data_SP500[[#This Row],[leg_return10d]]&lt;Data_SP500[[#This Row],[var10d]]</f>
        <v>0</v>
      </c>
      <c r="I247" s="3">
        <f>IF(AND(Data_SP500[[#This Row],[breaches]], Data_SP500[[#This Row],[breaches]]=H246),1,0)</f>
        <v>0</v>
      </c>
    </row>
    <row r="248" spans="1:9" x14ac:dyDescent="0.25">
      <c r="A248" s="3" t="s">
        <v>148</v>
      </c>
      <c r="B248">
        <v>1819.1999510000001</v>
      </c>
      <c r="C248">
        <f>LN(Data_SP500[[#This Row],[SP500]])-LN(B247)</f>
        <v>-1.2655966489665715E-2</v>
      </c>
      <c r="D248">
        <f>LN(B258)-LN(Data_SP500[[#This Row],[SP500]])</f>
        <v>-1.4785523587579341E-2</v>
      </c>
      <c r="E248" s="3">
        <f t="shared" si="3"/>
        <v>5.9264635367231302E-3</v>
      </c>
      <c r="F248" s="3">
        <f>Data_SP500[[#This Row],[sigma]]*SQRT(10)</f>
        <v>1.8741123245982039E-2</v>
      </c>
      <c r="G248" s="3">
        <f>_xlfn.NORM.INV(0.01,0,1)*Data_SP500[[#This Row],[sigma_10d]]</f>
        <v>-4.3598372220427693E-2</v>
      </c>
      <c r="H248" s="3" t="b">
        <f>Data_SP500[[#This Row],[leg_return10d]]&lt;Data_SP500[[#This Row],[var10d]]</f>
        <v>0</v>
      </c>
      <c r="I248" s="3">
        <f>IF(AND(Data_SP500[[#This Row],[breaches]], Data_SP500[[#This Row],[breaches]]=H247),1,0)</f>
        <v>0</v>
      </c>
    </row>
    <row r="249" spans="1:9" x14ac:dyDescent="0.25">
      <c r="A249" s="3" t="s">
        <v>149</v>
      </c>
      <c r="B249">
        <v>1838.880005</v>
      </c>
      <c r="C249">
        <f>LN(Data_SP500[[#This Row],[SP500]])-LN(B248)</f>
        <v>1.0759876278140013E-2</v>
      </c>
      <c r="D249">
        <f>LN(B259)-LN(Data_SP500[[#This Row],[SP500]])</f>
        <v>-3.5807103871089652E-2</v>
      </c>
      <c r="E249" s="3">
        <f t="shared" si="3"/>
        <v>6.1865393881618122E-3</v>
      </c>
      <c r="F249" s="3">
        <f>Data_SP500[[#This Row],[sigma]]*SQRT(10)</f>
        <v>1.9563555300935852E-2</v>
      </c>
      <c r="G249" s="3">
        <f>_xlfn.NORM.INV(0.01,0,1)*Data_SP500[[#This Row],[sigma_10d]]</f>
        <v>-4.5511635283012539E-2</v>
      </c>
      <c r="H249" s="3" t="b">
        <f>Data_SP500[[#This Row],[leg_return10d]]&lt;Data_SP500[[#This Row],[var10d]]</f>
        <v>0</v>
      </c>
      <c r="I249" s="3">
        <f>IF(AND(Data_SP500[[#This Row],[breaches]], Data_SP500[[#This Row],[breaches]]=H248),1,0)</f>
        <v>0</v>
      </c>
    </row>
    <row r="250" spans="1:9" x14ac:dyDescent="0.25">
      <c r="A250" s="3" t="s">
        <v>150</v>
      </c>
      <c r="B250">
        <v>1848.380005</v>
      </c>
      <c r="C250">
        <f>LN(Data_SP500[[#This Row],[SP500]])-LN(B249)</f>
        <v>5.1528891343552985E-3</v>
      </c>
      <c r="D250">
        <f>LN(B260)-LN(Data_SP500[[#This Row],[SP500]])</f>
        <v>-2.9755948762777429E-2</v>
      </c>
      <c r="E250" s="3">
        <f t="shared" si="3"/>
        <v>6.2174795174864371E-3</v>
      </c>
      <c r="F250" s="3">
        <f>Data_SP500[[#This Row],[sigma]]*SQRT(10)</f>
        <v>1.9661396580701835E-2</v>
      </c>
      <c r="G250" s="3">
        <f>_xlfn.NORM.INV(0.01,0,1)*Data_SP500[[#This Row],[sigma_10d]]</f>
        <v>-4.573924813618957E-2</v>
      </c>
      <c r="H250" s="3" t="b">
        <f>Data_SP500[[#This Row],[leg_return10d]]&lt;Data_SP500[[#This Row],[var10d]]</f>
        <v>0</v>
      </c>
      <c r="I250" s="3">
        <f>IF(AND(Data_SP500[[#This Row],[breaches]], Data_SP500[[#This Row],[breaches]]=H249),1,0)</f>
        <v>0</v>
      </c>
    </row>
    <row r="251" spans="1:9" x14ac:dyDescent="0.25">
      <c r="A251" s="3" t="s">
        <v>151</v>
      </c>
      <c r="B251">
        <v>1845.8900149999999</v>
      </c>
      <c r="C251">
        <f>LN(Data_SP500[[#This Row],[SP500]])-LN(B250)</f>
        <v>-1.3480283593692022E-3</v>
      </c>
      <c r="D251">
        <f>LN(B261)-LN(Data_SP500[[#This Row],[SP500]])</f>
        <v>-3.4894210290431715E-2</v>
      </c>
      <c r="E251" s="3">
        <f t="shared" si="3"/>
        <v>6.1719378920468606E-3</v>
      </c>
      <c r="F251" s="3">
        <f>Data_SP500[[#This Row],[sigma]]*SQRT(10)</f>
        <v>1.9517381315966507E-2</v>
      </c>
      <c r="G251" s="3">
        <f>_xlfn.NORM.INV(0.01,0,1)*Data_SP500[[#This Row],[sigma_10d]]</f>
        <v>-4.5404218531243108E-2</v>
      </c>
      <c r="H251" s="3" t="b">
        <f>Data_SP500[[#This Row],[leg_return10d]]&lt;Data_SP500[[#This Row],[var10d]]</f>
        <v>0</v>
      </c>
      <c r="I251" s="3">
        <f>IF(AND(Data_SP500[[#This Row],[breaches]], Data_SP500[[#This Row],[breaches]]=H250),1,0)</f>
        <v>0</v>
      </c>
    </row>
    <row r="252" spans="1:9" x14ac:dyDescent="0.25">
      <c r="A252" s="3" t="s">
        <v>152</v>
      </c>
      <c r="B252">
        <v>1838.6999510000001</v>
      </c>
      <c r="C252">
        <f>LN(Data_SP500[[#This Row],[SP500]])-LN(B251)</f>
        <v>-3.9027806039486634E-3</v>
      </c>
      <c r="D252">
        <f>LN(B262)-LN(Data_SP500[[#This Row],[SP500]])</f>
        <v>-5.4088034289943465E-2</v>
      </c>
      <c r="E252" s="3">
        <f t="shared" si="3"/>
        <v>6.2044029214461992E-3</v>
      </c>
      <c r="F252" s="3">
        <f>Data_SP500[[#This Row],[sigma]]*SQRT(10)</f>
        <v>1.9620044753172746E-2</v>
      </c>
      <c r="G252" s="3">
        <f>_xlfn.NORM.INV(0.01,0,1)*Data_SP500[[#This Row],[sigma_10d]]</f>
        <v>-4.5643049400129573E-2</v>
      </c>
      <c r="H252" s="3" t="b">
        <f>Data_SP500[[#This Row],[leg_return10d]]&lt;Data_SP500[[#This Row],[var10d]]</f>
        <v>1</v>
      </c>
      <c r="I252" s="3">
        <f>IF(AND(Data_SP500[[#This Row],[breaches]], Data_SP500[[#This Row],[breaches]]=H251),1,0)</f>
        <v>0</v>
      </c>
    </row>
    <row r="253" spans="1:9" x14ac:dyDescent="0.25">
      <c r="A253" s="3" t="s">
        <v>153</v>
      </c>
      <c r="B253">
        <v>1843.8000489999999</v>
      </c>
      <c r="C253">
        <f>LN(Data_SP500[[#This Row],[SP500]])-LN(B252)</f>
        <v>2.7699124295121891E-3</v>
      </c>
      <c r="D253">
        <f>LN(B263)-LN(Data_SP500[[#This Row],[SP500]])</f>
        <v>-4.9245903336124996E-2</v>
      </c>
      <c r="E253" s="3">
        <f t="shared" si="3"/>
        <v>5.1850204318442568E-3</v>
      </c>
      <c r="F253" s="3">
        <f>Data_SP500[[#This Row],[sigma]]*SQRT(10)</f>
        <v>1.6396474279137697E-2</v>
      </c>
      <c r="G253" s="3">
        <f>_xlfn.NORM.INV(0.01,0,1)*Data_SP500[[#This Row],[sigma_10d]]</f>
        <v>-3.8143903081037309E-2</v>
      </c>
      <c r="H253" s="3" t="b">
        <f>Data_SP500[[#This Row],[leg_return10d]]&lt;Data_SP500[[#This Row],[var10d]]</f>
        <v>1</v>
      </c>
      <c r="I253" s="3">
        <f>IF(AND(Data_SP500[[#This Row],[breaches]], Data_SP500[[#This Row],[breaches]]=H252),1,0)</f>
        <v>1</v>
      </c>
    </row>
    <row r="254" spans="1:9" x14ac:dyDescent="0.25">
      <c r="A254" s="3" t="s">
        <v>154</v>
      </c>
      <c r="B254">
        <v>1844.8599850000001</v>
      </c>
      <c r="C254">
        <f>LN(Data_SP500[[#This Row],[SP500]])-LN(B253)</f>
        <v>5.7469976598678585E-4</v>
      </c>
      <c r="D254">
        <f>LN(B264)-LN(Data_SP500[[#This Row],[SP500]])</f>
        <v>-5.1850885212140874E-2</v>
      </c>
      <c r="E254" s="3">
        <f t="shared" si="3"/>
        <v>5.1750538553936012E-3</v>
      </c>
      <c r="F254" s="3">
        <f>Data_SP500[[#This Row],[sigma]]*SQRT(10)</f>
        <v>1.6364957197079429E-2</v>
      </c>
      <c r="G254" s="3">
        <f>_xlfn.NORM.INV(0.01,0,1)*Data_SP500[[#This Row],[sigma_10d]]</f>
        <v>-3.8070583384195084E-2</v>
      </c>
      <c r="H254" s="3" t="b">
        <f>Data_SP500[[#This Row],[leg_return10d]]&lt;Data_SP500[[#This Row],[var10d]]</f>
        <v>1</v>
      </c>
      <c r="I254" s="3">
        <f>IF(AND(Data_SP500[[#This Row],[breaches]], Data_SP500[[#This Row],[breaches]]=H253),1,0)</f>
        <v>1</v>
      </c>
    </row>
    <row r="255" spans="1:9" x14ac:dyDescent="0.25">
      <c r="A255" s="3" t="s">
        <v>155</v>
      </c>
      <c r="B255">
        <v>1828.459961</v>
      </c>
      <c r="C255">
        <f>LN(Data_SP500[[#This Row],[SP500]])-LN(B254)</f>
        <v>-8.9293245398254228E-3</v>
      </c>
      <c r="D255">
        <f>LN(B265)-LN(Data_SP500[[#This Row],[SP500]])</f>
        <v>-3.0558506256648243E-2</v>
      </c>
      <c r="E255" s="3">
        <f t="shared" si="3"/>
        <v>5.515923529579172E-3</v>
      </c>
      <c r="F255" s="3">
        <f>Data_SP500[[#This Row],[sigma]]*SQRT(10)</f>
        <v>1.7442881752785334E-2</v>
      </c>
      <c r="G255" s="3">
        <f>_xlfn.NORM.INV(0.01,0,1)*Data_SP500[[#This Row],[sigma_10d]]</f>
        <v>-4.0578210882737935E-2</v>
      </c>
      <c r="H255" s="3" t="b">
        <f>Data_SP500[[#This Row],[leg_return10d]]&lt;Data_SP500[[#This Row],[var10d]]</f>
        <v>0</v>
      </c>
      <c r="I255" s="3">
        <f>IF(AND(Data_SP500[[#This Row],[breaches]], Data_SP500[[#This Row],[breaches]]=H254),1,0)</f>
        <v>0</v>
      </c>
    </row>
    <row r="256" spans="1:9" x14ac:dyDescent="0.25">
      <c r="A256" s="3" t="s">
        <v>156</v>
      </c>
      <c r="B256">
        <v>1790.290039</v>
      </c>
      <c r="C256">
        <f>LN(Data_SP500[[#This Row],[SP500]])-LN(B255)</f>
        <v>-2.1096421496433315E-2</v>
      </c>
      <c r="D256">
        <f>LN(B266)-LN(Data_SP500[[#This Row],[SP500]])</f>
        <v>3.7521088419341098E-3</v>
      </c>
      <c r="E256" s="3">
        <f t="shared" si="3"/>
        <v>7.0930502474351956E-3</v>
      </c>
      <c r="F256" s="3">
        <f>Data_SP500[[#This Row],[sigma]]*SQRT(10)</f>
        <v>2.2430194339916117E-2</v>
      </c>
      <c r="G256" s="3">
        <f>_xlfn.NORM.INV(0.01,0,1)*Data_SP500[[#This Row],[sigma_10d]]</f>
        <v>-5.2180434916986755E-2</v>
      </c>
      <c r="H256" s="3" t="b">
        <f>Data_SP500[[#This Row],[leg_return10d]]&lt;Data_SP500[[#This Row],[var10d]]</f>
        <v>0</v>
      </c>
      <c r="I256" s="3">
        <f>IF(AND(Data_SP500[[#This Row],[breaches]], Data_SP500[[#This Row],[breaches]]=H255),1,0)</f>
        <v>0</v>
      </c>
    </row>
    <row r="257" spans="1:9" x14ac:dyDescent="0.25">
      <c r="A257" s="3" t="s">
        <v>157</v>
      </c>
      <c r="B257">
        <v>1781.5600589999999</v>
      </c>
      <c r="C257">
        <f>LN(Data_SP500[[#This Row],[SP500]])-LN(B256)</f>
        <v>-4.8882215903987003E-3</v>
      </c>
      <c r="D257">
        <f>LN(B267)-LN(Data_SP500[[#This Row],[SP500]])</f>
        <v>1.020833507457386E-2</v>
      </c>
      <c r="E257" s="3">
        <f t="shared" si="3"/>
        <v>7.0826126139589222E-3</v>
      </c>
      <c r="F257" s="3">
        <f>Data_SP500[[#This Row],[sigma]]*SQRT(10)</f>
        <v>2.2397187644749069E-2</v>
      </c>
      <c r="G257" s="3">
        <f>_xlfn.NORM.INV(0.01,0,1)*Data_SP500[[#This Row],[sigma_10d]]</f>
        <v>-5.2103649861855783E-2</v>
      </c>
      <c r="H257" s="3" t="b">
        <f>Data_SP500[[#This Row],[leg_return10d]]&lt;Data_SP500[[#This Row],[var10d]]</f>
        <v>0</v>
      </c>
      <c r="I257" s="3">
        <f>IF(AND(Data_SP500[[#This Row],[breaches]], Data_SP500[[#This Row],[breaches]]=H256),1,0)</f>
        <v>0</v>
      </c>
    </row>
    <row r="258" spans="1:9" x14ac:dyDescent="0.25">
      <c r="A258" s="3" t="s">
        <v>158</v>
      </c>
      <c r="B258">
        <v>1792.5</v>
      </c>
      <c r="C258">
        <f>LN(Data_SP500[[#This Row],[SP500]])-LN(B257)</f>
        <v>6.1218753944016768E-3</v>
      </c>
      <c r="D258">
        <f>LN(B268)-LN(Data_SP500[[#This Row],[SP500]])</f>
        <v>1.508783552459203E-2</v>
      </c>
      <c r="E258" s="3">
        <f t="shared" si="3"/>
        <v>7.1485127886165151E-3</v>
      </c>
      <c r="F258" s="3">
        <f>Data_SP500[[#This Row],[sigma]]*SQRT(10)</f>
        <v>2.2605582294869971E-2</v>
      </c>
      <c r="G258" s="3">
        <f>_xlfn.NORM.INV(0.01,0,1)*Data_SP500[[#This Row],[sigma_10d]]</f>
        <v>-5.2588448313126028E-2</v>
      </c>
      <c r="H258" s="3" t="b">
        <f>Data_SP500[[#This Row],[leg_return10d]]&lt;Data_SP500[[#This Row],[var10d]]</f>
        <v>0</v>
      </c>
      <c r="I258" s="3">
        <f>IF(AND(Data_SP500[[#This Row],[breaches]], Data_SP500[[#This Row],[breaches]]=H257),1,0)</f>
        <v>0</v>
      </c>
    </row>
    <row r="259" spans="1:9" x14ac:dyDescent="0.25">
      <c r="A259" s="3" t="s">
        <v>159</v>
      </c>
      <c r="B259">
        <v>1774.1999510000001</v>
      </c>
      <c r="C259">
        <f>LN(Data_SP500[[#This Row],[SP500]])-LN(B258)</f>
        <v>-1.0261704005370298E-2</v>
      </c>
      <c r="D259">
        <f>LN(B269)-LN(Data_SP500[[#This Row],[SP500]])</f>
        <v>2.5080241011071536E-2</v>
      </c>
      <c r="E259" s="3">
        <f t="shared" si="3"/>
        <v>7.4052812567819946E-3</v>
      </c>
      <c r="F259" s="3">
        <f>Data_SP500[[#This Row],[sigma]]*SQRT(10)</f>
        <v>2.3417555485585322E-2</v>
      </c>
      <c r="G259" s="3">
        <f>_xlfn.NORM.INV(0.01,0,1)*Data_SP500[[#This Row],[sigma_10d]]</f>
        <v>-5.4477380419124838E-2</v>
      </c>
      <c r="H259" s="3" t="b">
        <f>Data_SP500[[#This Row],[leg_return10d]]&lt;Data_SP500[[#This Row],[var10d]]</f>
        <v>0</v>
      </c>
      <c r="I259" s="3">
        <f>IF(AND(Data_SP500[[#This Row],[breaches]], Data_SP500[[#This Row],[breaches]]=H258),1,0)</f>
        <v>0</v>
      </c>
    </row>
    <row r="260" spans="1:9" x14ac:dyDescent="0.25">
      <c r="A260" s="3" t="s">
        <v>160</v>
      </c>
      <c r="B260">
        <v>1794.1899410000001</v>
      </c>
      <c r="C260">
        <f>LN(Data_SP500[[#This Row],[SP500]])-LN(B259)</f>
        <v>1.1204044242667521E-2</v>
      </c>
      <c r="D260">
        <f>LN(B270)-LN(Data_SP500[[#This Row],[SP500]])</f>
        <v>1.9669408588463888E-2</v>
      </c>
      <c r="E260" s="3">
        <f t="shared" si="3"/>
        <v>7.9258938661594738E-3</v>
      </c>
      <c r="F260" s="3">
        <f>Data_SP500[[#This Row],[sigma]]*SQRT(10)</f>
        <v>2.5063877109821692E-2</v>
      </c>
      <c r="G260" s="3">
        <f>_xlfn.NORM.INV(0.01,0,1)*Data_SP500[[#This Row],[sigma_10d]]</f>
        <v>-5.8307297229654588E-2</v>
      </c>
      <c r="H260" s="3" t="b">
        <f>Data_SP500[[#This Row],[leg_return10d]]&lt;Data_SP500[[#This Row],[var10d]]</f>
        <v>0</v>
      </c>
      <c r="I260" s="3">
        <f>IF(AND(Data_SP500[[#This Row],[breaches]], Data_SP500[[#This Row],[breaches]]=H259),1,0)</f>
        <v>0</v>
      </c>
    </row>
    <row r="261" spans="1:9" x14ac:dyDescent="0.25">
      <c r="A261" s="3" t="s">
        <v>161</v>
      </c>
      <c r="B261">
        <v>1782.589966</v>
      </c>
      <c r="C261">
        <f>LN(Data_SP500[[#This Row],[SP500]])-LN(B260)</f>
        <v>-6.4862898870234886E-3</v>
      </c>
      <c r="D261">
        <f>LN(B271)-LN(Data_SP500[[#This Row],[SP500]])</f>
        <v>3.0953387954658851E-2</v>
      </c>
      <c r="E261" s="3">
        <f t="shared" si="3"/>
        <v>7.912082576534165E-3</v>
      </c>
      <c r="F261" s="3">
        <f>Data_SP500[[#This Row],[sigma]]*SQRT(10)</f>
        <v>2.5020201977181463E-2</v>
      </c>
      <c r="G261" s="3">
        <f>_xlfn.NORM.INV(0.01,0,1)*Data_SP500[[#This Row],[sigma_10d]]</f>
        <v>-5.820569367768854E-2</v>
      </c>
      <c r="H261" s="3" t="b">
        <f>Data_SP500[[#This Row],[leg_return10d]]&lt;Data_SP500[[#This Row],[var10d]]</f>
        <v>0</v>
      </c>
      <c r="I261" s="3">
        <f>IF(AND(Data_SP500[[#This Row],[breaches]], Data_SP500[[#This Row],[breaches]]=H260),1,0)</f>
        <v>0</v>
      </c>
    </row>
    <row r="262" spans="1:9" x14ac:dyDescent="0.25">
      <c r="A262" s="3" t="s">
        <v>858</v>
      </c>
      <c r="B262">
        <v>1741.8900149999999</v>
      </c>
      <c r="C262">
        <f>LN(Data_SP500[[#This Row],[SP500]])-LN(B261)</f>
        <v>-2.3096604603460413E-2</v>
      </c>
      <c r="D262">
        <f>LN(B272)-LN(Data_SP500[[#This Row],[SP500]])</f>
        <v>5.5207796014266286E-2</v>
      </c>
      <c r="E262" s="3">
        <f t="shared" si="3"/>
        <v>9.0765123455066148E-3</v>
      </c>
      <c r="F262" s="3">
        <f>Data_SP500[[#This Row],[sigma]]*SQRT(10)</f>
        <v>2.8702452222438068E-2</v>
      </c>
      <c r="G262" s="3">
        <f>_xlfn.NORM.INV(0.01,0,1)*Data_SP500[[#This Row],[sigma_10d]]</f>
        <v>-6.6771888707427604E-2</v>
      </c>
      <c r="H262" s="3" t="b">
        <f>Data_SP500[[#This Row],[leg_return10d]]&lt;Data_SP500[[#This Row],[var10d]]</f>
        <v>0</v>
      </c>
      <c r="I262" s="3">
        <f>IF(AND(Data_SP500[[#This Row],[breaches]], Data_SP500[[#This Row],[breaches]]=H261),1,0)</f>
        <v>0</v>
      </c>
    </row>
    <row r="263" spans="1:9" x14ac:dyDescent="0.25">
      <c r="A263" s="3" t="s">
        <v>859</v>
      </c>
      <c r="B263">
        <v>1755.1999510000001</v>
      </c>
      <c r="C263">
        <f>LN(Data_SP500[[#This Row],[SP500]])-LN(B262)</f>
        <v>7.6120433833306578E-3</v>
      </c>
      <c r="D263">
        <f>LN(B273)-LN(Data_SP500[[#This Row],[SP500]])</f>
        <v>4.1049890730414873E-2</v>
      </c>
      <c r="E263" s="3">
        <f t="shared" si="3"/>
        <v>9.3291059462036006E-3</v>
      </c>
      <c r="F263" s="3">
        <f>Data_SP500[[#This Row],[sigma]]*SQRT(10)</f>
        <v>2.9501223323023639E-2</v>
      </c>
      <c r="G263" s="3">
        <f>_xlfn.NORM.INV(0.01,0,1)*Data_SP500[[#This Row],[sigma_10d]]</f>
        <v>-6.8630108159120115E-2</v>
      </c>
      <c r="H263" s="3" t="b">
        <f>Data_SP500[[#This Row],[leg_return10d]]&lt;Data_SP500[[#This Row],[var10d]]</f>
        <v>0</v>
      </c>
      <c r="I263" s="3">
        <f>IF(AND(Data_SP500[[#This Row],[breaches]], Data_SP500[[#This Row],[breaches]]=H262),1,0)</f>
        <v>0</v>
      </c>
    </row>
    <row r="264" spans="1:9" x14ac:dyDescent="0.25">
      <c r="A264" s="3" t="s">
        <v>860</v>
      </c>
      <c r="B264">
        <v>1751.6400149999999</v>
      </c>
      <c r="C264">
        <f>LN(Data_SP500[[#This Row],[SP500]])-LN(B263)</f>
        <v>-2.0302821100290913E-3</v>
      </c>
      <c r="D264">
        <f>LN(B274)-LN(Data_SP500[[#This Row],[SP500]])</f>
        <v>4.9093514506013847E-2</v>
      </c>
      <c r="E264" s="3">
        <f t="shared" si="3"/>
        <v>9.32842742276206E-3</v>
      </c>
      <c r="F264" s="3">
        <f>Data_SP500[[#This Row],[sigma]]*SQRT(10)</f>
        <v>2.9499077643502555E-2</v>
      </c>
      <c r="G264" s="3">
        <f>_xlfn.NORM.INV(0.01,0,1)*Data_SP500[[#This Row],[sigma_10d]]</f>
        <v>-6.8625116562127858E-2</v>
      </c>
      <c r="H264" s="3" t="b">
        <f>Data_SP500[[#This Row],[leg_return10d]]&lt;Data_SP500[[#This Row],[var10d]]</f>
        <v>0</v>
      </c>
      <c r="I264" s="3">
        <f>IF(AND(Data_SP500[[#This Row],[breaches]], Data_SP500[[#This Row],[breaches]]=H263),1,0)</f>
        <v>0</v>
      </c>
    </row>
    <row r="265" spans="1:9" x14ac:dyDescent="0.25">
      <c r="A265" s="3" t="s">
        <v>861</v>
      </c>
      <c r="B265">
        <v>1773.4300539999999</v>
      </c>
      <c r="C265">
        <f>LN(Data_SP500[[#This Row],[SP500]])-LN(B264)</f>
        <v>1.2363054415667207E-2</v>
      </c>
      <c r="D265">
        <f>LN(B275)-LN(Data_SP500[[#This Row],[SP500]])</f>
        <v>3.4809893578529483E-2</v>
      </c>
      <c r="E265" s="3">
        <f t="shared" si="3"/>
        <v>9.6947905317089234E-3</v>
      </c>
      <c r="F265" s="3">
        <f>Data_SP500[[#This Row],[sigma]]*SQRT(10)</f>
        <v>3.0657619518435056E-2</v>
      </c>
      <c r="G265" s="3">
        <f>_xlfn.NORM.INV(0.01,0,1)*Data_SP500[[#This Row],[sigma_10d]]</f>
        <v>-7.1320287989864381E-2</v>
      </c>
      <c r="H265" s="3" t="b">
        <f>Data_SP500[[#This Row],[leg_return10d]]&lt;Data_SP500[[#This Row],[var10d]]</f>
        <v>0</v>
      </c>
      <c r="I265" s="3">
        <f>IF(AND(Data_SP500[[#This Row],[breaches]], Data_SP500[[#This Row],[breaches]]=H264),1,0)</f>
        <v>0</v>
      </c>
    </row>
    <row r="266" spans="1:9" x14ac:dyDescent="0.25">
      <c r="A266" s="3" t="s">
        <v>862</v>
      </c>
      <c r="B266">
        <v>1797.0200199999999</v>
      </c>
      <c r="C266">
        <f>LN(Data_SP500[[#This Row],[SP500]])-LN(B265)</f>
        <v>1.3214193602149038E-2</v>
      </c>
      <c r="D266">
        <f>LN(B276)-LN(Data_SP500[[#This Row],[SP500]])</f>
        <v>2.7763155338432988E-2</v>
      </c>
      <c r="E266" s="3">
        <f t="shared" si="3"/>
        <v>1.0225974642597318E-2</v>
      </c>
      <c r="F266" s="3">
        <f>Data_SP500[[#This Row],[sigma]]*SQRT(10)</f>
        <v>3.2337371165733826E-2</v>
      </c>
      <c r="G266" s="3">
        <f>_xlfn.NORM.INV(0.01,0,1)*Data_SP500[[#This Row],[sigma_10d]]</f>
        <v>-7.5227974663474473E-2</v>
      </c>
      <c r="H266" s="3" t="b">
        <f>Data_SP500[[#This Row],[leg_return10d]]&lt;Data_SP500[[#This Row],[var10d]]</f>
        <v>0</v>
      </c>
      <c r="I266" s="3">
        <f>IF(AND(Data_SP500[[#This Row],[breaches]], Data_SP500[[#This Row],[breaches]]=H265),1,0)</f>
        <v>0</v>
      </c>
    </row>
    <row r="267" spans="1:9" x14ac:dyDescent="0.25">
      <c r="A267" s="3" t="s">
        <v>863</v>
      </c>
      <c r="B267">
        <v>1799.839966</v>
      </c>
      <c r="C267">
        <f>LN(Data_SP500[[#This Row],[SP500]])-LN(B266)</f>
        <v>1.5680046422410499E-3</v>
      </c>
      <c r="D267">
        <f>LN(B277)-LN(Data_SP500[[#This Row],[SP500]])</f>
        <v>2.4846560146184693E-2</v>
      </c>
      <c r="E267" s="3">
        <f t="shared" si="3"/>
        <v>1.0237833739071014E-2</v>
      </c>
      <c r="F267" s="3">
        <f>Data_SP500[[#This Row],[sigma]]*SQRT(10)</f>
        <v>3.2374872921582379E-2</v>
      </c>
      <c r="G267" s="3">
        <f>_xlfn.NORM.INV(0.01,0,1)*Data_SP500[[#This Row],[sigma_10d]]</f>
        <v>-7.5315216793465548E-2</v>
      </c>
      <c r="H267" s="3" t="b">
        <f>Data_SP500[[#This Row],[leg_return10d]]&lt;Data_SP500[[#This Row],[var10d]]</f>
        <v>0</v>
      </c>
      <c r="I267" s="3">
        <f>IF(AND(Data_SP500[[#This Row],[breaches]], Data_SP500[[#This Row],[breaches]]=H266),1,0)</f>
        <v>0</v>
      </c>
    </row>
    <row r="268" spans="1:9" x14ac:dyDescent="0.25">
      <c r="A268" s="3" t="s">
        <v>864</v>
      </c>
      <c r="B268">
        <v>1819.75</v>
      </c>
      <c r="C268">
        <f>LN(Data_SP500[[#This Row],[SP500]])-LN(B267)</f>
        <v>1.1001375844419847E-2</v>
      </c>
      <c r="D268">
        <f>LN(B278)-LN(Data_SP500[[#This Row],[SP500]])</f>
        <v>1.3866884010018232E-2</v>
      </c>
      <c r="E268" s="3">
        <f t="shared" si="3"/>
        <v>1.0549458177039502E-2</v>
      </c>
      <c r="F268" s="3">
        <f>Data_SP500[[#This Row],[sigma]]*SQRT(10)</f>
        <v>3.3360315920132659E-2</v>
      </c>
      <c r="G268" s="3">
        <f>_xlfn.NORM.INV(0.01,0,1)*Data_SP500[[#This Row],[sigma_10d]]</f>
        <v>-7.7607700018131429E-2</v>
      </c>
      <c r="H268" s="3" t="b">
        <f>Data_SP500[[#This Row],[leg_return10d]]&lt;Data_SP500[[#This Row],[var10d]]</f>
        <v>0</v>
      </c>
      <c r="I268" s="3">
        <f>IF(AND(Data_SP500[[#This Row],[breaches]], Data_SP500[[#This Row],[breaches]]=H267),1,0)</f>
        <v>0</v>
      </c>
    </row>
    <row r="269" spans="1:9" x14ac:dyDescent="0.25">
      <c r="A269" s="3" t="s">
        <v>865</v>
      </c>
      <c r="B269">
        <v>1819.26001</v>
      </c>
      <c r="C269">
        <f>LN(Data_SP500[[#This Row],[SP500]])-LN(B268)</f>
        <v>-2.6929851889079259E-4</v>
      </c>
      <c r="D269">
        <f>LN(B279)-LN(Data_SP500[[#This Row],[SP500]])</f>
        <v>1.9072064001003142E-2</v>
      </c>
      <c r="E269" s="3">
        <f t="shared" si="3"/>
        <v>1.0180833988097476E-2</v>
      </c>
      <c r="F269" s="3">
        <f>Data_SP500[[#This Row],[sigma]]*SQRT(10)</f>
        <v>3.2194623882443596E-2</v>
      </c>
      <c r="G269" s="3">
        <f>_xlfn.NORM.INV(0.01,0,1)*Data_SP500[[#This Row],[sigma_10d]]</f>
        <v>-7.4895894824467138E-2</v>
      </c>
      <c r="H269" s="3" t="b">
        <f>Data_SP500[[#This Row],[leg_return10d]]&lt;Data_SP500[[#This Row],[var10d]]</f>
        <v>0</v>
      </c>
      <c r="I269" s="3">
        <f>IF(AND(Data_SP500[[#This Row],[breaches]], Data_SP500[[#This Row],[breaches]]=H268),1,0)</f>
        <v>0</v>
      </c>
    </row>
    <row r="270" spans="1:9" x14ac:dyDescent="0.25">
      <c r="A270" s="3" t="s">
        <v>162</v>
      </c>
      <c r="B270">
        <v>1829.829956</v>
      </c>
      <c r="C270">
        <f>LN(Data_SP500[[#This Row],[SP500]])-LN(B269)</f>
        <v>5.7932118200598737E-3</v>
      </c>
      <c r="D270">
        <f>LN(B280)-LN(Data_SP500[[#This Row],[SP500]])</f>
        <v>1.60576764035536E-2</v>
      </c>
      <c r="E270" s="3">
        <f t="shared" si="3"/>
        <v>9.9740035601535298E-3</v>
      </c>
      <c r="F270" s="3">
        <f>Data_SP500[[#This Row],[sigma]]*SQRT(10)</f>
        <v>3.154056864071339E-2</v>
      </c>
      <c r="G270" s="3">
        <f>_xlfn.NORM.INV(0.01,0,1)*Data_SP500[[#This Row],[sigma_10d]]</f>
        <v>-7.3374334803362806E-2</v>
      </c>
      <c r="H270" s="3" t="b">
        <f>Data_SP500[[#This Row],[leg_return10d]]&lt;Data_SP500[[#This Row],[var10d]]</f>
        <v>0</v>
      </c>
      <c r="I270" s="3">
        <f>IF(AND(Data_SP500[[#This Row],[breaches]], Data_SP500[[#This Row],[breaches]]=H269),1,0)</f>
        <v>0</v>
      </c>
    </row>
    <row r="271" spans="1:9" x14ac:dyDescent="0.25">
      <c r="A271" s="3" t="s">
        <v>163</v>
      </c>
      <c r="B271">
        <v>1838.630005</v>
      </c>
      <c r="C271">
        <f>LN(Data_SP500[[#This Row],[SP500]])-LN(B270)</f>
        <v>4.7976894791714741E-3</v>
      </c>
      <c r="D271">
        <f>LN(B281)-LN(Data_SP500[[#This Row],[SP500]])</f>
        <v>3.8541205623960906E-3</v>
      </c>
      <c r="E271" s="3">
        <f t="shared" si="3"/>
        <v>9.9647066994455261E-3</v>
      </c>
      <c r="F271" s="3">
        <f>Data_SP500[[#This Row],[sigma]]*SQRT(10)</f>
        <v>3.1511169385786776E-2</v>
      </c>
      <c r="G271" s="3">
        <f>_xlfn.NORM.INV(0.01,0,1)*Data_SP500[[#This Row],[sigma_10d]]</f>
        <v>-7.3305941909165895E-2</v>
      </c>
      <c r="H271" s="3" t="b">
        <f>Data_SP500[[#This Row],[leg_return10d]]&lt;Data_SP500[[#This Row],[var10d]]</f>
        <v>0</v>
      </c>
      <c r="I271" s="3">
        <f>IF(AND(Data_SP500[[#This Row],[breaches]], Data_SP500[[#This Row],[breaches]]=H270),1,0)</f>
        <v>0</v>
      </c>
    </row>
    <row r="272" spans="1:9" x14ac:dyDescent="0.25">
      <c r="A272" s="3" t="s">
        <v>164</v>
      </c>
      <c r="B272">
        <v>1840.76001</v>
      </c>
      <c r="C272">
        <f>LN(Data_SP500[[#This Row],[SP500]])-LN(B271)</f>
        <v>1.1578034561470218E-3</v>
      </c>
      <c r="D272">
        <f>LN(B282)-LN(Data_SP500[[#This Row],[SP500]])</f>
        <v>1.7848639940465816E-2</v>
      </c>
      <c r="E272" s="3">
        <f t="shared" si="3"/>
        <v>9.9659271996177419E-3</v>
      </c>
      <c r="F272" s="3">
        <f>Data_SP500[[#This Row],[sigma]]*SQRT(10)</f>
        <v>3.1515028946215606E-2</v>
      </c>
      <c r="G272" s="3">
        <f>_xlfn.NORM.INV(0.01,0,1)*Data_SP500[[#This Row],[sigma_10d]]</f>
        <v>-7.331492058936423E-2</v>
      </c>
      <c r="H272" s="3" t="b">
        <f>Data_SP500[[#This Row],[leg_return10d]]&lt;Data_SP500[[#This Row],[var10d]]</f>
        <v>0</v>
      </c>
      <c r="I272" s="3">
        <f>IF(AND(Data_SP500[[#This Row],[breaches]], Data_SP500[[#This Row],[breaches]]=H271),1,0)</f>
        <v>0</v>
      </c>
    </row>
    <row r="273" spans="1:9" x14ac:dyDescent="0.25">
      <c r="A273" s="3" t="s">
        <v>165</v>
      </c>
      <c r="B273">
        <v>1828.75</v>
      </c>
      <c r="C273">
        <f>LN(Data_SP500[[#This Row],[SP500]])-LN(B272)</f>
        <v>-6.5458619005207552E-3</v>
      </c>
      <c r="D273">
        <f>LN(B283)-LN(Data_SP500[[#This Row],[SP500]])</f>
        <v>2.4341149404015994E-2</v>
      </c>
      <c r="E273" s="3">
        <f t="shared" si="3"/>
        <v>1.0032391296421627E-2</v>
      </c>
      <c r="F273" s="3">
        <f>Data_SP500[[#This Row],[sigma]]*SQRT(10)</f>
        <v>3.1725206874741799E-2</v>
      </c>
      <c r="G273" s="3">
        <f>_xlfn.NORM.INV(0.01,0,1)*Data_SP500[[#This Row],[sigma_10d]]</f>
        <v>-7.3803867566561446E-2</v>
      </c>
      <c r="H273" s="3" t="b">
        <f>Data_SP500[[#This Row],[leg_return10d]]&lt;Data_SP500[[#This Row],[var10d]]</f>
        <v>0</v>
      </c>
      <c r="I273" s="3">
        <f>IF(AND(Data_SP500[[#This Row],[breaches]], Data_SP500[[#This Row],[breaches]]=H272),1,0)</f>
        <v>0</v>
      </c>
    </row>
    <row r="274" spans="1:9" x14ac:dyDescent="0.25">
      <c r="A274" s="3" t="s">
        <v>166</v>
      </c>
      <c r="B274">
        <v>1839.780029</v>
      </c>
      <c r="C274">
        <f>LN(Data_SP500[[#This Row],[SP500]])-LN(B273)</f>
        <v>6.0133416655698824E-3</v>
      </c>
      <c r="D274">
        <f>LN(B284)-LN(Data_SP500[[#This Row],[SP500]])</f>
        <v>2.0044740860337029E-2</v>
      </c>
      <c r="E274" s="3">
        <f t="shared" si="3"/>
        <v>1.0106039117244987E-2</v>
      </c>
      <c r="F274" s="3">
        <f>Data_SP500[[#This Row],[sigma]]*SQRT(10)</f>
        <v>3.1958101733251594E-2</v>
      </c>
      <c r="G274" s="3">
        <f>_xlfn.NORM.INV(0.01,0,1)*Data_SP500[[#This Row],[sigma_10d]]</f>
        <v>-7.4345662025530751E-2</v>
      </c>
      <c r="H274" s="3" t="b">
        <f>Data_SP500[[#This Row],[leg_return10d]]&lt;Data_SP500[[#This Row],[var10d]]</f>
        <v>0</v>
      </c>
      <c r="I274" s="3">
        <f>IF(AND(Data_SP500[[#This Row],[breaches]], Data_SP500[[#This Row],[breaches]]=H273),1,0)</f>
        <v>0</v>
      </c>
    </row>
    <row r="275" spans="1:9" x14ac:dyDescent="0.25">
      <c r="A275" s="3" t="s">
        <v>167</v>
      </c>
      <c r="B275">
        <v>1836.25</v>
      </c>
      <c r="C275">
        <f>LN(Data_SP500[[#This Row],[SP500]])-LN(B274)</f>
        <v>-1.9205665118171567E-3</v>
      </c>
      <c r="D275">
        <f>LN(B285)-LN(Data_SP500[[#This Row],[SP500]])</f>
        <v>2.2503252074152158E-2</v>
      </c>
      <c r="E275" s="3">
        <f t="shared" si="3"/>
        <v>1.0112328208950956E-2</v>
      </c>
      <c r="F275" s="3">
        <f>Data_SP500[[#This Row],[sigma]]*SQRT(10)</f>
        <v>3.1977989587456131E-2</v>
      </c>
      <c r="G275" s="3">
        <f>_xlfn.NORM.INV(0.01,0,1)*Data_SP500[[#This Row],[sigma_10d]]</f>
        <v>-7.4391928092878715E-2</v>
      </c>
      <c r="H275" s="3" t="b">
        <f>Data_SP500[[#This Row],[leg_return10d]]&lt;Data_SP500[[#This Row],[var10d]]</f>
        <v>0</v>
      </c>
      <c r="I275" s="3">
        <f>IF(AND(Data_SP500[[#This Row],[breaches]], Data_SP500[[#This Row],[breaches]]=H274),1,0)</f>
        <v>0</v>
      </c>
    </row>
    <row r="276" spans="1:9" x14ac:dyDescent="0.25">
      <c r="A276" s="3" t="s">
        <v>168</v>
      </c>
      <c r="B276">
        <v>1847.6099850000001</v>
      </c>
      <c r="C276">
        <f>LN(Data_SP500[[#This Row],[SP500]])-LN(B275)</f>
        <v>6.167455362052543E-3</v>
      </c>
      <c r="D276">
        <f>LN(B286)-LN(Data_SP500[[#This Row],[SP500]])</f>
        <v>1.5872443133292613E-2</v>
      </c>
      <c r="E276" s="3">
        <f t="shared" si="3"/>
        <v>9.9984028747315077E-3</v>
      </c>
      <c r="F276" s="3">
        <f>Data_SP500[[#This Row],[sigma]]*SQRT(10)</f>
        <v>3.1617726048126751E-2</v>
      </c>
      <c r="G276" s="3">
        <f>_xlfn.NORM.INV(0.01,0,1)*Data_SP500[[#This Row],[sigma_10d]]</f>
        <v>-7.3553829774065382E-2</v>
      </c>
      <c r="H276" s="3" t="b">
        <f>Data_SP500[[#This Row],[leg_return10d]]&lt;Data_SP500[[#This Row],[var10d]]</f>
        <v>0</v>
      </c>
      <c r="I276" s="3">
        <f>IF(AND(Data_SP500[[#This Row],[breaches]], Data_SP500[[#This Row],[breaches]]=H275),1,0)</f>
        <v>0</v>
      </c>
    </row>
    <row r="277" spans="1:9" x14ac:dyDescent="0.25">
      <c r="A277" s="3" t="s">
        <v>169</v>
      </c>
      <c r="B277">
        <v>1845.119995</v>
      </c>
      <c r="C277">
        <f>LN(Data_SP500[[#This Row],[SP500]])-LN(B276)</f>
        <v>-1.3485905500072448E-3</v>
      </c>
      <c r="D277">
        <f>LN(B287)-LN(Data_SP500[[#This Row],[SP500]])</f>
        <v>1.2125936741697707E-2</v>
      </c>
      <c r="E277" s="3">
        <f t="shared" si="3"/>
        <v>8.711932557306061E-3</v>
      </c>
      <c r="F277" s="3">
        <f>Data_SP500[[#This Row],[sigma]]*SQRT(10)</f>
        <v>2.7549549702862539E-2</v>
      </c>
      <c r="G277" s="3">
        <f>_xlfn.NORM.INV(0.01,0,1)*Data_SP500[[#This Row],[sigma_10d]]</f>
        <v>-6.4089836382036747E-2</v>
      </c>
      <c r="H277" s="3" t="b">
        <f>Data_SP500[[#This Row],[leg_return10d]]&lt;Data_SP500[[#This Row],[var10d]]</f>
        <v>0</v>
      </c>
      <c r="I277" s="3">
        <f>IF(AND(Data_SP500[[#This Row],[breaches]], Data_SP500[[#This Row],[breaches]]=H276),1,0)</f>
        <v>0</v>
      </c>
    </row>
    <row r="278" spans="1:9" x14ac:dyDescent="0.25">
      <c r="A278" s="3" t="s">
        <v>170</v>
      </c>
      <c r="B278">
        <v>1845.160034</v>
      </c>
      <c r="C278">
        <f>LN(Data_SP500[[#This Row],[SP500]])-LN(B277)</f>
        <v>2.1699708253386518E-5</v>
      </c>
      <c r="D278">
        <f>LN(B288)-LN(Data_SP500[[#This Row],[SP500]])</f>
        <v>1.2409361201907387E-2</v>
      </c>
      <c r="E278" s="3">
        <f t="shared" si="3"/>
        <v>8.598857148420784E-3</v>
      </c>
      <c r="F278" s="3">
        <f>Data_SP500[[#This Row],[sigma]]*SQRT(10)</f>
        <v>2.7191973863430221E-2</v>
      </c>
      <c r="G278" s="3">
        <f>_xlfn.NORM.INV(0.01,0,1)*Data_SP500[[#This Row],[sigma_10d]]</f>
        <v>-6.3257990588165003E-2</v>
      </c>
      <c r="H278" s="3" t="b">
        <f>Data_SP500[[#This Row],[leg_return10d]]&lt;Data_SP500[[#This Row],[var10d]]</f>
        <v>0</v>
      </c>
      <c r="I278" s="3">
        <f>IF(AND(Data_SP500[[#This Row],[breaches]], Data_SP500[[#This Row],[breaches]]=H277),1,0)</f>
        <v>0</v>
      </c>
    </row>
    <row r="279" spans="1:9" x14ac:dyDescent="0.25">
      <c r="A279" s="3" t="s">
        <v>171</v>
      </c>
      <c r="B279">
        <v>1854.290039</v>
      </c>
      <c r="C279">
        <f>LN(Data_SP500[[#This Row],[SP500]])-LN(B278)</f>
        <v>4.9358814720941169E-3</v>
      </c>
      <c r="D279">
        <f>LN(B289)-LN(Data_SP500[[#This Row],[SP500]])</f>
        <v>-4.2966117767493373E-3</v>
      </c>
      <c r="E279" s="3">
        <f t="shared" si="3"/>
        <v>8.5720109579816017E-3</v>
      </c>
      <c r="F279" s="3">
        <f>Data_SP500[[#This Row],[sigma]]*SQRT(10)</f>
        <v>2.710707875514377E-2</v>
      </c>
      <c r="G279" s="3">
        <f>_xlfn.NORM.INV(0.01,0,1)*Data_SP500[[#This Row],[sigma_10d]]</f>
        <v>-6.3060495033486347E-2</v>
      </c>
      <c r="H279" s="3" t="b">
        <f>Data_SP500[[#This Row],[leg_return10d]]&lt;Data_SP500[[#This Row],[var10d]]</f>
        <v>0</v>
      </c>
      <c r="I279" s="3">
        <f>IF(AND(Data_SP500[[#This Row],[breaches]], Data_SP500[[#This Row],[breaches]]=H278),1,0)</f>
        <v>0</v>
      </c>
    </row>
    <row r="280" spans="1:9" x14ac:dyDescent="0.25">
      <c r="A280" s="3" t="s">
        <v>172</v>
      </c>
      <c r="B280">
        <v>1859.4499510000001</v>
      </c>
      <c r="C280">
        <f>LN(Data_SP500[[#This Row],[SP500]])-LN(B279)</f>
        <v>2.7788242226103321E-3</v>
      </c>
      <c r="D280">
        <f>LN(B290)-LN(Data_SP500[[#This Row],[SP500]])</f>
        <v>-9.9012024504760987E-3</v>
      </c>
      <c r="E280" s="3">
        <f t="shared" ref="E280:E343" si="4">_xlfn.STDEV.S(C260:C280)</f>
        <v>8.1296317673334641E-3</v>
      </c>
      <c r="F280" s="3">
        <f>Data_SP500[[#This Row],[sigma]]*SQRT(10)</f>
        <v>2.5708152923233796E-2</v>
      </c>
      <c r="G280" s="3">
        <f>_xlfn.NORM.INV(0.01,0,1)*Data_SP500[[#This Row],[sigma_10d]]</f>
        <v>-5.9806106898481766E-2</v>
      </c>
      <c r="H280" s="3" t="b">
        <f>Data_SP500[[#This Row],[leg_return10d]]&lt;Data_SP500[[#This Row],[var10d]]</f>
        <v>0</v>
      </c>
      <c r="I280" s="3">
        <f>IF(AND(Data_SP500[[#This Row],[breaches]], Data_SP500[[#This Row],[breaches]]=H279),1,0)</f>
        <v>0</v>
      </c>
    </row>
    <row r="281" spans="1:9" x14ac:dyDescent="0.25">
      <c r="A281" s="3" t="s">
        <v>866</v>
      </c>
      <c r="B281">
        <v>1845.7299800000001</v>
      </c>
      <c r="C281">
        <f>LN(Data_SP500[[#This Row],[SP500]])-LN(B280)</f>
        <v>-7.4058663619860354E-3</v>
      </c>
      <c r="D281">
        <f>LN(B291)-LN(Data_SP500[[#This Row],[SP500]])</f>
        <v>7.0723815134794421E-3</v>
      </c>
      <c r="E281" s="3">
        <f t="shared" si="4"/>
        <v>8.1173336024647231E-3</v>
      </c>
      <c r="F281" s="3">
        <f>Data_SP500[[#This Row],[sigma]]*SQRT(10)</f>
        <v>2.5669262711208309E-2</v>
      </c>
      <c r="G281" s="3">
        <f>_xlfn.NORM.INV(0.01,0,1)*Data_SP500[[#This Row],[sigma_10d]]</f>
        <v>-5.971563473641528E-2</v>
      </c>
      <c r="H281" s="3" t="b">
        <f>Data_SP500[[#This Row],[leg_return10d]]&lt;Data_SP500[[#This Row],[var10d]]</f>
        <v>0</v>
      </c>
      <c r="I281" s="3">
        <f>IF(AND(Data_SP500[[#This Row],[breaches]], Data_SP500[[#This Row],[breaches]]=H280),1,0)</f>
        <v>0</v>
      </c>
    </row>
    <row r="282" spans="1:9" x14ac:dyDescent="0.25">
      <c r="A282" s="3" t="s">
        <v>867</v>
      </c>
      <c r="B282">
        <v>1873.910034</v>
      </c>
      <c r="C282">
        <f>LN(Data_SP500[[#This Row],[SP500]])-LN(B281)</f>
        <v>1.5152322834216747E-2</v>
      </c>
      <c r="D282">
        <f>LN(B292)-LN(Data_SP500[[#This Row],[SP500]])</f>
        <v>-8.8625904584382909E-4</v>
      </c>
      <c r="E282" s="3">
        <f t="shared" si="4"/>
        <v>8.4400279626099684E-3</v>
      </c>
      <c r="F282" s="3">
        <f>Data_SP500[[#This Row],[sigma]]*SQRT(10)</f>
        <v>2.6689711877357945E-2</v>
      </c>
      <c r="G282" s="3">
        <f>_xlfn.NORM.INV(0.01,0,1)*Data_SP500[[#This Row],[sigma_10d]]</f>
        <v>-6.2089554484654232E-2</v>
      </c>
      <c r="H282" s="3" t="b">
        <f>Data_SP500[[#This Row],[leg_return10d]]&lt;Data_SP500[[#This Row],[var10d]]</f>
        <v>0</v>
      </c>
      <c r="I282" s="3">
        <f>IF(AND(Data_SP500[[#This Row],[breaches]], Data_SP500[[#This Row],[breaches]]=H281),1,0)</f>
        <v>0</v>
      </c>
    </row>
    <row r="283" spans="1:9" x14ac:dyDescent="0.25">
      <c r="A283" s="3" t="s">
        <v>868</v>
      </c>
      <c r="B283">
        <v>1873.8100589999999</v>
      </c>
      <c r="C283">
        <f>LN(Data_SP500[[#This Row],[SP500]])-LN(B282)</f>
        <v>-5.3352436970577344E-5</v>
      </c>
      <c r="D283">
        <f>LN(B293)-LN(Data_SP500[[#This Row],[SP500]])</f>
        <v>-6.9834314536967312E-3</v>
      </c>
      <c r="E283" s="3">
        <f t="shared" si="4"/>
        <v>6.1494073538193366E-3</v>
      </c>
      <c r="F283" s="3">
        <f>Data_SP500[[#This Row],[sigma]]*SQRT(10)</f>
        <v>1.944613349825804E-2</v>
      </c>
      <c r="G283" s="3">
        <f>_xlfn.NORM.INV(0.01,0,1)*Data_SP500[[#This Row],[sigma_10d]]</f>
        <v>-4.5238471321986967E-2</v>
      </c>
      <c r="H283" s="3" t="b">
        <f>Data_SP500[[#This Row],[leg_return10d]]&lt;Data_SP500[[#This Row],[var10d]]</f>
        <v>0</v>
      </c>
      <c r="I283" s="3">
        <f>IF(AND(Data_SP500[[#This Row],[breaches]], Data_SP500[[#This Row],[breaches]]=H282),1,0)</f>
        <v>0</v>
      </c>
    </row>
    <row r="284" spans="1:9" x14ac:dyDescent="0.25">
      <c r="A284" s="3" t="s">
        <v>869</v>
      </c>
      <c r="B284">
        <v>1877.030029</v>
      </c>
      <c r="C284">
        <f>LN(Data_SP500[[#This Row],[SP500]])-LN(B283)</f>
        <v>1.7169331218909178E-3</v>
      </c>
      <c r="D284">
        <f>LN(B294)-LN(Data_SP500[[#This Row],[SP500]])</f>
        <v>-2.6780306147777821E-3</v>
      </c>
      <c r="E284" s="3">
        <f t="shared" si="4"/>
        <v>6.0853955574878956E-3</v>
      </c>
      <c r="F284" s="3">
        <f>Data_SP500[[#This Row],[sigma]]*SQRT(10)</f>
        <v>1.9243710424731875E-2</v>
      </c>
      <c r="G284" s="3">
        <f>_xlfn.NORM.INV(0.01,0,1)*Data_SP500[[#This Row],[sigma_10d]]</f>
        <v>-4.4767564835232559E-2</v>
      </c>
      <c r="H284" s="3" t="b">
        <f>Data_SP500[[#This Row],[leg_return10d]]&lt;Data_SP500[[#This Row],[var10d]]</f>
        <v>0</v>
      </c>
      <c r="I284" s="3">
        <f>IF(AND(Data_SP500[[#This Row],[breaches]], Data_SP500[[#This Row],[breaches]]=H283),1,0)</f>
        <v>0</v>
      </c>
    </row>
    <row r="285" spans="1:9" x14ac:dyDescent="0.25">
      <c r="A285" s="3" t="s">
        <v>870</v>
      </c>
      <c r="B285">
        <v>1878.040039</v>
      </c>
      <c r="C285">
        <f>LN(Data_SP500[[#This Row],[SP500]])-LN(B284)</f>
        <v>5.3794470199797217E-4</v>
      </c>
      <c r="D285">
        <f>LN(B295)-LN(Data_SP500[[#This Row],[SP500]])</f>
        <v>-6.1529553074484156E-3</v>
      </c>
      <c r="E285" s="3">
        <f t="shared" si="4"/>
        <v>6.0003328790683482E-3</v>
      </c>
      <c r="F285" s="3">
        <f>Data_SP500[[#This Row],[sigma]]*SQRT(10)</f>
        <v>1.8974718617051651E-2</v>
      </c>
      <c r="G285" s="3">
        <f>_xlfn.NORM.INV(0.01,0,1)*Data_SP500[[#This Row],[sigma_10d]]</f>
        <v>-4.4141796315301268E-2</v>
      </c>
      <c r="H285" s="3" t="b">
        <f>Data_SP500[[#This Row],[leg_return10d]]&lt;Data_SP500[[#This Row],[var10d]]</f>
        <v>0</v>
      </c>
      <c r="I285" s="3">
        <f>IF(AND(Data_SP500[[#This Row],[breaches]], Data_SP500[[#This Row],[breaches]]=H284),1,0)</f>
        <v>0</v>
      </c>
    </row>
    <row r="286" spans="1:9" x14ac:dyDescent="0.25">
      <c r="A286" s="3" t="s">
        <v>871</v>
      </c>
      <c r="B286">
        <v>1877.170044</v>
      </c>
      <c r="C286">
        <f>LN(Data_SP500[[#This Row],[SP500]])-LN(B285)</f>
        <v>-4.6335357880700201E-4</v>
      </c>
      <c r="D286">
        <f>LN(B296)-LN(Data_SP500[[#This Row],[SP500]])</f>
        <v>-1.0566183157854958E-2</v>
      </c>
      <c r="E286" s="3">
        <f t="shared" si="4"/>
        <v>5.6777160434257137E-3</v>
      </c>
      <c r="F286" s="3">
        <f>Data_SP500[[#This Row],[sigma]]*SQRT(10)</f>
        <v>1.7954514604904735E-2</v>
      </c>
      <c r="G286" s="3">
        <f>_xlfn.NORM.INV(0.01,0,1)*Data_SP500[[#This Row],[sigma_10d]]</f>
        <v>-4.1768446880555359E-2</v>
      </c>
      <c r="H286" s="3" t="b">
        <f>Data_SP500[[#This Row],[leg_return10d]]&lt;Data_SP500[[#This Row],[var10d]]</f>
        <v>0</v>
      </c>
      <c r="I286" s="3">
        <f>IF(AND(Data_SP500[[#This Row],[breaches]], Data_SP500[[#This Row],[breaches]]=H285),1,0)</f>
        <v>0</v>
      </c>
    </row>
    <row r="287" spans="1:9" x14ac:dyDescent="0.25">
      <c r="A287" s="3" t="s">
        <v>872</v>
      </c>
      <c r="B287">
        <v>1867.630005</v>
      </c>
      <c r="C287">
        <f>LN(Data_SP500[[#This Row],[SP500]])-LN(B286)</f>
        <v>-5.0950969416021508E-3</v>
      </c>
      <c r="D287">
        <f>LN(B297)-LN(Data_SP500[[#This Row],[SP500]])</f>
        <v>-1.0768152115305796E-3</v>
      </c>
      <c r="E287" s="3">
        <f t="shared" si="4"/>
        <v>5.3816462085827929E-3</v>
      </c>
      <c r="F287" s="3">
        <f>Data_SP500[[#This Row],[sigma]]*SQRT(10)</f>
        <v>1.7018259580331225E-2</v>
      </c>
      <c r="G287" s="3">
        <f>_xlfn.NORM.INV(0.01,0,1)*Data_SP500[[#This Row],[sigma_10d]]</f>
        <v>-3.9590391994578714E-2</v>
      </c>
      <c r="H287" s="3" t="b">
        <f>Data_SP500[[#This Row],[leg_return10d]]&lt;Data_SP500[[#This Row],[var10d]]</f>
        <v>0</v>
      </c>
      <c r="I287" s="3">
        <f>IF(AND(Data_SP500[[#This Row],[breaches]], Data_SP500[[#This Row],[breaches]]=H286),1,0)</f>
        <v>0</v>
      </c>
    </row>
    <row r="288" spans="1:9" x14ac:dyDescent="0.25">
      <c r="A288" s="3" t="s">
        <v>873</v>
      </c>
      <c r="B288">
        <v>1868.1999510000001</v>
      </c>
      <c r="C288">
        <f>LN(Data_SP500[[#This Row],[SP500]])-LN(B287)</f>
        <v>3.0512416846306678E-4</v>
      </c>
      <c r="D288">
        <f>LN(B298)-LN(Data_SP500[[#This Row],[SP500]])</f>
        <v>-8.4068760527635789E-3</v>
      </c>
      <c r="E288" s="3">
        <f t="shared" si="4"/>
        <v>5.3918283887139174E-3</v>
      </c>
      <c r="F288" s="3">
        <f>Data_SP500[[#This Row],[sigma]]*SQRT(10)</f>
        <v>1.705045846109169E-2</v>
      </c>
      <c r="G288" s="3">
        <f>_xlfn.NORM.INV(0.01,0,1)*Data_SP500[[#This Row],[sigma_10d]]</f>
        <v>-3.9665297792382322E-2</v>
      </c>
      <c r="H288" s="3" t="b">
        <f>Data_SP500[[#This Row],[leg_return10d]]&lt;Data_SP500[[#This Row],[var10d]]</f>
        <v>0</v>
      </c>
      <c r="I288" s="3">
        <f>IF(AND(Data_SP500[[#This Row],[breaches]], Data_SP500[[#This Row],[breaches]]=H287),1,0)</f>
        <v>0</v>
      </c>
    </row>
    <row r="289" spans="1:9" x14ac:dyDescent="0.25">
      <c r="A289" s="3" t="s">
        <v>173</v>
      </c>
      <c r="B289">
        <v>1846.339966</v>
      </c>
      <c r="C289">
        <f>LN(Data_SP500[[#This Row],[SP500]])-LN(B288)</f>
        <v>-1.1770091506562608E-2</v>
      </c>
      <c r="D289">
        <f>LN(B299)-LN(Data_SP500[[#This Row],[SP500]])</f>
        <v>1.4613238567289244E-3</v>
      </c>
      <c r="E289" s="3">
        <f t="shared" si="4"/>
        <v>5.723168163733465E-3</v>
      </c>
      <c r="F289" s="3">
        <f>Data_SP500[[#This Row],[sigma]]*SQRT(10)</f>
        <v>1.8098246829561224E-2</v>
      </c>
      <c r="G289" s="3">
        <f>_xlfn.NORM.INV(0.01,0,1)*Data_SP500[[#This Row],[sigma_10d]]</f>
        <v>-4.2102818035816142E-2</v>
      </c>
      <c r="H289" s="3" t="b">
        <f>Data_SP500[[#This Row],[leg_return10d]]&lt;Data_SP500[[#This Row],[var10d]]</f>
        <v>0</v>
      </c>
      <c r="I289" s="3">
        <f>IF(AND(Data_SP500[[#This Row],[breaches]], Data_SP500[[#This Row],[breaches]]=H288),1,0)</f>
        <v>0</v>
      </c>
    </row>
    <row r="290" spans="1:9" x14ac:dyDescent="0.25">
      <c r="A290" s="3" t="s">
        <v>174</v>
      </c>
      <c r="B290">
        <v>1841.130005</v>
      </c>
      <c r="C290">
        <f>LN(Data_SP500[[#This Row],[SP500]])-LN(B289)</f>
        <v>-2.8257664511164293E-3</v>
      </c>
      <c r="D290">
        <f>LN(B300)-LN(Data_SP500[[#This Row],[SP500]])</f>
        <v>8.9165795219718902E-3</v>
      </c>
      <c r="E290" s="3">
        <f t="shared" si="4"/>
        <v>5.7715949011448251E-3</v>
      </c>
      <c r="F290" s="3">
        <f>Data_SP500[[#This Row],[sigma]]*SQRT(10)</f>
        <v>1.8251385619432008E-2</v>
      </c>
      <c r="G290" s="3">
        <f>_xlfn.NORM.INV(0.01,0,1)*Data_SP500[[#This Row],[sigma_10d]]</f>
        <v>-4.2459072134065225E-2</v>
      </c>
      <c r="H290" s="3" t="b">
        <f>Data_SP500[[#This Row],[leg_return10d]]&lt;Data_SP500[[#This Row],[var10d]]</f>
        <v>0</v>
      </c>
      <c r="I290" s="3">
        <f>IF(AND(Data_SP500[[#This Row],[breaches]], Data_SP500[[#This Row],[breaches]]=H289),1,0)</f>
        <v>0</v>
      </c>
    </row>
    <row r="291" spans="1:9" x14ac:dyDescent="0.25">
      <c r="A291" s="3" t="s">
        <v>175</v>
      </c>
      <c r="B291">
        <v>1858.829956</v>
      </c>
      <c r="C291">
        <f>LN(Data_SP500[[#This Row],[SP500]])-LN(B290)</f>
        <v>9.5677176019695054E-3</v>
      </c>
      <c r="D291">
        <f>LN(B301)-LN(Data_SP500[[#This Row],[SP500]])</f>
        <v>7.2417334638537056E-3</v>
      </c>
      <c r="E291" s="3">
        <f t="shared" si="4"/>
        <v>5.9967992019040132E-3</v>
      </c>
      <c r="F291" s="3">
        <f>Data_SP500[[#This Row],[sigma]]*SQRT(10)</f>
        <v>1.896354414869663E-2</v>
      </c>
      <c r="G291" s="3">
        <f>_xlfn.NORM.INV(0.01,0,1)*Data_SP500[[#This Row],[sigma_10d]]</f>
        <v>-4.4115800614600034E-2</v>
      </c>
      <c r="H291" s="3" t="b">
        <f>Data_SP500[[#This Row],[leg_return10d]]&lt;Data_SP500[[#This Row],[var10d]]</f>
        <v>0</v>
      </c>
      <c r="I291" s="3">
        <f>IF(AND(Data_SP500[[#This Row],[breaches]], Data_SP500[[#This Row],[breaches]]=H290),1,0)</f>
        <v>0</v>
      </c>
    </row>
    <row r="292" spans="1:9" x14ac:dyDescent="0.25">
      <c r="A292" s="3" t="s">
        <v>176</v>
      </c>
      <c r="B292">
        <v>1872.25</v>
      </c>
      <c r="C292">
        <f>LN(Data_SP500[[#This Row],[SP500]])-LN(B291)</f>
        <v>7.1936822748934759E-3</v>
      </c>
      <c r="D292">
        <f>LN(B302)-LN(Data_SP500[[#This Row],[SP500]])</f>
        <v>7.0627393858089249E-3</v>
      </c>
      <c r="E292" s="3">
        <f t="shared" si="4"/>
        <v>6.0995974587517571E-3</v>
      </c>
      <c r="F292" s="3">
        <f>Data_SP500[[#This Row],[sigma]]*SQRT(10)</f>
        <v>1.9288620779830502E-2</v>
      </c>
      <c r="G292" s="3">
        <f>_xlfn.NORM.INV(0.01,0,1)*Data_SP500[[#This Row],[sigma_10d]]</f>
        <v>-4.4872041944338671E-2</v>
      </c>
      <c r="H292" s="3" t="b">
        <f>Data_SP500[[#This Row],[leg_return10d]]&lt;Data_SP500[[#This Row],[var10d]]</f>
        <v>0</v>
      </c>
      <c r="I292" s="3">
        <f>IF(AND(Data_SP500[[#This Row],[breaches]], Data_SP500[[#This Row],[breaches]]=H291),1,0)</f>
        <v>0</v>
      </c>
    </row>
    <row r="293" spans="1:9" x14ac:dyDescent="0.25">
      <c r="A293" s="3" t="s">
        <v>177</v>
      </c>
      <c r="B293">
        <v>1860.7700199999999</v>
      </c>
      <c r="C293">
        <f>LN(Data_SP500[[#This Row],[SP500]])-LN(B292)</f>
        <v>-6.1505248448234795E-3</v>
      </c>
      <c r="D293">
        <f>LN(B303)-LN(Data_SP500[[#This Row],[SP500]])</f>
        <v>1.6062527594889353E-2</v>
      </c>
      <c r="E293" s="3">
        <f t="shared" si="4"/>
        <v>6.2875234892798169E-3</v>
      </c>
      <c r="F293" s="3">
        <f>Data_SP500[[#This Row],[sigma]]*SQRT(10)</f>
        <v>1.9882895067933504E-2</v>
      </c>
      <c r="G293" s="3">
        <f>_xlfn.NORM.INV(0.01,0,1)*Data_SP500[[#This Row],[sigma_10d]]</f>
        <v>-4.6254530671064227E-2</v>
      </c>
      <c r="H293" s="3" t="b">
        <f>Data_SP500[[#This Row],[leg_return10d]]&lt;Data_SP500[[#This Row],[var10d]]</f>
        <v>0</v>
      </c>
      <c r="I293" s="3">
        <f>IF(AND(Data_SP500[[#This Row],[breaches]], Data_SP500[[#This Row],[breaches]]=H292),1,0)</f>
        <v>0</v>
      </c>
    </row>
    <row r="294" spans="1:9" x14ac:dyDescent="0.25">
      <c r="A294" s="3" t="s">
        <v>178</v>
      </c>
      <c r="B294">
        <v>1872.01001</v>
      </c>
      <c r="C294">
        <f>LN(Data_SP500[[#This Row],[SP500]])-LN(B293)</f>
        <v>6.0223339608098669E-3</v>
      </c>
      <c r="D294">
        <f>LN(B304)-LN(Data_SP500[[#This Row],[SP500]])</f>
        <v>8.9131088882226095E-3</v>
      </c>
      <c r="E294" s="3">
        <f t="shared" si="4"/>
        <v>6.1790608880293463E-3</v>
      </c>
      <c r="F294" s="3">
        <f>Data_SP500[[#This Row],[sigma]]*SQRT(10)</f>
        <v>1.9539906207035392E-2</v>
      </c>
      <c r="G294" s="3">
        <f>_xlfn.NORM.INV(0.01,0,1)*Data_SP500[[#This Row],[sigma_10d]]</f>
        <v>-4.5456619263694209E-2</v>
      </c>
      <c r="H294" s="3" t="b">
        <f>Data_SP500[[#This Row],[leg_return10d]]&lt;Data_SP500[[#This Row],[var10d]]</f>
        <v>0</v>
      </c>
      <c r="I294" s="3">
        <f>IF(AND(Data_SP500[[#This Row],[breaches]], Data_SP500[[#This Row],[breaches]]=H293),1,0)</f>
        <v>0</v>
      </c>
    </row>
    <row r="295" spans="1:9" x14ac:dyDescent="0.25">
      <c r="A295" s="3" t="s">
        <v>179</v>
      </c>
      <c r="B295">
        <v>1866.5200199999999</v>
      </c>
      <c r="C295">
        <f>LN(Data_SP500[[#This Row],[SP500]])-LN(B294)</f>
        <v>-2.9369799906726612E-3</v>
      </c>
      <c r="D295">
        <f>LN(B305)-LN(Data_SP500[[#This Row],[SP500]])</f>
        <v>-7.6645419825371874E-4</v>
      </c>
      <c r="E295" s="3">
        <f t="shared" si="4"/>
        <v>6.1326837144731151E-3</v>
      </c>
      <c r="F295" s="3">
        <f>Data_SP500[[#This Row],[sigma]]*SQRT(10)</f>
        <v>1.9393248707156769E-2</v>
      </c>
      <c r="G295" s="3">
        <f>_xlfn.NORM.INV(0.01,0,1)*Data_SP500[[#This Row],[sigma_10d]]</f>
        <v>-4.511544290063943E-2</v>
      </c>
      <c r="H295" s="3" t="b">
        <f>Data_SP500[[#This Row],[leg_return10d]]&lt;Data_SP500[[#This Row],[var10d]]</f>
        <v>0</v>
      </c>
      <c r="I295" s="3">
        <f>IF(AND(Data_SP500[[#This Row],[breaches]], Data_SP500[[#This Row],[breaches]]=H294),1,0)</f>
        <v>0</v>
      </c>
    </row>
    <row r="296" spans="1:9" x14ac:dyDescent="0.25">
      <c r="A296" s="3" t="s">
        <v>180</v>
      </c>
      <c r="B296">
        <v>1857.4399410000001</v>
      </c>
      <c r="C296">
        <f>LN(Data_SP500[[#This Row],[SP500]])-LN(B295)</f>
        <v>-4.8765814292135445E-3</v>
      </c>
      <c r="D296">
        <f>LN(B306)-LN(Data_SP500[[#This Row],[SP500]])</f>
        <v>-6.6981852314071944E-3</v>
      </c>
      <c r="E296" s="3">
        <f t="shared" si="4"/>
        <v>6.2287033092240035E-3</v>
      </c>
      <c r="F296" s="3">
        <f>Data_SP500[[#This Row],[sigma]]*SQRT(10)</f>
        <v>1.9696889326575925E-2</v>
      </c>
      <c r="G296" s="3">
        <f>_xlfn.NORM.INV(0.01,0,1)*Data_SP500[[#This Row],[sigma_10d]]</f>
        <v>-4.5821816610097633E-2</v>
      </c>
      <c r="H296" s="3" t="b">
        <f>Data_SP500[[#This Row],[leg_return10d]]&lt;Data_SP500[[#This Row],[var10d]]</f>
        <v>0</v>
      </c>
      <c r="I296" s="3">
        <f>IF(AND(Data_SP500[[#This Row],[breaches]], Data_SP500[[#This Row],[breaches]]=H295),1,0)</f>
        <v>0</v>
      </c>
    </row>
    <row r="297" spans="1:9" x14ac:dyDescent="0.25">
      <c r="A297" s="3" t="s">
        <v>181</v>
      </c>
      <c r="B297">
        <v>1865.619995</v>
      </c>
      <c r="C297">
        <f>LN(Data_SP500[[#This Row],[SP500]])-LN(B296)</f>
        <v>4.3942710047222278E-3</v>
      </c>
      <c r="D297">
        <f>LN(B307)-LN(Data_SP500[[#This Row],[SP500]])</f>
        <v>-7.3489181883292787E-3</v>
      </c>
      <c r="E297" s="3">
        <f t="shared" si="4"/>
        <v>6.1603364663039865E-3</v>
      </c>
      <c r="F297" s="3">
        <f>Data_SP500[[#This Row],[sigma]]*SQRT(10)</f>
        <v>1.9480694386513713E-2</v>
      </c>
      <c r="G297" s="3">
        <f>_xlfn.NORM.INV(0.01,0,1)*Data_SP500[[#This Row],[sigma_10d]]</f>
        <v>-4.5318871970905519E-2</v>
      </c>
      <c r="H297" s="3" t="b">
        <f>Data_SP500[[#This Row],[leg_return10d]]&lt;Data_SP500[[#This Row],[var10d]]</f>
        <v>0</v>
      </c>
      <c r="I297" s="3">
        <f>IF(AND(Data_SP500[[#This Row],[breaches]], Data_SP500[[#This Row],[breaches]]=H296),1,0)</f>
        <v>0</v>
      </c>
    </row>
    <row r="298" spans="1:9" x14ac:dyDescent="0.25">
      <c r="A298" s="3" t="s">
        <v>182</v>
      </c>
      <c r="B298">
        <v>1852.5600589999999</v>
      </c>
      <c r="C298">
        <f>LN(Data_SP500[[#This Row],[SP500]])-LN(B297)</f>
        <v>-7.0249366727699325E-3</v>
      </c>
      <c r="D298">
        <f>LN(B308)-LN(Data_SP500[[#This Row],[SP500]])</f>
        <v>1.0535057947056892E-2</v>
      </c>
      <c r="E298" s="3">
        <f t="shared" si="4"/>
        <v>6.3648871442514212E-3</v>
      </c>
      <c r="F298" s="3">
        <f>Data_SP500[[#This Row],[sigma]]*SQRT(10)</f>
        <v>2.0127540425759184E-2</v>
      </c>
      <c r="G298" s="3">
        <f>_xlfn.NORM.INV(0.01,0,1)*Data_SP500[[#This Row],[sigma_10d]]</f>
        <v>-4.6823660879135955E-2</v>
      </c>
      <c r="H298" s="3" t="b">
        <f>Data_SP500[[#This Row],[leg_return10d]]&lt;Data_SP500[[#This Row],[var10d]]</f>
        <v>0</v>
      </c>
      <c r="I298" s="3">
        <f>IF(AND(Data_SP500[[#This Row],[breaches]], Data_SP500[[#This Row],[breaches]]=H297),1,0)</f>
        <v>0</v>
      </c>
    </row>
    <row r="299" spans="1:9" x14ac:dyDescent="0.25">
      <c r="A299" s="3" t="s">
        <v>183</v>
      </c>
      <c r="B299">
        <v>1849.040039</v>
      </c>
      <c r="C299">
        <f>LN(Data_SP500[[#This Row],[SP500]])-LN(B298)</f>
        <v>-1.9018915970701045E-3</v>
      </c>
      <c r="D299">
        <f>LN(B309)-LN(Data_SP500[[#This Row],[SP500]])</f>
        <v>-8.6690183774926766E-3</v>
      </c>
      <c r="E299" s="3">
        <f t="shared" si="4"/>
        <v>6.3812754019759244E-3</v>
      </c>
      <c r="F299" s="3">
        <f>Data_SP500[[#This Row],[sigma]]*SQRT(10)</f>
        <v>2.017936464705046E-2</v>
      </c>
      <c r="G299" s="3">
        <f>_xlfn.NORM.INV(0.01,0,1)*Data_SP500[[#This Row],[sigma_10d]]</f>
        <v>-4.6944222046160736E-2</v>
      </c>
      <c r="H299" s="3" t="b">
        <f>Data_SP500[[#This Row],[leg_return10d]]&lt;Data_SP500[[#This Row],[var10d]]</f>
        <v>0</v>
      </c>
      <c r="I299" s="3">
        <f>IF(AND(Data_SP500[[#This Row],[breaches]], Data_SP500[[#This Row],[breaches]]=H298),1,0)</f>
        <v>0</v>
      </c>
    </row>
    <row r="300" spans="1:9" x14ac:dyDescent="0.25">
      <c r="A300" s="3" t="s">
        <v>184</v>
      </c>
      <c r="B300">
        <v>1857.619995</v>
      </c>
      <c r="C300">
        <f>LN(Data_SP500[[#This Row],[SP500]])-LN(B299)</f>
        <v>4.6294892141265365E-3</v>
      </c>
      <c r="D300">
        <f>LN(B310)-LN(Data_SP500[[#This Row],[SP500]])</f>
        <v>-2.2830567525426559E-2</v>
      </c>
      <c r="E300" s="3">
        <f t="shared" si="4"/>
        <v>6.370006220836816E-3</v>
      </c>
      <c r="F300" s="3">
        <f>Data_SP500[[#This Row],[sigma]]*SQRT(10)</f>
        <v>2.0143728367285868E-2</v>
      </c>
      <c r="G300" s="3">
        <f>_xlfn.NORM.INV(0.01,0,1)*Data_SP500[[#This Row],[sigma_10d]]</f>
        <v>-4.6861319662491657E-2</v>
      </c>
      <c r="H300" s="3" t="b">
        <f>Data_SP500[[#This Row],[leg_return10d]]&lt;Data_SP500[[#This Row],[var10d]]</f>
        <v>0</v>
      </c>
      <c r="I300" s="3">
        <f>IF(AND(Data_SP500[[#This Row],[breaches]], Data_SP500[[#This Row],[breaches]]=H299),1,0)</f>
        <v>0</v>
      </c>
    </row>
    <row r="301" spans="1:9" x14ac:dyDescent="0.25">
      <c r="A301" s="3" t="s">
        <v>185</v>
      </c>
      <c r="B301">
        <v>1872.339966</v>
      </c>
      <c r="C301">
        <f>LN(Data_SP500[[#This Row],[SP500]])-LN(B300)</f>
        <v>7.8928715438513208E-3</v>
      </c>
      <c r="D301">
        <f>LN(B311)-LN(Data_SP500[[#This Row],[SP500]])</f>
        <v>-2.2539730886840026E-2</v>
      </c>
      <c r="E301" s="3">
        <f t="shared" si="4"/>
        <v>6.5726549766946989E-3</v>
      </c>
      <c r="F301" s="3">
        <f>Data_SP500[[#This Row],[sigma]]*SQRT(10)</f>
        <v>2.0784560000796166E-2</v>
      </c>
      <c r="G301" s="3">
        <f>_xlfn.NORM.INV(0.01,0,1)*Data_SP500[[#This Row],[sigma_10d]]</f>
        <v>-4.8352116970726458E-2</v>
      </c>
      <c r="H301" s="3" t="b">
        <f>Data_SP500[[#This Row],[leg_return10d]]&lt;Data_SP500[[#This Row],[var10d]]</f>
        <v>0</v>
      </c>
      <c r="I301" s="3">
        <f>IF(AND(Data_SP500[[#This Row],[breaches]], Data_SP500[[#This Row],[breaches]]=H300),1,0)</f>
        <v>0</v>
      </c>
    </row>
    <row r="302" spans="1:9" x14ac:dyDescent="0.25">
      <c r="A302" s="3" t="s">
        <v>874</v>
      </c>
      <c r="B302">
        <v>1885.5200199999999</v>
      </c>
      <c r="C302">
        <f>LN(Data_SP500[[#This Row],[SP500]])-LN(B301)</f>
        <v>7.0146881968486952E-3</v>
      </c>
      <c r="D302">
        <f>LN(B312)-LN(Data_SP500[[#This Row],[SP500]])</f>
        <v>-2.2819839628281713E-2</v>
      </c>
      <c r="E302" s="3">
        <f t="shared" si="4"/>
        <v>6.4767456136560373E-3</v>
      </c>
      <c r="F302" s="3">
        <f>Data_SP500[[#This Row],[sigma]]*SQRT(10)</f>
        <v>2.0481267964658028E-2</v>
      </c>
      <c r="G302" s="3">
        <f>_xlfn.NORM.INV(0.01,0,1)*Data_SP500[[#This Row],[sigma_10d]]</f>
        <v>-4.7646554187242979E-2</v>
      </c>
      <c r="H302" s="3" t="b">
        <f>Data_SP500[[#This Row],[leg_return10d]]&lt;Data_SP500[[#This Row],[var10d]]</f>
        <v>0</v>
      </c>
      <c r="I302" s="3">
        <f>IF(AND(Data_SP500[[#This Row],[breaches]], Data_SP500[[#This Row],[breaches]]=H301),1,0)</f>
        <v>0</v>
      </c>
    </row>
    <row r="303" spans="1:9" x14ac:dyDescent="0.25">
      <c r="A303" s="3" t="s">
        <v>875</v>
      </c>
      <c r="B303">
        <v>1890.900024</v>
      </c>
      <c r="C303">
        <f>LN(Data_SP500[[#This Row],[SP500]])-LN(B302)</f>
        <v>2.8492633642569487E-3</v>
      </c>
      <c r="D303">
        <f>LN(B313)-LN(Data_SP500[[#This Row],[SP500]])</f>
        <v>-1.5235234571286504E-2</v>
      </c>
      <c r="E303" s="3">
        <f t="shared" si="4"/>
        <v>5.6359276228268654E-3</v>
      </c>
      <c r="F303" s="3">
        <f>Data_SP500[[#This Row],[sigma]]*SQRT(10)</f>
        <v>1.7822368015991276E-2</v>
      </c>
      <c r="G303" s="3">
        <f>_xlfn.NORM.INV(0.01,0,1)*Data_SP500[[#This Row],[sigma_10d]]</f>
        <v>-4.1461027944374784E-2</v>
      </c>
      <c r="H303" s="3" t="b">
        <f>Data_SP500[[#This Row],[leg_return10d]]&lt;Data_SP500[[#This Row],[var10d]]</f>
        <v>0</v>
      </c>
      <c r="I303" s="3">
        <f>IF(AND(Data_SP500[[#This Row],[breaches]], Data_SP500[[#This Row],[breaches]]=H302),1,0)</f>
        <v>0</v>
      </c>
    </row>
    <row r="304" spans="1:9" x14ac:dyDescent="0.25">
      <c r="A304" s="3" t="s">
        <v>876</v>
      </c>
      <c r="B304">
        <v>1888.7700199999999</v>
      </c>
      <c r="C304">
        <f>LN(Data_SP500[[#This Row],[SP500]])-LN(B303)</f>
        <v>-1.1270847458568767E-3</v>
      </c>
      <c r="D304">
        <f>LN(B314)-LN(Data_SP500[[#This Row],[SP500]])</f>
        <v>-1.2745226114443398E-2</v>
      </c>
      <c r="E304" s="3">
        <f t="shared" si="4"/>
        <v>5.6453925967179788E-3</v>
      </c>
      <c r="F304" s="3">
        <f>Data_SP500[[#This Row],[sigma]]*SQRT(10)</f>
        <v>1.7852298891481221E-2</v>
      </c>
      <c r="G304" s="3">
        <f>_xlfn.NORM.INV(0.01,0,1)*Data_SP500[[#This Row],[sigma_10d]]</f>
        <v>-4.1530657572939E-2</v>
      </c>
      <c r="H304" s="3" t="b">
        <f>Data_SP500[[#This Row],[leg_return10d]]&lt;Data_SP500[[#This Row],[var10d]]</f>
        <v>0</v>
      </c>
      <c r="I304" s="3">
        <f>IF(AND(Data_SP500[[#This Row],[breaches]], Data_SP500[[#This Row],[breaches]]=H303),1,0)</f>
        <v>0</v>
      </c>
    </row>
    <row r="305" spans="1:9" x14ac:dyDescent="0.25">
      <c r="A305" s="3" t="s">
        <v>877</v>
      </c>
      <c r="B305">
        <v>1865.089966</v>
      </c>
      <c r="C305">
        <f>LN(Data_SP500[[#This Row],[SP500]])-LN(B304)</f>
        <v>-1.2616543077148989E-2</v>
      </c>
      <c r="D305">
        <f>LN(B315)-LN(Data_SP500[[#This Row],[SP500]])</f>
        <v>3.6393325840542445E-3</v>
      </c>
      <c r="E305" s="3">
        <f t="shared" si="4"/>
        <v>6.3036117518085223E-3</v>
      </c>
      <c r="F305" s="3">
        <f>Data_SP500[[#This Row],[sigma]]*SQRT(10)</f>
        <v>1.9933770621118955E-2</v>
      </c>
      <c r="G305" s="3">
        <f>_xlfn.NORM.INV(0.01,0,1)*Data_SP500[[#This Row],[sigma_10d]]</f>
        <v>-4.637288490605785E-2</v>
      </c>
      <c r="H305" s="3" t="b">
        <f>Data_SP500[[#This Row],[leg_return10d]]&lt;Data_SP500[[#This Row],[var10d]]</f>
        <v>0</v>
      </c>
      <c r="I305" s="3">
        <f>IF(AND(Data_SP500[[#This Row],[breaches]], Data_SP500[[#This Row],[breaches]]=H304),1,0)</f>
        <v>0</v>
      </c>
    </row>
    <row r="306" spans="1:9" x14ac:dyDescent="0.25">
      <c r="A306" s="3" t="s">
        <v>878</v>
      </c>
      <c r="B306">
        <v>1845.040039</v>
      </c>
      <c r="C306">
        <f>LN(Data_SP500[[#This Row],[SP500]])-LN(B305)</f>
        <v>-1.080831246236702E-2</v>
      </c>
      <c r="D306">
        <f>LN(B316)-LN(Data_SP500[[#This Row],[SP500]])</f>
        <v>1.8531433946182396E-2</v>
      </c>
      <c r="E306" s="3">
        <f t="shared" si="4"/>
        <v>6.7015465069544264E-3</v>
      </c>
      <c r="F306" s="3">
        <f>Data_SP500[[#This Row],[sigma]]*SQRT(10)</f>
        <v>2.1192150807521421E-2</v>
      </c>
      <c r="G306" s="3">
        <f>_xlfn.NORM.INV(0.01,0,1)*Data_SP500[[#This Row],[sigma_10d]]</f>
        <v>-4.9300314977430343E-2</v>
      </c>
      <c r="H306" s="3" t="b">
        <f>Data_SP500[[#This Row],[leg_return10d]]&lt;Data_SP500[[#This Row],[var10d]]</f>
        <v>0</v>
      </c>
      <c r="I306" s="3">
        <f>IF(AND(Data_SP500[[#This Row],[breaches]], Data_SP500[[#This Row],[breaches]]=H305),1,0)</f>
        <v>0</v>
      </c>
    </row>
    <row r="307" spans="1:9" x14ac:dyDescent="0.25">
      <c r="A307" s="3" t="s">
        <v>879</v>
      </c>
      <c r="B307">
        <v>1851.959961</v>
      </c>
      <c r="C307">
        <f>LN(Data_SP500[[#This Row],[SP500]])-LN(B306)</f>
        <v>3.7435380478001434E-3</v>
      </c>
      <c r="D307">
        <f>LN(B317)-LN(Data_SP500[[#This Row],[SP500]])</f>
        <v>1.2572129131876331E-2</v>
      </c>
      <c r="E307" s="3">
        <f t="shared" si="4"/>
        <v>6.7759643507671512E-3</v>
      </c>
      <c r="F307" s="3">
        <f>Data_SP500[[#This Row],[sigma]]*SQRT(10)</f>
        <v>2.1427480692528301E-2</v>
      </c>
      <c r="G307" s="3">
        <f>_xlfn.NORM.INV(0.01,0,1)*Data_SP500[[#This Row],[sigma_10d]]</f>
        <v>-4.9847774155114377E-2</v>
      </c>
      <c r="H307" s="3" t="b">
        <f>Data_SP500[[#This Row],[leg_return10d]]&lt;Data_SP500[[#This Row],[var10d]]</f>
        <v>0</v>
      </c>
      <c r="I307" s="3">
        <f>IF(AND(Data_SP500[[#This Row],[breaches]], Data_SP500[[#This Row],[breaches]]=H306),1,0)</f>
        <v>0</v>
      </c>
    </row>
    <row r="308" spans="1:9" x14ac:dyDescent="0.25">
      <c r="A308" s="3" t="s">
        <v>880</v>
      </c>
      <c r="B308">
        <v>1872.1800539999999</v>
      </c>
      <c r="C308">
        <f>LN(Data_SP500[[#This Row],[SP500]])-LN(B307)</f>
        <v>1.0859039462616238E-2</v>
      </c>
      <c r="D308">
        <f>LN(B318)-LN(Data_SP500[[#This Row],[SP500]])</f>
        <v>3.4285775699904875E-3</v>
      </c>
      <c r="E308" s="3">
        <f t="shared" si="4"/>
        <v>7.1367219557362371E-3</v>
      </c>
      <c r="F308" s="3">
        <f>Data_SP500[[#This Row],[sigma]]*SQRT(10)</f>
        <v>2.2568296407457888E-2</v>
      </c>
      <c r="G308" s="3">
        <f>_xlfn.NORM.INV(0.01,0,1)*Data_SP500[[#This Row],[sigma_10d]]</f>
        <v>-5.2501708368213204E-2</v>
      </c>
      <c r="H308" s="3" t="b">
        <f>Data_SP500[[#This Row],[leg_return10d]]&lt;Data_SP500[[#This Row],[var10d]]</f>
        <v>0</v>
      </c>
      <c r="I308" s="3">
        <f>IF(AND(Data_SP500[[#This Row],[breaches]], Data_SP500[[#This Row],[breaches]]=H307),1,0)</f>
        <v>0</v>
      </c>
    </row>
    <row r="309" spans="1:9" x14ac:dyDescent="0.25">
      <c r="A309" s="3" t="s">
        <v>881</v>
      </c>
      <c r="B309">
        <v>1833.079956</v>
      </c>
      <c r="C309">
        <f>LN(Data_SP500[[#This Row],[SP500]])-LN(B308)</f>
        <v>-2.1105967921619673E-2</v>
      </c>
      <c r="D309">
        <f>LN(B319)-LN(Data_SP500[[#This Row],[SP500]])</f>
        <v>1.6405200713040635E-2</v>
      </c>
      <c r="E309" s="3">
        <f t="shared" si="4"/>
        <v>8.5063400913554313E-3</v>
      </c>
      <c r="F309" s="3">
        <f>Data_SP500[[#This Row],[sigma]]*SQRT(10)</f>
        <v>2.6899409240687934E-2</v>
      </c>
      <c r="G309" s="3">
        <f>_xlfn.NORM.INV(0.01,0,1)*Data_SP500[[#This Row],[sigma_10d]]</f>
        <v>-6.2577383500028921E-2</v>
      </c>
      <c r="H309" s="3" t="b">
        <f>Data_SP500[[#This Row],[leg_return10d]]&lt;Data_SP500[[#This Row],[var10d]]</f>
        <v>0</v>
      </c>
      <c r="I309" s="3">
        <f>IF(AND(Data_SP500[[#This Row],[breaches]], Data_SP500[[#This Row],[breaches]]=H308),1,0)</f>
        <v>0</v>
      </c>
    </row>
    <row r="310" spans="1:9" x14ac:dyDescent="0.25">
      <c r="A310" s="3" t="s">
        <v>882</v>
      </c>
      <c r="B310">
        <v>1815.6899410000001</v>
      </c>
      <c r="C310">
        <f>LN(Data_SP500[[#This Row],[SP500]])-LN(B309)</f>
        <v>-9.5320599338073464E-3</v>
      </c>
      <c r="D310">
        <f>LN(B320)-LN(Data_SP500[[#This Row],[SP500]])</f>
        <v>2.9168072186183558E-2</v>
      </c>
      <c r="E310" s="3">
        <f t="shared" si="4"/>
        <v>8.3764194931937406E-3</v>
      </c>
      <c r="F310" s="3">
        <f>Data_SP500[[#This Row],[sigma]]*SQRT(10)</f>
        <v>2.6488564235525505E-2</v>
      </c>
      <c r="G310" s="3">
        <f>_xlfn.NORM.INV(0.01,0,1)*Data_SP500[[#This Row],[sigma_10d]]</f>
        <v>-6.1621615095709008E-2</v>
      </c>
      <c r="H310" s="3" t="b">
        <f>Data_SP500[[#This Row],[leg_return10d]]&lt;Data_SP500[[#This Row],[var10d]]</f>
        <v>0</v>
      </c>
      <c r="I310" s="3">
        <f>IF(AND(Data_SP500[[#This Row],[breaches]], Data_SP500[[#This Row],[breaches]]=H309),1,0)</f>
        <v>0</v>
      </c>
    </row>
    <row r="311" spans="1:9" x14ac:dyDescent="0.25">
      <c r="A311" s="3" t="s">
        <v>186</v>
      </c>
      <c r="B311">
        <v>1830.6099850000001</v>
      </c>
      <c r="C311">
        <f>LN(Data_SP500[[#This Row],[SP500]])-LN(B310)</f>
        <v>8.1837081824378544E-3</v>
      </c>
      <c r="D311">
        <f>LN(B321)-LN(Data_SP500[[#This Row],[SP500]])</f>
        <v>2.5733824324638555E-2</v>
      </c>
      <c r="E311" s="3">
        <f t="shared" si="4"/>
        <v>8.5850345075759987E-3</v>
      </c>
      <c r="F311" s="3">
        <f>Data_SP500[[#This Row],[sigma]]*SQRT(10)</f>
        <v>2.7148262835082225E-2</v>
      </c>
      <c r="G311" s="3">
        <f>_xlfn.NORM.INV(0.01,0,1)*Data_SP500[[#This Row],[sigma_10d]]</f>
        <v>-6.3156303530295499E-2</v>
      </c>
      <c r="H311" s="3" t="b">
        <f>Data_SP500[[#This Row],[leg_return10d]]&lt;Data_SP500[[#This Row],[var10d]]</f>
        <v>0</v>
      </c>
      <c r="I311" s="3">
        <f>IF(AND(Data_SP500[[#This Row],[breaches]], Data_SP500[[#This Row],[breaches]]=H310),1,0)</f>
        <v>0</v>
      </c>
    </row>
    <row r="312" spans="1:9" x14ac:dyDescent="0.25">
      <c r="A312" s="3" t="s">
        <v>187</v>
      </c>
      <c r="B312">
        <v>1842.9799800000001</v>
      </c>
      <c r="C312">
        <f>LN(Data_SP500[[#This Row],[SP500]])-LN(B311)</f>
        <v>6.7345794554070082E-3</v>
      </c>
      <c r="D312">
        <f>LN(B322)-LN(Data_SP500[[#This Row],[SP500]])</f>
        <v>2.1986794609816229E-2</v>
      </c>
      <c r="E312" s="3">
        <f t="shared" si="4"/>
        <v>8.4437589624789897E-3</v>
      </c>
      <c r="F312" s="3">
        <f>Data_SP500[[#This Row],[sigma]]*SQRT(10)</f>
        <v>2.6701510334893843E-2</v>
      </c>
      <c r="G312" s="3">
        <f>_xlfn.NORM.INV(0.01,0,1)*Data_SP500[[#This Row],[sigma_10d]]</f>
        <v>-6.2117001801259827E-2</v>
      </c>
      <c r="H312" s="3" t="b">
        <f>Data_SP500[[#This Row],[leg_return10d]]&lt;Data_SP500[[#This Row],[var10d]]</f>
        <v>0</v>
      </c>
      <c r="I312" s="3">
        <f>IF(AND(Data_SP500[[#This Row],[breaches]], Data_SP500[[#This Row],[breaches]]=H311),1,0)</f>
        <v>0</v>
      </c>
    </row>
    <row r="313" spans="1:9" x14ac:dyDescent="0.25">
      <c r="A313" s="3" t="s">
        <v>188</v>
      </c>
      <c r="B313">
        <v>1862.3100589999999</v>
      </c>
      <c r="C313">
        <f>LN(Data_SP500[[#This Row],[SP500]])-LN(B312)</f>
        <v>1.0433868421252157E-2</v>
      </c>
      <c r="D313">
        <f>LN(B323)-LN(Data_SP500[[#This Row],[SP500]])</f>
        <v>1.1409654688919524E-2</v>
      </c>
      <c r="E313" s="3">
        <f t="shared" si="4"/>
        <v>8.6174256267846482E-3</v>
      </c>
      <c r="F313" s="3">
        <f>Data_SP500[[#This Row],[sigma]]*SQRT(10)</f>
        <v>2.725069254774359E-2</v>
      </c>
      <c r="G313" s="3">
        <f>_xlfn.NORM.INV(0.01,0,1)*Data_SP500[[#This Row],[sigma_10d]]</f>
        <v>-6.3394590674583889E-2</v>
      </c>
      <c r="H313" s="3" t="b">
        <f>Data_SP500[[#This Row],[leg_return10d]]&lt;Data_SP500[[#This Row],[var10d]]</f>
        <v>0</v>
      </c>
      <c r="I313" s="3">
        <f>IF(AND(Data_SP500[[#This Row],[breaches]], Data_SP500[[#This Row],[breaches]]=H312),1,0)</f>
        <v>0</v>
      </c>
    </row>
    <row r="314" spans="1:9" x14ac:dyDescent="0.25">
      <c r="A314" s="3" t="s">
        <v>189</v>
      </c>
      <c r="B314">
        <v>1864.849976</v>
      </c>
      <c r="C314">
        <f>LN(Data_SP500[[#This Row],[SP500]])-LN(B313)</f>
        <v>1.3629237109862302E-3</v>
      </c>
      <c r="D314">
        <f>LN(B324)-LN(Data_SP500[[#This Row],[SP500]])</f>
        <v>8.6973759814945595E-3</v>
      </c>
      <c r="E314" s="3">
        <f t="shared" si="4"/>
        <v>8.5157208567569059E-3</v>
      </c>
      <c r="F314" s="3">
        <f>Data_SP500[[#This Row],[sigma]]*SQRT(10)</f>
        <v>2.6929073825552298E-2</v>
      </c>
      <c r="G314" s="3">
        <f>_xlfn.NORM.INV(0.01,0,1)*Data_SP500[[#This Row],[sigma_10d]]</f>
        <v>-6.2646393643962434E-2</v>
      </c>
      <c r="H314" s="3" t="b">
        <f>Data_SP500[[#This Row],[leg_return10d]]&lt;Data_SP500[[#This Row],[var10d]]</f>
        <v>0</v>
      </c>
      <c r="I314" s="3">
        <f>IF(AND(Data_SP500[[#This Row],[breaches]], Data_SP500[[#This Row],[breaches]]=H313),1,0)</f>
        <v>0</v>
      </c>
    </row>
    <row r="315" spans="1:9" x14ac:dyDescent="0.25">
      <c r="A315" s="3" t="s">
        <v>190</v>
      </c>
      <c r="B315">
        <v>1871.8900149999999</v>
      </c>
      <c r="C315">
        <f>LN(Data_SP500[[#This Row],[SP500]])-LN(B314)</f>
        <v>3.7680156213486526E-3</v>
      </c>
      <c r="D315">
        <f>LN(B325)-LN(Data_SP500[[#This Row],[SP500]])</f>
        <v>6.7988276602548581E-3</v>
      </c>
      <c r="E315" s="3">
        <f t="shared" si="4"/>
        <v>8.4513540478583782E-3</v>
      </c>
      <c r="F315" s="3">
        <f>Data_SP500[[#This Row],[sigma]]*SQRT(10)</f>
        <v>2.6725528103716156E-2</v>
      </c>
      <c r="G315" s="3">
        <f>_xlfn.NORM.INV(0.01,0,1)*Data_SP500[[#This Row],[sigma_10d]]</f>
        <v>-6.2172875486698823E-2</v>
      </c>
      <c r="H315" s="3" t="b">
        <f>Data_SP500[[#This Row],[leg_return10d]]&lt;Data_SP500[[#This Row],[var10d]]</f>
        <v>0</v>
      </c>
      <c r="I315" s="3">
        <f>IF(AND(Data_SP500[[#This Row],[breaches]], Data_SP500[[#This Row],[breaches]]=H314),1,0)</f>
        <v>0</v>
      </c>
    </row>
    <row r="316" spans="1:9" x14ac:dyDescent="0.25">
      <c r="A316" s="3" t="s">
        <v>191</v>
      </c>
      <c r="B316">
        <v>1879.5500489999999</v>
      </c>
      <c r="C316">
        <f>LN(Data_SP500[[#This Row],[SP500]])-LN(B315)</f>
        <v>4.0837888997611316E-3</v>
      </c>
      <c r="D316">
        <f>LN(B326)-LN(Data_SP500[[#This Row],[SP500]])</f>
        <v>-6.3139924472039866E-3</v>
      </c>
      <c r="E316" s="3">
        <f t="shared" si="4"/>
        <v>8.4683376366090427E-3</v>
      </c>
      <c r="F316" s="3">
        <f>Data_SP500[[#This Row],[sigma]]*SQRT(10)</f>
        <v>2.6779234927011869E-2</v>
      </c>
      <c r="G316" s="3">
        <f>_xlfn.NORM.INV(0.01,0,1)*Data_SP500[[#This Row],[sigma_10d]]</f>
        <v>-6.229781624089429E-2</v>
      </c>
      <c r="H316" s="3" t="b">
        <f>Data_SP500[[#This Row],[leg_return10d]]&lt;Data_SP500[[#This Row],[var10d]]</f>
        <v>0</v>
      </c>
      <c r="I316" s="3">
        <f>IF(AND(Data_SP500[[#This Row],[breaches]], Data_SP500[[#This Row],[breaches]]=H315),1,0)</f>
        <v>0</v>
      </c>
    </row>
    <row r="317" spans="1:9" x14ac:dyDescent="0.25">
      <c r="A317" s="3" t="s">
        <v>192</v>
      </c>
      <c r="B317">
        <v>1875.3900149999999</v>
      </c>
      <c r="C317">
        <f>LN(Data_SP500[[#This Row],[SP500]])-LN(B316)</f>
        <v>-2.2157667665059222E-3</v>
      </c>
      <c r="D317">
        <f>LN(B327)-LN(Data_SP500[[#This Row],[SP500]])</f>
        <v>1.5025290646608624E-3</v>
      </c>
      <c r="E317" s="3">
        <f t="shared" si="4"/>
        <v>8.406198270547359E-3</v>
      </c>
      <c r="F317" s="3">
        <f>Data_SP500[[#This Row],[sigma]]*SQRT(10)</f>
        <v>2.6582732997897981E-2</v>
      </c>
      <c r="G317" s="3">
        <f>_xlfn.NORM.INV(0.01,0,1)*Data_SP500[[#This Row],[sigma_10d]]</f>
        <v>-6.1840684395855272E-2</v>
      </c>
      <c r="H317" s="3" t="b">
        <f>Data_SP500[[#This Row],[leg_return10d]]&lt;Data_SP500[[#This Row],[var10d]]</f>
        <v>0</v>
      </c>
      <c r="I317" s="3">
        <f>IF(AND(Data_SP500[[#This Row],[breaches]], Data_SP500[[#This Row],[breaches]]=H316),1,0)</f>
        <v>0</v>
      </c>
    </row>
    <row r="318" spans="1:9" x14ac:dyDescent="0.25">
      <c r="A318" s="3" t="s">
        <v>193</v>
      </c>
      <c r="B318">
        <v>1878.6099850000001</v>
      </c>
      <c r="C318">
        <f>LN(Data_SP500[[#This Row],[SP500]])-LN(B317)</f>
        <v>1.7154879007303947E-3</v>
      </c>
      <c r="D318">
        <f>LN(B328)-LN(Data_SP500[[#This Row],[SP500]])</f>
        <v>-1.5875280396535629E-3</v>
      </c>
      <c r="E318" s="3">
        <f t="shared" si="4"/>
        <v>8.3636971280245491E-3</v>
      </c>
      <c r="F318" s="3">
        <f>Data_SP500[[#This Row],[sigma]]*SQRT(10)</f>
        <v>2.6448332584366466E-2</v>
      </c>
      <c r="G318" s="3">
        <f>_xlfn.NORM.INV(0.01,0,1)*Data_SP500[[#This Row],[sigma_10d]]</f>
        <v>-6.1528022279566025E-2</v>
      </c>
      <c r="H318" s="3" t="b">
        <f>Data_SP500[[#This Row],[leg_return10d]]&lt;Data_SP500[[#This Row],[var10d]]</f>
        <v>0</v>
      </c>
      <c r="I318" s="3">
        <f>IF(AND(Data_SP500[[#This Row],[breaches]], Data_SP500[[#This Row],[breaches]]=H317),1,0)</f>
        <v>0</v>
      </c>
    </row>
    <row r="319" spans="1:9" x14ac:dyDescent="0.25">
      <c r="A319" s="3" t="s">
        <v>194</v>
      </c>
      <c r="B319">
        <v>1863.400024</v>
      </c>
      <c r="C319">
        <f>LN(Data_SP500[[#This Row],[SP500]])-LN(B318)</f>
        <v>-8.129344778569525E-3</v>
      </c>
      <c r="D319">
        <f>LN(B329)-LN(Data_SP500[[#This Row],[SP500]])</f>
        <v>8.0601396217794274E-3</v>
      </c>
      <c r="E319" s="3">
        <f t="shared" si="4"/>
        <v>8.4155714208654139E-3</v>
      </c>
      <c r="F319" s="3">
        <f>Data_SP500[[#This Row],[sigma]]*SQRT(10)</f>
        <v>2.6612373501754168E-2</v>
      </c>
      <c r="G319" s="3">
        <f>_xlfn.NORM.INV(0.01,0,1)*Data_SP500[[#This Row],[sigma_10d]]</f>
        <v>-6.1909638518986614E-2</v>
      </c>
      <c r="H319" s="3" t="b">
        <f>Data_SP500[[#This Row],[leg_return10d]]&lt;Data_SP500[[#This Row],[var10d]]</f>
        <v>0</v>
      </c>
      <c r="I319" s="3">
        <f>IF(AND(Data_SP500[[#This Row],[breaches]], Data_SP500[[#This Row],[breaches]]=H318),1,0)</f>
        <v>0</v>
      </c>
    </row>
    <row r="320" spans="1:9" x14ac:dyDescent="0.25">
      <c r="A320" s="3" t="s">
        <v>195</v>
      </c>
      <c r="B320">
        <v>1869.4300539999999</v>
      </c>
      <c r="C320">
        <f>LN(Data_SP500[[#This Row],[SP500]])-LN(B319)</f>
        <v>3.2308115393355763E-3</v>
      </c>
      <c r="D320">
        <f>LN(B330)-LN(Data_SP500[[#This Row],[SP500]])</f>
        <v>1.4455584285983036E-2</v>
      </c>
      <c r="E320" s="3">
        <f t="shared" si="4"/>
        <v>8.423631407719177E-3</v>
      </c>
      <c r="F320" s="3">
        <f>Data_SP500[[#This Row],[sigma]]*SQRT(10)</f>
        <v>2.6637861418123073E-2</v>
      </c>
      <c r="G320" s="3">
        <f>_xlfn.NORM.INV(0.01,0,1)*Data_SP500[[#This Row],[sigma_10d]]</f>
        <v>-6.1968932279045146E-2</v>
      </c>
      <c r="H320" s="3" t="b">
        <f>Data_SP500[[#This Row],[leg_return10d]]&lt;Data_SP500[[#This Row],[var10d]]</f>
        <v>0</v>
      </c>
      <c r="I320" s="3">
        <f>IF(AND(Data_SP500[[#This Row],[breaches]], Data_SP500[[#This Row],[breaches]]=H319),1,0)</f>
        <v>0</v>
      </c>
    </row>
    <row r="321" spans="1:9" x14ac:dyDescent="0.25">
      <c r="A321" s="3" t="s">
        <v>196</v>
      </c>
      <c r="B321">
        <v>1878.329956</v>
      </c>
      <c r="C321">
        <f>LN(Data_SP500[[#This Row],[SP500]])-LN(B320)</f>
        <v>4.749460320892851E-3</v>
      </c>
      <c r="D321">
        <f>LN(B331)-LN(Data_SP500[[#This Row],[SP500]])</f>
        <v>1.0127792881104547E-2</v>
      </c>
      <c r="E321" s="3">
        <f t="shared" si="4"/>
        <v>8.4265963844828411E-3</v>
      </c>
      <c r="F321" s="3">
        <f>Data_SP500[[#This Row],[sigma]]*SQRT(10)</f>
        <v>2.6647237497905724E-2</v>
      </c>
      <c r="G321" s="3">
        <f>_xlfn.NORM.INV(0.01,0,1)*Data_SP500[[#This Row],[sigma_10d]]</f>
        <v>-6.1990744302314355E-2</v>
      </c>
      <c r="H321" s="3" t="b">
        <f>Data_SP500[[#This Row],[leg_return10d]]&lt;Data_SP500[[#This Row],[var10d]]</f>
        <v>0</v>
      </c>
      <c r="I321" s="3">
        <f>IF(AND(Data_SP500[[#This Row],[breaches]], Data_SP500[[#This Row],[breaches]]=H320),1,0)</f>
        <v>0</v>
      </c>
    </row>
    <row r="322" spans="1:9" x14ac:dyDescent="0.25">
      <c r="A322" s="3" t="s">
        <v>197</v>
      </c>
      <c r="B322">
        <v>1883.9499510000001</v>
      </c>
      <c r="C322">
        <f>LN(Data_SP500[[#This Row],[SP500]])-LN(B321)</f>
        <v>2.9875497405846829E-3</v>
      </c>
      <c r="D322">
        <f>LN(B332)-LN(Data_SP500[[#This Row],[SP500]])</f>
        <v>2.4281535088856998E-3</v>
      </c>
      <c r="E322" s="3">
        <f t="shared" si="4"/>
        <v>8.2789259052284143E-3</v>
      </c>
      <c r="F322" s="3">
        <f>Data_SP500[[#This Row],[sigma]]*SQRT(10)</f>
        <v>2.6180262440293093E-2</v>
      </c>
      <c r="G322" s="3">
        <f>_xlfn.NORM.INV(0.01,0,1)*Data_SP500[[#This Row],[sigma_10d]]</f>
        <v>-6.0904397869807107E-2</v>
      </c>
      <c r="H322" s="3" t="b">
        <f>Data_SP500[[#This Row],[leg_return10d]]&lt;Data_SP500[[#This Row],[var10d]]</f>
        <v>0</v>
      </c>
      <c r="I322" s="3">
        <f>IF(AND(Data_SP500[[#This Row],[breaches]], Data_SP500[[#This Row],[breaches]]=H321),1,0)</f>
        <v>0</v>
      </c>
    </row>
    <row r="323" spans="1:9" x14ac:dyDescent="0.25">
      <c r="A323" s="3" t="s">
        <v>883</v>
      </c>
      <c r="B323">
        <v>1883.6800539999999</v>
      </c>
      <c r="C323">
        <f>LN(Data_SP500[[#This Row],[SP500]])-LN(B322)</f>
        <v>-1.4327149964454833E-4</v>
      </c>
      <c r="D323">
        <f>LN(B333)-LN(Data_SP500[[#This Row],[SP500]])</f>
        <v>-6.8344787968825926E-3</v>
      </c>
      <c r="E323" s="3">
        <f t="shared" si="4"/>
        <v>8.1344982079159765E-3</v>
      </c>
      <c r="F323" s="3">
        <f>Data_SP500[[#This Row],[sigma]]*SQRT(10)</f>
        <v>2.572354195957241E-2</v>
      </c>
      <c r="G323" s="3">
        <f>_xlfn.NORM.INV(0.01,0,1)*Data_SP500[[#This Row],[sigma_10d]]</f>
        <v>-5.9841907150451637E-2</v>
      </c>
      <c r="H323" s="3" t="b">
        <f>Data_SP500[[#This Row],[leg_return10d]]&lt;Data_SP500[[#This Row],[var10d]]</f>
        <v>0</v>
      </c>
      <c r="I323" s="3">
        <f>IF(AND(Data_SP500[[#This Row],[breaches]], Data_SP500[[#This Row],[breaches]]=H322),1,0)</f>
        <v>0</v>
      </c>
    </row>
    <row r="324" spans="1:9" x14ac:dyDescent="0.25">
      <c r="A324" s="3" t="s">
        <v>884</v>
      </c>
      <c r="B324">
        <v>1881.1400149999999</v>
      </c>
      <c r="C324">
        <f>LN(Data_SP500[[#This Row],[SP500]])-LN(B323)</f>
        <v>-1.3493549964387341E-3</v>
      </c>
      <c r="D324">
        <f>LN(B334)-LN(Data_SP500[[#This Row],[SP500]])</f>
        <v>-1.7451613899810425E-3</v>
      </c>
      <c r="E324" s="3">
        <f t="shared" si="4"/>
        <v>8.1113310668014596E-3</v>
      </c>
      <c r="F324" s="3">
        <f>Data_SP500[[#This Row],[sigma]]*SQRT(10)</f>
        <v>2.5650281026776005E-2</v>
      </c>
      <c r="G324" s="3">
        <f>_xlfn.NORM.INV(0.01,0,1)*Data_SP500[[#This Row],[sigma_10d]]</f>
        <v>-5.9671476735190472E-2</v>
      </c>
      <c r="H324" s="3" t="b">
        <f>Data_SP500[[#This Row],[leg_return10d]]&lt;Data_SP500[[#This Row],[var10d]]</f>
        <v>0</v>
      </c>
      <c r="I324" s="3">
        <f>IF(AND(Data_SP500[[#This Row],[breaches]], Data_SP500[[#This Row],[breaches]]=H323),1,0)</f>
        <v>0</v>
      </c>
    </row>
    <row r="325" spans="1:9" x14ac:dyDescent="0.25">
      <c r="A325" s="3" t="s">
        <v>885</v>
      </c>
      <c r="B325">
        <v>1884.660034</v>
      </c>
      <c r="C325">
        <f>LN(Data_SP500[[#This Row],[SP500]])-LN(B324)</f>
        <v>1.8694673001089512E-3</v>
      </c>
      <c r="D325">
        <f>LN(B335)-LN(Data_SP500[[#This Row],[SP500]])</f>
        <v>2.2278565781785886E-4</v>
      </c>
      <c r="E325" s="3">
        <f t="shared" si="4"/>
        <v>8.1214151725458802E-3</v>
      </c>
      <c r="F325" s="3">
        <f>Data_SP500[[#This Row],[sigma]]*SQRT(10)</f>
        <v>2.5682169769094362E-2</v>
      </c>
      <c r="G325" s="3">
        <f>_xlfn.NORM.INV(0.01,0,1)*Data_SP500[[#This Row],[sigma_10d]]</f>
        <v>-5.9745661043088621E-2</v>
      </c>
      <c r="H325" s="3" t="b">
        <f>Data_SP500[[#This Row],[leg_return10d]]&lt;Data_SP500[[#This Row],[var10d]]</f>
        <v>0</v>
      </c>
      <c r="I325" s="3">
        <f>IF(AND(Data_SP500[[#This Row],[breaches]], Data_SP500[[#This Row],[breaches]]=H324),1,0)</f>
        <v>0</v>
      </c>
    </row>
    <row r="326" spans="1:9" x14ac:dyDescent="0.25">
      <c r="A326" s="3" t="s">
        <v>886</v>
      </c>
      <c r="B326">
        <v>1867.719971</v>
      </c>
      <c r="C326">
        <f>LN(Data_SP500[[#This Row],[SP500]])-LN(B325)</f>
        <v>-9.0290312076977131E-3</v>
      </c>
      <c r="D326">
        <f>LN(B336)-LN(Data_SP500[[#This Row],[SP500]])</f>
        <v>2.7322122567827734E-3</v>
      </c>
      <c r="E326" s="3">
        <f t="shared" si="4"/>
        <v>7.8791666693063794E-3</v>
      </c>
      <c r="F326" s="3">
        <f>Data_SP500[[#This Row],[sigma]]*SQRT(10)</f>
        <v>2.4916112739090862E-2</v>
      </c>
      <c r="G326" s="3">
        <f>_xlfn.NORM.INV(0.01,0,1)*Data_SP500[[#This Row],[sigma_10d]]</f>
        <v>-5.7963545899945935E-2</v>
      </c>
      <c r="H326" s="3" t="b">
        <f>Data_SP500[[#This Row],[leg_return10d]]&lt;Data_SP500[[#This Row],[var10d]]</f>
        <v>0</v>
      </c>
      <c r="I326" s="3">
        <f>IF(AND(Data_SP500[[#This Row],[breaches]], Data_SP500[[#This Row],[breaches]]=H325),1,0)</f>
        <v>0</v>
      </c>
    </row>
    <row r="327" spans="1:9" x14ac:dyDescent="0.25">
      <c r="A327" s="3" t="s">
        <v>887</v>
      </c>
      <c r="B327">
        <v>1878.209961</v>
      </c>
      <c r="C327">
        <f>LN(Data_SP500[[#This Row],[SP500]])-LN(B326)</f>
        <v>5.6007547453589268E-3</v>
      </c>
      <c r="D327">
        <f>LN(B337)-LN(Data_SP500[[#This Row],[SP500]])</f>
        <v>5.2147979311305548E-3</v>
      </c>
      <c r="E327" s="3">
        <f t="shared" si="4"/>
        <v>7.5536423539024986E-3</v>
      </c>
      <c r="F327" s="3">
        <f>Data_SP500[[#This Row],[sigma]]*SQRT(10)</f>
        <v>2.3886714468647565E-2</v>
      </c>
      <c r="G327" s="3">
        <f>_xlfn.NORM.INV(0.01,0,1)*Data_SP500[[#This Row],[sigma_10d]]</f>
        <v>-5.5568807421958855E-2</v>
      </c>
      <c r="H327" s="3" t="b">
        <f>Data_SP500[[#This Row],[leg_return10d]]&lt;Data_SP500[[#This Row],[var10d]]</f>
        <v>0</v>
      </c>
      <c r="I327" s="3">
        <f>IF(AND(Data_SP500[[#This Row],[breaches]], Data_SP500[[#This Row],[breaches]]=H326),1,0)</f>
        <v>0</v>
      </c>
    </row>
    <row r="328" spans="1:9" x14ac:dyDescent="0.25">
      <c r="A328" s="3" t="s">
        <v>888</v>
      </c>
      <c r="B328">
        <v>1875.630005</v>
      </c>
      <c r="C328">
        <f>LN(Data_SP500[[#This Row],[SP500]])-LN(B327)</f>
        <v>-1.3745692035840307E-3</v>
      </c>
      <c r="D328">
        <f>LN(B338)-LN(Data_SP500[[#This Row],[SP500]])</f>
        <v>8.9488113628242161E-3</v>
      </c>
      <c r="E328" s="3">
        <f t="shared" si="4"/>
        <v>7.5381148755660149E-3</v>
      </c>
      <c r="F328" s="3">
        <f>Data_SP500[[#This Row],[sigma]]*SQRT(10)</f>
        <v>2.3837612270785354E-2</v>
      </c>
      <c r="G328" s="3">
        <f>_xlfn.NORM.INV(0.01,0,1)*Data_SP500[[#This Row],[sigma_10d]]</f>
        <v>-5.5454578628351368E-2</v>
      </c>
      <c r="H328" s="3" t="b">
        <f>Data_SP500[[#This Row],[leg_return10d]]&lt;Data_SP500[[#This Row],[var10d]]</f>
        <v>0</v>
      </c>
      <c r="I328" s="3">
        <f>IF(AND(Data_SP500[[#This Row],[breaches]], Data_SP500[[#This Row],[breaches]]=H327),1,0)</f>
        <v>0</v>
      </c>
    </row>
    <row r="329" spans="1:9" x14ac:dyDescent="0.25">
      <c r="A329" s="3" t="s">
        <v>889</v>
      </c>
      <c r="B329">
        <v>1878.4799800000001</v>
      </c>
      <c r="C329">
        <f>LN(Data_SP500[[#This Row],[SP500]])-LN(B328)</f>
        <v>1.5183228828634654E-3</v>
      </c>
      <c r="D329">
        <f>LN(B339)-LN(Data_SP500[[#This Row],[SP500]])</f>
        <v>1.1669881365484081E-2</v>
      </c>
      <c r="E329" s="3">
        <f t="shared" si="4"/>
        <v>7.1693558584768708E-3</v>
      </c>
      <c r="F329" s="3">
        <f>Data_SP500[[#This Row],[sigma]]*SQRT(10)</f>
        <v>2.2671493869058704E-2</v>
      </c>
      <c r="G329" s="3">
        <f>_xlfn.NORM.INV(0.01,0,1)*Data_SP500[[#This Row],[sigma_10d]]</f>
        <v>-5.274178156361467E-2</v>
      </c>
      <c r="H329" s="3" t="b">
        <f>Data_SP500[[#This Row],[leg_return10d]]&lt;Data_SP500[[#This Row],[var10d]]</f>
        <v>0</v>
      </c>
      <c r="I329" s="3">
        <f>IF(AND(Data_SP500[[#This Row],[breaches]], Data_SP500[[#This Row],[breaches]]=H328),1,0)</f>
        <v>0</v>
      </c>
    </row>
    <row r="330" spans="1:9" x14ac:dyDescent="0.25">
      <c r="A330" s="3" t="s">
        <v>890</v>
      </c>
      <c r="B330">
        <v>1896.650024</v>
      </c>
      <c r="C330">
        <f>LN(Data_SP500[[#This Row],[SP500]])-LN(B329)</f>
        <v>9.6262562035391852E-3</v>
      </c>
      <c r="D330">
        <f>LN(B340)-LN(Data_SP500[[#This Row],[SP500]])</f>
        <v>8.0135754356973621E-3</v>
      </c>
      <c r="E330" s="3">
        <f t="shared" si="4"/>
        <v>5.569510649086085E-3</v>
      </c>
      <c r="F330" s="3">
        <f>Data_SP500[[#This Row],[sigma]]*SQRT(10)</f>
        <v>1.7612339103674816E-2</v>
      </c>
      <c r="G330" s="3">
        <f>_xlfn.NORM.INV(0.01,0,1)*Data_SP500[[#This Row],[sigma_10d]]</f>
        <v>-4.0972427630720273E-2</v>
      </c>
      <c r="H330" s="3" t="b">
        <f>Data_SP500[[#This Row],[leg_return10d]]&lt;Data_SP500[[#This Row],[var10d]]</f>
        <v>0</v>
      </c>
      <c r="I330" s="3">
        <f>IF(AND(Data_SP500[[#This Row],[breaches]], Data_SP500[[#This Row],[breaches]]=H329),1,0)</f>
        <v>0</v>
      </c>
    </row>
    <row r="331" spans="1:9" x14ac:dyDescent="0.25">
      <c r="A331" s="3" t="s">
        <v>198</v>
      </c>
      <c r="B331">
        <v>1897.4499510000001</v>
      </c>
      <c r="C331">
        <f>LN(Data_SP500[[#This Row],[SP500]])-LN(B330)</f>
        <v>4.2166891601436163E-4</v>
      </c>
      <c r="D331">
        <f>LN(B341)-LN(Data_SP500[[#This Row],[SP500]])</f>
        <v>6.4772137081572367E-3</v>
      </c>
      <c r="E331" s="3">
        <f t="shared" si="4"/>
        <v>4.9632183278729598E-3</v>
      </c>
      <c r="F331" s="3">
        <f>Data_SP500[[#This Row],[sigma]]*SQRT(10)</f>
        <v>1.569507444077092E-2</v>
      </c>
      <c r="G331" s="3">
        <f>_xlfn.NORM.INV(0.01,0,1)*Data_SP500[[#This Row],[sigma_10d]]</f>
        <v>-3.6512203058200167E-2</v>
      </c>
      <c r="H331" s="3" t="b">
        <f>Data_SP500[[#This Row],[leg_return10d]]&lt;Data_SP500[[#This Row],[var10d]]</f>
        <v>0</v>
      </c>
      <c r="I331" s="3">
        <f>IF(AND(Data_SP500[[#This Row],[breaches]], Data_SP500[[#This Row],[breaches]]=H330),1,0)</f>
        <v>0</v>
      </c>
    </row>
    <row r="332" spans="1:9" x14ac:dyDescent="0.25">
      <c r="A332" s="3" t="s">
        <v>199</v>
      </c>
      <c r="B332">
        <v>1888.530029</v>
      </c>
      <c r="C332">
        <f>LN(Data_SP500[[#This Row],[SP500]])-LN(B331)</f>
        <v>-4.7120896316341643E-3</v>
      </c>
      <c r="D332">
        <f>LN(B342)-LN(Data_SP500[[#This Row],[SP500]])</f>
        <v>1.6542061997983026E-2</v>
      </c>
      <c r="E332" s="3">
        <f t="shared" si="4"/>
        <v>4.9702993352952283E-3</v>
      </c>
      <c r="F332" s="3">
        <f>Data_SP500[[#This Row],[sigma]]*SQRT(10)</f>
        <v>1.5717466552353846E-2</v>
      </c>
      <c r="G332" s="3">
        <f>_xlfn.NORM.INV(0.01,0,1)*Data_SP500[[#This Row],[sigma_10d]]</f>
        <v>-3.656429489937639E-2</v>
      </c>
      <c r="H332" s="3" t="b">
        <f>Data_SP500[[#This Row],[leg_return10d]]&lt;Data_SP500[[#This Row],[var10d]]</f>
        <v>0</v>
      </c>
      <c r="I332" s="3">
        <f>IF(AND(Data_SP500[[#This Row],[breaches]], Data_SP500[[#This Row],[breaches]]=H331),1,0)</f>
        <v>0</v>
      </c>
    </row>
    <row r="333" spans="1:9" x14ac:dyDescent="0.25">
      <c r="A333" s="3" t="s">
        <v>200</v>
      </c>
      <c r="B333">
        <v>1870.849976</v>
      </c>
      <c r="C333">
        <f>LN(Data_SP500[[#This Row],[SP500]])-LN(B332)</f>
        <v>-9.4059038054128408E-3</v>
      </c>
      <c r="D333">
        <f>LN(B343)-LN(Data_SP500[[#This Row],[SP500]])</f>
        <v>2.77899462508433E-2</v>
      </c>
      <c r="E333" s="3">
        <f t="shared" si="4"/>
        <v>5.3510335326970738E-3</v>
      </c>
      <c r="F333" s="3">
        <f>Data_SP500[[#This Row],[sigma]]*SQRT(10)</f>
        <v>1.6921453799259842E-2</v>
      </c>
      <c r="G333" s="3">
        <f>_xlfn.NORM.INV(0.01,0,1)*Data_SP500[[#This Row],[sigma_10d]]</f>
        <v>-3.9365188071588439E-2</v>
      </c>
      <c r="H333" s="3" t="b">
        <f>Data_SP500[[#This Row],[leg_return10d]]&lt;Data_SP500[[#This Row],[var10d]]</f>
        <v>0</v>
      </c>
      <c r="I333" s="3">
        <f>IF(AND(Data_SP500[[#This Row],[breaches]], Data_SP500[[#This Row],[breaches]]=H332),1,0)</f>
        <v>0</v>
      </c>
    </row>
    <row r="334" spans="1:9" x14ac:dyDescent="0.25">
      <c r="A334" s="3" t="s">
        <v>201</v>
      </c>
      <c r="B334">
        <v>1877.8599850000001</v>
      </c>
      <c r="C334">
        <f>LN(Data_SP500[[#This Row],[SP500]])-LN(B333)</f>
        <v>3.739962410462816E-3</v>
      </c>
      <c r="D334">
        <f>LN(B344)-LN(Data_SP500[[#This Row],[SP500]])</f>
        <v>2.4777545508936072E-2</v>
      </c>
      <c r="E334" s="3">
        <f t="shared" si="4"/>
        <v>4.9255845462582663E-3</v>
      </c>
      <c r="F334" s="3">
        <f>Data_SP500[[#This Row],[sigma]]*SQRT(10)</f>
        <v>1.557606597390312E-2</v>
      </c>
      <c r="G334" s="3">
        <f>_xlfn.NORM.INV(0.01,0,1)*Data_SP500[[#This Row],[sigma_10d]]</f>
        <v>-3.6235347964309397E-2</v>
      </c>
      <c r="H334" s="3" t="b">
        <f>Data_SP500[[#This Row],[leg_return10d]]&lt;Data_SP500[[#This Row],[var10d]]</f>
        <v>0</v>
      </c>
      <c r="I334" s="3">
        <f>IF(AND(Data_SP500[[#This Row],[breaches]], Data_SP500[[#This Row],[breaches]]=H333),1,0)</f>
        <v>0</v>
      </c>
    </row>
    <row r="335" spans="1:9" x14ac:dyDescent="0.25">
      <c r="A335" s="3" t="s">
        <v>202</v>
      </c>
      <c r="B335">
        <v>1885.079956</v>
      </c>
      <c r="C335">
        <f>LN(Data_SP500[[#This Row],[SP500]])-LN(B334)</f>
        <v>3.8374143479078526E-3</v>
      </c>
      <c r="D335">
        <f>LN(B345)-LN(Data_SP500[[#This Row],[SP500]])</f>
        <v>2.0560842415468628E-2</v>
      </c>
      <c r="E335" s="3">
        <f t="shared" si="4"/>
        <v>4.9791800549574472E-3</v>
      </c>
      <c r="F335" s="3">
        <f>Data_SP500[[#This Row],[sigma]]*SQRT(10)</f>
        <v>1.57455498537479E-2</v>
      </c>
      <c r="G335" s="3">
        <f>_xlfn.NORM.INV(0.01,0,1)*Data_SP500[[#This Row],[sigma_10d]]</f>
        <v>-3.6629626427870494E-2</v>
      </c>
      <c r="H335" s="3" t="b">
        <f>Data_SP500[[#This Row],[leg_return10d]]&lt;Data_SP500[[#This Row],[var10d]]</f>
        <v>0</v>
      </c>
      <c r="I335" s="3">
        <f>IF(AND(Data_SP500[[#This Row],[breaches]], Data_SP500[[#This Row],[breaches]]=H334),1,0)</f>
        <v>0</v>
      </c>
    </row>
    <row r="336" spans="1:9" x14ac:dyDescent="0.25">
      <c r="A336" s="3" t="s">
        <v>203</v>
      </c>
      <c r="B336">
        <v>1872.829956</v>
      </c>
      <c r="C336">
        <f>LN(Data_SP500[[#This Row],[SP500]])-LN(B335)</f>
        <v>-6.5196046087327986E-3</v>
      </c>
      <c r="D336">
        <f>LN(B346)-LN(Data_SP500[[#This Row],[SP500]])</f>
        <v>2.8970323813151566E-2</v>
      </c>
      <c r="E336" s="3">
        <f t="shared" si="4"/>
        <v>5.1462782949325469E-3</v>
      </c>
      <c r="F336" s="3">
        <f>Data_SP500[[#This Row],[sigma]]*SQRT(10)</f>
        <v>1.6273960885074611E-2</v>
      </c>
      <c r="G336" s="3">
        <f>_xlfn.NORM.INV(0.01,0,1)*Data_SP500[[#This Row],[sigma_10d]]</f>
        <v>-3.7858894307217124E-2</v>
      </c>
      <c r="H336" s="3" t="b">
        <f>Data_SP500[[#This Row],[leg_return10d]]&lt;Data_SP500[[#This Row],[var10d]]</f>
        <v>0</v>
      </c>
      <c r="I336" s="3">
        <f>IF(AND(Data_SP500[[#This Row],[breaches]], Data_SP500[[#This Row],[breaches]]=H335),1,0)</f>
        <v>0</v>
      </c>
    </row>
    <row r="337" spans="1:9" x14ac:dyDescent="0.25">
      <c r="A337" s="3" t="s">
        <v>204</v>
      </c>
      <c r="B337">
        <v>1888.030029</v>
      </c>
      <c r="C337">
        <f>LN(Data_SP500[[#This Row],[SP500]])-LN(B336)</f>
        <v>8.0833404197067082E-3</v>
      </c>
      <c r="D337">
        <f>LN(B347)-LN(Data_SP500[[#This Row],[SP500]])</f>
        <v>2.7391065484530408E-2</v>
      </c>
      <c r="E337" s="3">
        <f t="shared" si="4"/>
        <v>5.3730517978514726E-3</v>
      </c>
      <c r="F337" s="3">
        <f>Data_SP500[[#This Row],[sigma]]*SQRT(10)</f>
        <v>1.6991081667273259E-2</v>
      </c>
      <c r="G337" s="3">
        <f>_xlfn.NORM.INV(0.01,0,1)*Data_SP500[[#This Row],[sigma_10d]]</f>
        <v>-3.952716671431545E-2</v>
      </c>
      <c r="H337" s="3" t="b">
        <f>Data_SP500[[#This Row],[leg_return10d]]&lt;Data_SP500[[#This Row],[var10d]]</f>
        <v>0</v>
      </c>
      <c r="I337" s="3">
        <f>IF(AND(Data_SP500[[#This Row],[breaches]], Data_SP500[[#This Row],[breaches]]=H336),1,0)</f>
        <v>0</v>
      </c>
    </row>
    <row r="338" spans="1:9" x14ac:dyDescent="0.25">
      <c r="A338" s="3" t="s">
        <v>205</v>
      </c>
      <c r="B338">
        <v>1892.48999</v>
      </c>
      <c r="C338">
        <f>LN(Data_SP500[[#This Row],[SP500]])-LN(B337)</f>
        <v>2.3594442281096306E-3</v>
      </c>
      <c r="D338">
        <f>LN(B348)-LN(Data_SP500[[#This Row],[SP500]])</f>
        <v>2.964870456383828E-2</v>
      </c>
      <c r="E338" s="3">
        <f t="shared" si="4"/>
        <v>5.3623352852480597E-3</v>
      </c>
      <c r="F338" s="3">
        <f>Data_SP500[[#This Row],[sigma]]*SQRT(10)</f>
        <v>1.6957193078872574E-2</v>
      </c>
      <c r="G338" s="3">
        <f>_xlfn.NORM.INV(0.01,0,1)*Data_SP500[[#This Row],[sigma_10d]]</f>
        <v>-3.9448330068735271E-2</v>
      </c>
      <c r="H338" s="3" t="b">
        <f>Data_SP500[[#This Row],[leg_return10d]]&lt;Data_SP500[[#This Row],[var10d]]</f>
        <v>0</v>
      </c>
      <c r="I338" s="3">
        <f>IF(AND(Data_SP500[[#This Row],[breaches]], Data_SP500[[#This Row],[breaches]]=H337),1,0)</f>
        <v>0</v>
      </c>
    </row>
    <row r="339" spans="1:9" x14ac:dyDescent="0.25">
      <c r="A339" s="3" t="s">
        <v>206</v>
      </c>
      <c r="B339">
        <v>1900.530029</v>
      </c>
      <c r="C339">
        <f>LN(Data_SP500[[#This Row],[SP500]])-LN(B338)</f>
        <v>4.2393928855233298E-3</v>
      </c>
      <c r="D339">
        <f>LN(B349)-LN(Data_SP500[[#This Row],[SP500]])</f>
        <v>2.6347642983422404E-2</v>
      </c>
      <c r="E339" s="3">
        <f t="shared" si="4"/>
        <v>5.4205037073646635E-3</v>
      </c>
      <c r="F339" s="3">
        <f>Data_SP500[[#This Row],[sigma]]*SQRT(10)</f>
        <v>1.7141137780659156E-2</v>
      </c>
      <c r="G339" s="3">
        <f>_xlfn.NORM.INV(0.01,0,1)*Data_SP500[[#This Row],[sigma_10d]]</f>
        <v>-3.987624943467756E-2</v>
      </c>
      <c r="H339" s="3" t="b">
        <f>Data_SP500[[#This Row],[leg_return10d]]&lt;Data_SP500[[#This Row],[var10d]]</f>
        <v>0</v>
      </c>
      <c r="I339" s="3">
        <f>IF(AND(Data_SP500[[#This Row],[breaches]], Data_SP500[[#This Row],[breaches]]=H338),1,0)</f>
        <v>0</v>
      </c>
    </row>
    <row r="340" spans="1:9" x14ac:dyDescent="0.25">
      <c r="A340" s="3" t="s">
        <v>207</v>
      </c>
      <c r="B340">
        <v>1911.910034</v>
      </c>
      <c r="C340">
        <f>LN(Data_SP500[[#This Row],[SP500]])-LN(B339)</f>
        <v>5.9699502737524668E-3</v>
      </c>
      <c r="D340">
        <f>LN(B350)-LN(Data_SP500[[#This Row],[SP500]])</f>
        <v>2.0131678555524779E-2</v>
      </c>
      <c r="E340" s="3">
        <f t="shared" si="4"/>
        <v>5.158235164629669E-3</v>
      </c>
      <c r="F340" s="3">
        <f>Data_SP500[[#This Row],[sigma]]*SQRT(10)</f>
        <v>1.6311771827003364E-2</v>
      </c>
      <c r="G340" s="3">
        <f>_xlfn.NORM.INV(0.01,0,1)*Data_SP500[[#This Row],[sigma_10d]]</f>
        <v>-3.794685571158856E-2</v>
      </c>
      <c r="H340" s="3" t="b">
        <f>Data_SP500[[#This Row],[leg_return10d]]&lt;Data_SP500[[#This Row],[var10d]]</f>
        <v>0</v>
      </c>
      <c r="I340" s="3">
        <f>IF(AND(Data_SP500[[#This Row],[breaches]], Data_SP500[[#This Row],[breaches]]=H339),1,0)</f>
        <v>0</v>
      </c>
    </row>
    <row r="341" spans="1:9" x14ac:dyDescent="0.25">
      <c r="A341" s="3" t="s">
        <v>208</v>
      </c>
      <c r="B341">
        <v>1909.780029</v>
      </c>
      <c r="C341">
        <f>LN(Data_SP500[[#This Row],[SP500]])-LN(B340)</f>
        <v>-1.1146928115257637E-3</v>
      </c>
      <c r="D341">
        <f>LN(B351)-LN(Data_SP500[[#This Row],[SP500]])</f>
        <v>1.7703060428277517E-2</v>
      </c>
      <c r="E341" s="3">
        <f t="shared" si="4"/>
        <v>5.1608580418030289E-3</v>
      </c>
      <c r="F341" s="3">
        <f>Data_SP500[[#This Row],[sigma]]*SQRT(10)</f>
        <v>1.6320066092894048E-2</v>
      </c>
      <c r="G341" s="3">
        <f>_xlfn.NORM.INV(0.01,0,1)*Data_SP500[[#This Row],[sigma_10d]]</f>
        <v>-3.7966151059410078E-2</v>
      </c>
      <c r="H341" s="3" t="b">
        <f>Data_SP500[[#This Row],[leg_return10d]]&lt;Data_SP500[[#This Row],[var10d]]</f>
        <v>0</v>
      </c>
      <c r="I341" s="3">
        <f>IF(AND(Data_SP500[[#This Row],[breaches]], Data_SP500[[#This Row],[breaches]]=H340),1,0)</f>
        <v>0</v>
      </c>
    </row>
    <row r="342" spans="1:9" x14ac:dyDescent="0.25">
      <c r="A342" s="3" t="s">
        <v>209</v>
      </c>
      <c r="B342">
        <v>1920.030029</v>
      </c>
      <c r="C342">
        <f>LN(Data_SP500[[#This Row],[SP500]])-LN(B341)</f>
        <v>5.3527586581916253E-3</v>
      </c>
      <c r="D342">
        <f>LN(B352)-LN(Data_SP500[[#This Row],[SP500]])</f>
        <v>5.2361623181740313E-3</v>
      </c>
      <c r="E342" s="3">
        <f t="shared" si="4"/>
        <v>5.1843006825414697E-3</v>
      </c>
      <c r="F342" s="3">
        <f>Data_SP500[[#This Row],[sigma]]*SQRT(10)</f>
        <v>1.6394198231996573E-2</v>
      </c>
      <c r="G342" s="3">
        <f>_xlfn.NORM.INV(0.01,0,1)*Data_SP500[[#This Row],[sigma_10d]]</f>
        <v>-3.8138608203609342E-2</v>
      </c>
      <c r="H342" s="3" t="b">
        <f>Data_SP500[[#This Row],[leg_return10d]]&lt;Data_SP500[[#This Row],[var10d]]</f>
        <v>0</v>
      </c>
      <c r="I342" s="3">
        <f>IF(AND(Data_SP500[[#This Row],[breaches]], Data_SP500[[#This Row],[breaches]]=H341),1,0)</f>
        <v>0</v>
      </c>
    </row>
    <row r="343" spans="1:9" x14ac:dyDescent="0.25">
      <c r="A343" s="3" t="s">
        <v>210</v>
      </c>
      <c r="B343">
        <v>1923.5699460000001</v>
      </c>
      <c r="C343">
        <f>LN(Data_SP500[[#This Row],[SP500]])-LN(B342)</f>
        <v>1.8419804474474333E-3</v>
      </c>
      <c r="D343">
        <f>LN(B353)-LN(Data_SP500[[#This Row],[SP500]])</f>
        <v>6.5238411591383993E-3</v>
      </c>
      <c r="E343" s="3">
        <f t="shared" si="4"/>
        <v>5.1688492458840402E-3</v>
      </c>
      <c r="F343" s="3">
        <f>Data_SP500[[#This Row],[sigma]]*SQRT(10)</f>
        <v>1.6345336499037275E-2</v>
      </c>
      <c r="G343" s="3">
        <f>_xlfn.NORM.INV(0.01,0,1)*Data_SP500[[#This Row],[sigma_10d]]</f>
        <v>-3.8024938815017527E-2</v>
      </c>
      <c r="H343" s="3" t="b">
        <f>Data_SP500[[#This Row],[leg_return10d]]&lt;Data_SP500[[#This Row],[var10d]]</f>
        <v>0</v>
      </c>
      <c r="I343" s="3">
        <f>IF(AND(Data_SP500[[#This Row],[breaches]], Data_SP500[[#This Row],[breaches]]=H342),1,0)</f>
        <v>0</v>
      </c>
    </row>
    <row r="344" spans="1:9" x14ac:dyDescent="0.25">
      <c r="A344" s="3" t="s">
        <v>891</v>
      </c>
      <c r="B344">
        <v>1924.969971</v>
      </c>
      <c r="C344">
        <f>LN(Data_SP500[[#This Row],[SP500]])-LN(B343)</f>
        <v>7.2756166855558746E-4</v>
      </c>
      <c r="D344">
        <f>LN(B354)-LN(Data_SP500[[#This Row],[SP500]])</f>
        <v>6.6326347609715341E-3</v>
      </c>
      <c r="E344" s="3">
        <f t="shared" ref="E344:E407" si="5">_xlfn.STDEV.S(C324:C344)</f>
        <v>5.1627834902342063E-3</v>
      </c>
      <c r="F344" s="3">
        <f>Data_SP500[[#This Row],[sigma]]*SQRT(10)</f>
        <v>1.6326154895453766E-2</v>
      </c>
      <c r="G344" s="3">
        <f>_xlfn.NORM.INV(0.01,0,1)*Data_SP500[[#This Row],[sigma_10d]]</f>
        <v>-3.7980315732300332E-2</v>
      </c>
      <c r="H344" s="3" t="b">
        <f>Data_SP500[[#This Row],[leg_return10d]]&lt;Data_SP500[[#This Row],[var10d]]</f>
        <v>0</v>
      </c>
      <c r="I344" s="3">
        <f>IF(AND(Data_SP500[[#This Row],[breaches]], Data_SP500[[#This Row],[breaches]]=H343),1,0)</f>
        <v>0</v>
      </c>
    </row>
    <row r="345" spans="1:9" x14ac:dyDescent="0.25">
      <c r="A345" s="3" t="s">
        <v>892</v>
      </c>
      <c r="B345">
        <v>1924.23999</v>
      </c>
      <c r="C345">
        <f>LN(Data_SP500[[#This Row],[SP500]])-LN(B344)</f>
        <v>-3.7928874555959169E-4</v>
      </c>
      <c r="D345">
        <f>LN(B355)-LN(Data_SP500[[#This Row],[SP500]])</f>
        <v>9.1821359839361349E-3</v>
      </c>
      <c r="E345" s="3">
        <f t="shared" si="5"/>
        <v>5.1447143837734695E-3</v>
      </c>
      <c r="F345" s="3">
        <f>Data_SP500[[#This Row],[sigma]]*SQRT(10)</f>
        <v>1.6269015363753775E-2</v>
      </c>
      <c r="G345" s="3">
        <f>_xlfn.NORM.INV(0.01,0,1)*Data_SP500[[#This Row],[sigma_10d]]</f>
        <v>-3.7847389304206371E-2</v>
      </c>
      <c r="H345" s="3" t="b">
        <f>Data_SP500[[#This Row],[leg_return10d]]&lt;Data_SP500[[#This Row],[var10d]]</f>
        <v>0</v>
      </c>
      <c r="I345" s="3">
        <f>IF(AND(Data_SP500[[#This Row],[breaches]], Data_SP500[[#This Row],[breaches]]=H344),1,0)</f>
        <v>0</v>
      </c>
    </row>
    <row r="346" spans="1:9" x14ac:dyDescent="0.25">
      <c r="A346" s="3" t="s">
        <v>893</v>
      </c>
      <c r="B346">
        <v>1927.880005</v>
      </c>
      <c r="C346">
        <f>LN(Data_SP500[[#This Row],[SP500]])-LN(B345)</f>
        <v>1.88987678895014E-3</v>
      </c>
      <c r="D346">
        <f>LN(B356)-LN(Data_SP500[[#This Row],[SP500]])</f>
        <v>1.4981502236875777E-2</v>
      </c>
      <c r="E346" s="3">
        <f t="shared" si="5"/>
        <v>5.1448731571732097E-3</v>
      </c>
      <c r="F346" s="3">
        <f>Data_SP500[[#This Row],[sigma]]*SQRT(10)</f>
        <v>1.6269517449328801E-2</v>
      </c>
      <c r="G346" s="3">
        <f>_xlfn.NORM.INV(0.01,0,1)*Data_SP500[[#This Row],[sigma_10d]]</f>
        <v>-3.7848557329916419E-2</v>
      </c>
      <c r="H346" s="3" t="b">
        <f>Data_SP500[[#This Row],[leg_return10d]]&lt;Data_SP500[[#This Row],[var10d]]</f>
        <v>0</v>
      </c>
      <c r="I346" s="3">
        <f>IF(AND(Data_SP500[[#This Row],[breaches]], Data_SP500[[#This Row],[breaches]]=H345),1,0)</f>
        <v>0</v>
      </c>
    </row>
    <row r="347" spans="1:9" x14ac:dyDescent="0.25">
      <c r="A347" s="3" t="s">
        <v>894</v>
      </c>
      <c r="B347">
        <v>1940.459961</v>
      </c>
      <c r="C347">
        <f>LN(Data_SP500[[#This Row],[SP500]])-LN(B346)</f>
        <v>6.5040820910855501E-3</v>
      </c>
      <c r="D347">
        <f>LN(B357)-LN(Data_SP500[[#This Row],[SP500]])</f>
        <v>9.7540834412610522E-3</v>
      </c>
      <c r="E347" s="3">
        <f t="shared" si="5"/>
        <v>4.7177470748437167E-3</v>
      </c>
      <c r="F347" s="3">
        <f>Data_SP500[[#This Row],[sigma]]*SQRT(10)</f>
        <v>1.4918826181103005E-2</v>
      </c>
      <c r="G347" s="3">
        <f>_xlfn.NORM.INV(0.01,0,1)*Data_SP500[[#This Row],[sigma_10d]]</f>
        <v>-3.4706379569593812E-2</v>
      </c>
      <c r="H347" s="3" t="b">
        <f>Data_SP500[[#This Row],[leg_return10d]]&lt;Data_SP500[[#This Row],[var10d]]</f>
        <v>0</v>
      </c>
      <c r="I347" s="3">
        <f>IF(AND(Data_SP500[[#This Row],[breaches]], Data_SP500[[#This Row],[breaches]]=H346),1,0)</f>
        <v>0</v>
      </c>
    </row>
    <row r="348" spans="1:9" x14ac:dyDescent="0.25">
      <c r="A348" s="3" t="s">
        <v>895</v>
      </c>
      <c r="B348">
        <v>1949.4399410000001</v>
      </c>
      <c r="C348">
        <f>LN(Data_SP500[[#This Row],[SP500]])-LN(B347)</f>
        <v>4.6170833074175022E-3</v>
      </c>
      <c r="D348">
        <f>LN(B358)-LN(Data_SP500[[#This Row],[SP500]])</f>
        <v>6.8655638090389104E-3</v>
      </c>
      <c r="E348" s="3">
        <f t="shared" si="5"/>
        <v>4.6830811840844321E-3</v>
      </c>
      <c r="F348" s="3">
        <f>Data_SP500[[#This Row],[sigma]]*SQRT(10)</f>
        <v>1.4809203009185081E-2</v>
      </c>
      <c r="G348" s="3">
        <f>_xlfn.NORM.INV(0.01,0,1)*Data_SP500[[#This Row],[sigma_10d]]</f>
        <v>-3.4451357936656934E-2</v>
      </c>
      <c r="H348" s="3" t="b">
        <f>Data_SP500[[#This Row],[leg_return10d]]&lt;Data_SP500[[#This Row],[var10d]]</f>
        <v>0</v>
      </c>
      <c r="I348" s="3">
        <f>IF(AND(Data_SP500[[#This Row],[breaches]], Data_SP500[[#This Row],[breaches]]=H347),1,0)</f>
        <v>0</v>
      </c>
    </row>
    <row r="349" spans="1:9" x14ac:dyDescent="0.25">
      <c r="A349" s="3" t="s">
        <v>896</v>
      </c>
      <c r="B349">
        <v>1951.2700199999999</v>
      </c>
      <c r="C349">
        <f>LN(Data_SP500[[#This Row],[SP500]])-LN(B348)</f>
        <v>9.3833130510745377E-4</v>
      </c>
      <c r="D349">
        <f>LN(B359)-LN(Data_SP500[[#This Row],[SP500]])</f>
        <v>5.7947595316045764E-3</v>
      </c>
      <c r="E349" s="3">
        <f t="shared" si="5"/>
        <v>4.6322885459505678E-3</v>
      </c>
      <c r="F349" s="3">
        <f>Data_SP500[[#This Row],[sigma]]*SQRT(10)</f>
        <v>1.4648582584313346E-2</v>
      </c>
      <c r="G349" s="3">
        <f>_xlfn.NORM.INV(0.01,0,1)*Data_SP500[[#This Row],[sigma_10d]]</f>
        <v>-3.4077698952729038E-2</v>
      </c>
      <c r="H349" s="3" t="b">
        <f>Data_SP500[[#This Row],[leg_return10d]]&lt;Data_SP500[[#This Row],[var10d]]</f>
        <v>0</v>
      </c>
      <c r="I349" s="3">
        <f>IF(AND(Data_SP500[[#This Row],[breaches]], Data_SP500[[#This Row],[breaches]]=H348),1,0)</f>
        <v>0</v>
      </c>
    </row>
    <row r="350" spans="1:9" x14ac:dyDescent="0.25">
      <c r="A350" s="3" t="s">
        <v>897</v>
      </c>
      <c r="B350">
        <v>1950.790039</v>
      </c>
      <c r="C350">
        <f>LN(Data_SP500[[#This Row],[SP500]])-LN(B349)</f>
        <v>-2.460141541451577E-4</v>
      </c>
      <c r="D350">
        <f>LN(B360)-LN(Data_SP500[[#This Row],[SP500]])</f>
        <v>-4.153328741249851E-4</v>
      </c>
      <c r="E350" s="3">
        <f t="shared" si="5"/>
        <v>4.6551703556658346E-3</v>
      </c>
      <c r="F350" s="3">
        <f>Data_SP500[[#This Row],[sigma]]*SQRT(10)</f>
        <v>1.4720941220000158E-2</v>
      </c>
      <c r="G350" s="3">
        <f>_xlfn.NORM.INV(0.01,0,1)*Data_SP500[[#This Row],[sigma_10d]]</f>
        <v>-3.4246030311027548E-2</v>
      </c>
      <c r="H350" s="3" t="b">
        <f>Data_SP500[[#This Row],[leg_return10d]]&lt;Data_SP500[[#This Row],[var10d]]</f>
        <v>0</v>
      </c>
      <c r="I350" s="3">
        <f>IF(AND(Data_SP500[[#This Row],[breaches]], Data_SP500[[#This Row],[breaches]]=H349),1,0)</f>
        <v>0</v>
      </c>
    </row>
    <row r="351" spans="1:9" x14ac:dyDescent="0.25">
      <c r="A351" s="3" t="s">
        <v>898</v>
      </c>
      <c r="B351">
        <v>1943.8900149999999</v>
      </c>
      <c r="C351">
        <f>LN(Data_SP500[[#This Row],[SP500]])-LN(B350)</f>
        <v>-3.5433109387730255E-3</v>
      </c>
      <c r="D351">
        <f>LN(B361)-LN(Data_SP500[[#This Row],[SP500]])</f>
        <v>8.0135355762491756E-3</v>
      </c>
      <c r="E351" s="3">
        <f t="shared" si="5"/>
        <v>4.4295498910095904E-3</v>
      </c>
      <c r="F351" s="3">
        <f>Data_SP500[[#This Row],[sigma]]*SQRT(10)</f>
        <v>1.4007466664940908E-2</v>
      </c>
      <c r="G351" s="3">
        <f>_xlfn.NORM.INV(0.01,0,1)*Data_SP500[[#This Row],[sigma_10d]]</f>
        <v>-3.2586240296683229E-2</v>
      </c>
      <c r="H351" s="3" t="b">
        <f>Data_SP500[[#This Row],[leg_return10d]]&lt;Data_SP500[[#This Row],[var10d]]</f>
        <v>0</v>
      </c>
      <c r="I351" s="3">
        <f>IF(AND(Data_SP500[[#This Row],[breaches]], Data_SP500[[#This Row],[breaches]]=H350),1,0)</f>
        <v>0</v>
      </c>
    </row>
    <row r="352" spans="1:9" x14ac:dyDescent="0.25">
      <c r="A352" s="3" t="s">
        <v>899</v>
      </c>
      <c r="B352">
        <v>1930.1099850000001</v>
      </c>
      <c r="C352">
        <f>LN(Data_SP500[[#This Row],[SP500]])-LN(B351)</f>
        <v>-7.1141394519118606E-3</v>
      </c>
      <c r="D352">
        <f>LN(B362)-LN(Data_SP500[[#This Row],[SP500]])</f>
        <v>1.3948095903707269E-2</v>
      </c>
      <c r="E352" s="3">
        <f t="shared" si="5"/>
        <v>4.784370007091694E-3</v>
      </c>
      <c r="F352" s="3">
        <f>Data_SP500[[#This Row],[sigma]]*SQRT(10)</f>
        <v>1.5129506391405695E-2</v>
      </c>
      <c r="G352" s="3">
        <f>_xlfn.NORM.INV(0.01,0,1)*Data_SP500[[#This Row],[sigma_10d]]</f>
        <v>-3.5196495028933954E-2</v>
      </c>
      <c r="H352" s="3" t="b">
        <f>Data_SP500[[#This Row],[leg_return10d]]&lt;Data_SP500[[#This Row],[var10d]]</f>
        <v>0</v>
      </c>
      <c r="I352" s="3">
        <f>IF(AND(Data_SP500[[#This Row],[breaches]], Data_SP500[[#This Row],[breaches]]=H351),1,0)</f>
        <v>0</v>
      </c>
    </row>
    <row r="353" spans="1:9" x14ac:dyDescent="0.25">
      <c r="A353" s="3" t="s">
        <v>211</v>
      </c>
      <c r="B353">
        <v>1936.160034</v>
      </c>
      <c r="C353">
        <f>LN(Data_SP500[[#This Row],[SP500]])-LN(B352)</f>
        <v>3.1296592884118013E-3</v>
      </c>
      <c r="D353">
        <f>LN(B363)-LN(Data_SP500[[#This Row],[SP500]])</f>
        <v>1.2727481733569412E-2</v>
      </c>
      <c r="E353" s="3">
        <f t="shared" si="5"/>
        <v>4.6353053298710169E-3</v>
      </c>
      <c r="F353" s="3">
        <f>Data_SP500[[#This Row],[sigma]]*SQRT(10)</f>
        <v>1.4658122492710538E-2</v>
      </c>
      <c r="G353" s="3">
        <f>_xlfn.NORM.INV(0.01,0,1)*Data_SP500[[#This Row],[sigma_10d]]</f>
        <v>-3.4099892098347392E-2</v>
      </c>
      <c r="H353" s="3" t="b">
        <f>Data_SP500[[#This Row],[leg_return10d]]&lt;Data_SP500[[#This Row],[var10d]]</f>
        <v>0</v>
      </c>
      <c r="I353" s="3">
        <f>IF(AND(Data_SP500[[#This Row],[breaches]], Data_SP500[[#This Row],[breaches]]=H352),1,0)</f>
        <v>0</v>
      </c>
    </row>
    <row r="354" spans="1:9" x14ac:dyDescent="0.25">
      <c r="A354" s="3" t="s">
        <v>212</v>
      </c>
      <c r="B354">
        <v>1937.780029</v>
      </c>
      <c r="C354">
        <f>LN(Data_SP500[[#This Row],[SP500]])-LN(B353)</f>
        <v>8.3635527038872226E-4</v>
      </c>
      <c r="D354">
        <f>LN(B364)-LN(Data_SP500[[#This Row],[SP500]])</f>
        <v>1.151880019517737E-2</v>
      </c>
      <c r="E354" s="3">
        <f t="shared" si="5"/>
        <v>3.953844176499805E-3</v>
      </c>
      <c r="F354" s="3">
        <f>Data_SP500[[#This Row],[sigma]]*SQRT(10)</f>
        <v>1.2503153111132176E-2</v>
      </c>
      <c r="G354" s="3">
        <f>_xlfn.NORM.INV(0.01,0,1)*Data_SP500[[#This Row],[sigma_10d]]</f>
        <v>-2.9086683658889462E-2</v>
      </c>
      <c r="H354" s="3" t="b">
        <f>Data_SP500[[#This Row],[leg_return10d]]&lt;Data_SP500[[#This Row],[var10d]]</f>
        <v>0</v>
      </c>
      <c r="I354" s="3">
        <f>IF(AND(Data_SP500[[#This Row],[breaches]], Data_SP500[[#This Row],[breaches]]=H353),1,0)</f>
        <v>0</v>
      </c>
    </row>
    <row r="355" spans="1:9" x14ac:dyDescent="0.25">
      <c r="A355" s="3" t="s">
        <v>213</v>
      </c>
      <c r="B355">
        <v>1941.98999</v>
      </c>
      <c r="C355">
        <f>LN(Data_SP500[[#This Row],[SP500]])-LN(B354)</f>
        <v>2.1702124774050091E-3</v>
      </c>
      <c r="D355">
        <f>LN(B365)-LN(Data_SP500[[#This Row],[SP500]])</f>
        <v>1.6004160707239201E-2</v>
      </c>
      <c r="E355" s="3">
        <f t="shared" si="5"/>
        <v>3.927580591855267E-3</v>
      </c>
      <c r="F355" s="3">
        <f>Data_SP500[[#This Row],[sigma]]*SQRT(10)</f>
        <v>1.2420100364134812E-2</v>
      </c>
      <c r="G355" s="3">
        <f>_xlfn.NORM.INV(0.01,0,1)*Data_SP500[[#This Row],[sigma_10d]]</f>
        <v>-2.8893474077478894E-2</v>
      </c>
      <c r="H355" s="3" t="b">
        <f>Data_SP500[[#This Row],[leg_return10d]]&lt;Data_SP500[[#This Row],[var10d]]</f>
        <v>0</v>
      </c>
      <c r="I355" s="3">
        <f>IF(AND(Data_SP500[[#This Row],[breaches]], Data_SP500[[#This Row],[breaches]]=H354),1,0)</f>
        <v>0</v>
      </c>
    </row>
    <row r="356" spans="1:9" x14ac:dyDescent="0.25">
      <c r="A356" s="3" t="s">
        <v>214</v>
      </c>
      <c r="B356">
        <v>1956.9799800000001</v>
      </c>
      <c r="C356">
        <f>LN(Data_SP500[[#This Row],[SP500]])-LN(B355)</f>
        <v>7.6892430418897817E-3</v>
      </c>
      <c r="D356">
        <f>LN(B366)-LN(Data_SP500[[#This Row],[SP500]])</f>
        <v>8.9735138276108017E-3</v>
      </c>
      <c r="E356" s="3">
        <f t="shared" si="5"/>
        <v>4.1224466806524572E-3</v>
      </c>
      <c r="F356" s="3">
        <f>Data_SP500[[#This Row],[sigma]]*SQRT(10)</f>
        <v>1.3036321043462555E-2</v>
      </c>
      <c r="G356" s="3">
        <f>_xlfn.NORM.INV(0.01,0,1)*Data_SP500[[#This Row],[sigma_10d]]</f>
        <v>-3.0327017744772988E-2</v>
      </c>
      <c r="H356" s="3" t="b">
        <f>Data_SP500[[#This Row],[leg_return10d]]&lt;Data_SP500[[#This Row],[var10d]]</f>
        <v>0</v>
      </c>
      <c r="I356" s="3">
        <f>IF(AND(Data_SP500[[#This Row],[breaches]], Data_SP500[[#This Row],[breaches]]=H355),1,0)</f>
        <v>0</v>
      </c>
    </row>
    <row r="357" spans="1:9" x14ac:dyDescent="0.25">
      <c r="A357" s="3" t="s">
        <v>215</v>
      </c>
      <c r="B357">
        <v>1959.4799800000001</v>
      </c>
      <c r="C357">
        <f>LN(Data_SP500[[#This Row],[SP500]])-LN(B356)</f>
        <v>1.2766632954708257E-3</v>
      </c>
      <c r="D357">
        <f>LN(B367)-LN(Data_SP500[[#This Row],[SP500]])</f>
        <v>1.3161400614545293E-2</v>
      </c>
      <c r="E357" s="3">
        <f t="shared" si="5"/>
        <v>3.6628410985032034E-3</v>
      </c>
      <c r="F357" s="3">
        <f>Data_SP500[[#This Row],[sigma]]*SQRT(10)</f>
        <v>1.1582920578543288E-2</v>
      </c>
      <c r="G357" s="3">
        <f>_xlfn.NORM.INV(0.01,0,1)*Data_SP500[[#This Row],[sigma_10d]]</f>
        <v>-2.6945902663078083E-2</v>
      </c>
      <c r="H357" s="3" t="b">
        <f>Data_SP500[[#This Row],[leg_return10d]]&lt;Data_SP500[[#This Row],[var10d]]</f>
        <v>0</v>
      </c>
      <c r="I357" s="3">
        <f>IF(AND(Data_SP500[[#This Row],[breaches]], Data_SP500[[#This Row],[breaches]]=H356),1,0)</f>
        <v>0</v>
      </c>
    </row>
    <row r="358" spans="1:9" x14ac:dyDescent="0.25">
      <c r="A358" s="3" t="s">
        <v>216</v>
      </c>
      <c r="B358">
        <v>1962.869995</v>
      </c>
      <c r="C358">
        <f>LN(Data_SP500[[#This Row],[SP500]])-LN(B357)</f>
        <v>1.7285636751953604E-3</v>
      </c>
      <c r="D358">
        <f>LN(B368)-LN(Data_SP500[[#This Row],[SP500]])</f>
        <v>7.5015978802692729E-3</v>
      </c>
      <c r="E358" s="3">
        <f t="shared" si="5"/>
        <v>3.4016589514768276E-3</v>
      </c>
      <c r="F358" s="3">
        <f>Data_SP500[[#This Row],[sigma]]*SQRT(10)</f>
        <v>1.0756990109766966E-2</v>
      </c>
      <c r="G358" s="3">
        <f>_xlfn.NORM.INV(0.01,0,1)*Data_SP500[[#This Row],[sigma_10d]]</f>
        <v>-2.5024501072934732E-2</v>
      </c>
      <c r="H358" s="3" t="b">
        <f>Data_SP500[[#This Row],[leg_return10d]]&lt;Data_SP500[[#This Row],[var10d]]</f>
        <v>0</v>
      </c>
      <c r="I358" s="3">
        <f>IF(AND(Data_SP500[[#This Row],[breaches]], Data_SP500[[#This Row],[breaches]]=H357),1,0)</f>
        <v>0</v>
      </c>
    </row>
    <row r="359" spans="1:9" x14ac:dyDescent="0.25">
      <c r="A359" s="3" t="s">
        <v>217</v>
      </c>
      <c r="B359">
        <v>1962.6099850000001</v>
      </c>
      <c r="C359">
        <f>LN(Data_SP500[[#This Row],[SP500]])-LN(B358)</f>
        <v>-1.3247297232688027E-4</v>
      </c>
      <c r="D359">
        <f>LN(B369)-LN(Data_SP500[[#This Row],[SP500]])</f>
        <v>5.6030891211378275E-4</v>
      </c>
      <c r="E359" s="3">
        <f t="shared" si="5"/>
        <v>3.426414073260717E-3</v>
      </c>
      <c r="F359" s="3">
        <f>Data_SP500[[#This Row],[sigma]]*SQRT(10)</f>
        <v>1.0835272678358907E-2</v>
      </c>
      <c r="G359" s="3">
        <f>_xlfn.NORM.INV(0.01,0,1)*Data_SP500[[#This Row],[sigma_10d]]</f>
        <v>-2.5206613559953052E-2</v>
      </c>
      <c r="H359" s="3" t="b">
        <f>Data_SP500[[#This Row],[leg_return10d]]&lt;Data_SP500[[#This Row],[var10d]]</f>
        <v>0</v>
      </c>
      <c r="I359" s="3">
        <f>IF(AND(Data_SP500[[#This Row],[breaches]], Data_SP500[[#This Row],[breaches]]=H358),1,0)</f>
        <v>0</v>
      </c>
    </row>
    <row r="360" spans="1:9" x14ac:dyDescent="0.25">
      <c r="A360" s="3" t="s">
        <v>218</v>
      </c>
      <c r="B360">
        <v>1949.9799800000001</v>
      </c>
      <c r="C360">
        <f>LN(Data_SP500[[#This Row],[SP500]])-LN(B359)</f>
        <v>-6.4561065598747192E-3</v>
      </c>
      <c r="D360">
        <f>LN(B370)-LN(Data_SP500[[#This Row],[SP500]])</f>
        <v>1.1649931965700411E-2</v>
      </c>
      <c r="E360" s="3">
        <f t="shared" si="5"/>
        <v>3.8087202333353253E-3</v>
      </c>
      <c r="F360" s="3">
        <f>Data_SP500[[#This Row],[sigma]]*SQRT(10)</f>
        <v>1.2044230907707596E-2</v>
      </c>
      <c r="G360" s="3">
        <f>_xlfn.NORM.INV(0.01,0,1)*Data_SP500[[#This Row],[sigma_10d]]</f>
        <v>-2.8019070966602552E-2</v>
      </c>
      <c r="H360" s="3" t="b">
        <f>Data_SP500[[#This Row],[leg_return10d]]&lt;Data_SP500[[#This Row],[var10d]]</f>
        <v>0</v>
      </c>
      <c r="I360" s="3">
        <f>IF(AND(Data_SP500[[#This Row],[breaches]], Data_SP500[[#This Row],[breaches]]=H359),1,0)</f>
        <v>0</v>
      </c>
    </row>
    <row r="361" spans="1:9" x14ac:dyDescent="0.25">
      <c r="A361" s="3" t="s">
        <v>219</v>
      </c>
      <c r="B361">
        <v>1959.530029</v>
      </c>
      <c r="C361">
        <f>LN(Data_SP500[[#This Row],[SP500]])-LN(B360)</f>
        <v>4.8855575116011352E-3</v>
      </c>
      <c r="D361">
        <f>LN(B371)-LN(Data_SP500[[#This Row],[SP500]])</f>
        <v>2.6247463044750674E-3</v>
      </c>
      <c r="E361" s="3">
        <f t="shared" si="5"/>
        <v>3.7480136854679711E-3</v>
      </c>
      <c r="F361" s="3">
        <f>Data_SP500[[#This Row],[sigma]]*SQRT(10)</f>
        <v>1.1852259947560721E-2</v>
      </c>
      <c r="G361" s="3">
        <f>_xlfn.NORM.INV(0.01,0,1)*Data_SP500[[#This Row],[sigma_10d]]</f>
        <v>-2.7572479731587291E-2</v>
      </c>
      <c r="H361" s="3" t="b">
        <f>Data_SP500[[#This Row],[leg_return10d]]&lt;Data_SP500[[#This Row],[var10d]]</f>
        <v>0</v>
      </c>
      <c r="I361" s="3">
        <f>IF(AND(Data_SP500[[#This Row],[breaches]], Data_SP500[[#This Row],[breaches]]=H360),1,0)</f>
        <v>0</v>
      </c>
    </row>
    <row r="362" spans="1:9" x14ac:dyDescent="0.25">
      <c r="A362" s="3" t="s">
        <v>220</v>
      </c>
      <c r="B362">
        <v>1957.219971</v>
      </c>
      <c r="C362">
        <f>LN(Data_SP500[[#This Row],[SP500]])-LN(B361)</f>
        <v>-1.1795791244537668E-3</v>
      </c>
      <c r="D362">
        <f>LN(B372)-LN(Data_SP500[[#This Row],[SP500]])</f>
        <v>5.2741671329332718E-3</v>
      </c>
      <c r="E362" s="3">
        <f t="shared" si="5"/>
        <v>3.7500188613615727E-3</v>
      </c>
      <c r="F362" s="3">
        <f>Data_SP500[[#This Row],[sigma]]*SQRT(10)</f>
        <v>1.1858600870493764E-2</v>
      </c>
      <c r="G362" s="3">
        <f>_xlfn.NORM.INV(0.01,0,1)*Data_SP500[[#This Row],[sigma_10d]]</f>
        <v>-2.7587230924172031E-2</v>
      </c>
      <c r="H362" s="3" t="b">
        <f>Data_SP500[[#This Row],[leg_return10d]]&lt;Data_SP500[[#This Row],[var10d]]</f>
        <v>0</v>
      </c>
      <c r="I362" s="3">
        <f>IF(AND(Data_SP500[[#This Row],[breaches]], Data_SP500[[#This Row],[breaches]]=H361),1,0)</f>
        <v>0</v>
      </c>
    </row>
    <row r="363" spans="1:9" x14ac:dyDescent="0.25">
      <c r="A363" s="3" t="s">
        <v>221</v>
      </c>
      <c r="B363">
        <v>1960.959961</v>
      </c>
      <c r="C363">
        <f>LN(Data_SP500[[#This Row],[SP500]])-LN(B362)</f>
        <v>1.9090451182739443E-3</v>
      </c>
      <c r="D363">
        <f>LN(B373)-LN(Data_SP500[[#This Row],[SP500]])</f>
        <v>8.1969830979993219E-3</v>
      </c>
      <c r="E363" s="3">
        <f t="shared" si="5"/>
        <v>3.6313083544159699E-3</v>
      </c>
      <c r="F363" s="3">
        <f>Data_SP500[[#This Row],[sigma]]*SQRT(10)</f>
        <v>1.1483205286352422E-2</v>
      </c>
      <c r="G363" s="3">
        <f>_xlfn.NORM.INV(0.01,0,1)*Data_SP500[[#This Row],[sigma_10d]]</f>
        <v>-2.6713930205080502E-2</v>
      </c>
      <c r="H363" s="3" t="b">
        <f>Data_SP500[[#This Row],[leg_return10d]]&lt;Data_SP500[[#This Row],[var10d]]</f>
        <v>0</v>
      </c>
      <c r="I363" s="3">
        <f>IF(AND(Data_SP500[[#This Row],[breaches]], Data_SP500[[#This Row],[breaches]]=H362),1,0)</f>
        <v>0</v>
      </c>
    </row>
    <row r="364" spans="1:9" x14ac:dyDescent="0.25">
      <c r="A364" s="3" t="s">
        <v>222</v>
      </c>
      <c r="B364">
        <v>1960.2299800000001</v>
      </c>
      <c r="C364">
        <f>LN(Data_SP500[[#This Row],[SP500]])-LN(B363)</f>
        <v>-3.7232626800332014E-4</v>
      </c>
      <c r="D364">
        <f>LN(B374)-LN(Data_SP500[[#This Row],[SP500]])</f>
        <v>6.6353444381803683E-3</v>
      </c>
      <c r="E364" s="3">
        <f t="shared" si="5"/>
        <v>3.6379152579151283E-3</v>
      </c>
      <c r="F364" s="3">
        <f>Data_SP500[[#This Row],[sigma]]*SQRT(10)</f>
        <v>1.1504098149690698E-2</v>
      </c>
      <c r="G364" s="3">
        <f>_xlfn.NORM.INV(0.01,0,1)*Data_SP500[[#This Row],[sigma_10d]]</f>
        <v>-2.6762534273290124E-2</v>
      </c>
      <c r="H364" s="3" t="b">
        <f>Data_SP500[[#This Row],[leg_return10d]]&lt;Data_SP500[[#This Row],[var10d]]</f>
        <v>0</v>
      </c>
      <c r="I364" s="3">
        <f>IF(AND(Data_SP500[[#This Row],[breaches]], Data_SP500[[#This Row],[breaches]]=H363),1,0)</f>
        <v>0</v>
      </c>
    </row>
    <row r="365" spans="1:9" x14ac:dyDescent="0.25">
      <c r="A365" s="3" t="s">
        <v>900</v>
      </c>
      <c r="B365">
        <v>1973.3199460000001</v>
      </c>
      <c r="C365">
        <f>LN(Data_SP500[[#This Row],[SP500]])-LN(B364)</f>
        <v>6.6555729894668403E-3</v>
      </c>
      <c r="D365">
        <f>LN(B375)-LN(Data_SP500[[#This Row],[SP500]])</f>
        <v>4.1720564627336643E-3</v>
      </c>
      <c r="E365" s="3">
        <f t="shared" si="5"/>
        <v>3.8478818573135067E-3</v>
      </c>
      <c r="F365" s="3">
        <f>Data_SP500[[#This Row],[sigma]]*SQRT(10)</f>
        <v>1.2168070836349715E-2</v>
      </c>
      <c r="G365" s="3">
        <f>_xlfn.NORM.INV(0.01,0,1)*Data_SP500[[#This Row],[sigma_10d]]</f>
        <v>-2.8307165721320512E-2</v>
      </c>
      <c r="H365" s="3" t="b">
        <f>Data_SP500[[#This Row],[leg_return10d]]&lt;Data_SP500[[#This Row],[var10d]]</f>
        <v>0</v>
      </c>
      <c r="I365" s="3">
        <f>IF(AND(Data_SP500[[#This Row],[breaches]], Data_SP500[[#This Row],[breaches]]=H364),1,0)</f>
        <v>0</v>
      </c>
    </row>
    <row r="366" spans="1:9" x14ac:dyDescent="0.25">
      <c r="A366" s="3" t="s">
        <v>901</v>
      </c>
      <c r="B366">
        <v>1974.619995</v>
      </c>
      <c r="C366">
        <f>LN(Data_SP500[[#This Row],[SP500]])-LN(B365)</f>
        <v>6.5859616226138229E-4</v>
      </c>
      <c r="D366">
        <f>LN(B376)-LN(Data_SP500[[#This Row],[SP500]])</f>
        <v>-8.3911455409770852E-3</v>
      </c>
      <c r="E366" s="3">
        <f t="shared" si="5"/>
        <v>3.8334736937563518E-3</v>
      </c>
      <c r="F366" s="3">
        <f>Data_SP500[[#This Row],[sigma]]*SQRT(10)</f>
        <v>1.2122508222608871E-2</v>
      </c>
      <c r="G366" s="3">
        <f>_xlfn.NORM.INV(0.01,0,1)*Data_SP500[[#This Row],[sigma_10d]]</f>
        <v>-2.8201171231708757E-2</v>
      </c>
      <c r="H366" s="3" t="b">
        <f>Data_SP500[[#This Row],[leg_return10d]]&lt;Data_SP500[[#This Row],[var10d]]</f>
        <v>0</v>
      </c>
      <c r="I366" s="3">
        <f>IF(AND(Data_SP500[[#This Row],[breaches]], Data_SP500[[#This Row],[breaches]]=H365),1,0)</f>
        <v>0</v>
      </c>
    </row>
    <row r="367" spans="1:9" x14ac:dyDescent="0.25">
      <c r="A367" s="3" t="s">
        <v>902</v>
      </c>
      <c r="B367">
        <v>1985.4399410000001</v>
      </c>
      <c r="C367">
        <f>LN(Data_SP500[[#This Row],[SP500]])-LN(B366)</f>
        <v>5.4645500824053173E-3</v>
      </c>
      <c r="D367">
        <f>LN(B377)-LN(Data_SP500[[#This Row],[SP500]])</f>
        <v>-3.6430865137928592E-3</v>
      </c>
      <c r="E367" s="3">
        <f t="shared" si="5"/>
        <v>3.9420351855346892E-3</v>
      </c>
      <c r="F367" s="3">
        <f>Data_SP500[[#This Row],[sigma]]*SQRT(10)</f>
        <v>1.2465809802814061E-2</v>
      </c>
      <c r="G367" s="3">
        <f>_xlfn.NORM.INV(0.01,0,1)*Data_SP500[[#This Row],[sigma_10d]]</f>
        <v>-2.8999810132973963E-2</v>
      </c>
      <c r="H367" s="3" t="b">
        <f>Data_SP500[[#This Row],[leg_return10d]]&lt;Data_SP500[[#This Row],[var10d]]</f>
        <v>0</v>
      </c>
      <c r="I367" s="3">
        <f>IF(AND(Data_SP500[[#This Row],[breaches]], Data_SP500[[#This Row],[breaches]]=H366),1,0)</f>
        <v>0</v>
      </c>
    </row>
    <row r="368" spans="1:9" x14ac:dyDescent="0.25">
      <c r="A368" s="3" t="s">
        <v>903</v>
      </c>
      <c r="B368">
        <v>1977.650024</v>
      </c>
      <c r="C368">
        <f>LN(Data_SP500[[#This Row],[SP500]])-LN(B367)</f>
        <v>-3.9312390590806601E-3</v>
      </c>
      <c r="D368">
        <f>LN(B378)-LN(Data_SP500[[#This Row],[SP500]])</f>
        <v>-2.0347939693117212E-3</v>
      </c>
      <c r="E368" s="3">
        <f t="shared" si="5"/>
        <v>3.9242655953470214E-3</v>
      </c>
      <c r="F368" s="3">
        <f>Data_SP500[[#This Row],[sigma]]*SQRT(10)</f>
        <v>1.2409617424733252E-2</v>
      </c>
      <c r="G368" s="3">
        <f>_xlfn.NORM.INV(0.01,0,1)*Data_SP500[[#This Row],[sigma_10d]]</f>
        <v>-2.8869087113688373E-2</v>
      </c>
      <c r="H368" s="3" t="b">
        <f>Data_SP500[[#This Row],[leg_return10d]]&lt;Data_SP500[[#This Row],[var10d]]</f>
        <v>0</v>
      </c>
      <c r="I368" s="3">
        <f>IF(AND(Data_SP500[[#This Row],[breaches]], Data_SP500[[#This Row],[breaches]]=H367),1,0)</f>
        <v>0</v>
      </c>
    </row>
    <row r="369" spans="1:9" x14ac:dyDescent="0.25">
      <c r="A369" s="3" t="s">
        <v>904</v>
      </c>
      <c r="B369">
        <v>1963.709961</v>
      </c>
      <c r="C369">
        <f>LN(Data_SP500[[#This Row],[SP500]])-LN(B368)</f>
        <v>-7.0737619404823704E-3</v>
      </c>
      <c r="D369">
        <f>LN(B379)-LN(Data_SP500[[#This Row],[SP500]])</f>
        <v>1.004257892942384E-2</v>
      </c>
      <c r="E369" s="3">
        <f t="shared" si="5"/>
        <v>4.191341107333069E-3</v>
      </c>
      <c r="F369" s="3">
        <f>Data_SP500[[#This Row],[sigma]]*SQRT(10)</f>
        <v>1.3254184349864763E-2</v>
      </c>
      <c r="G369" s="3">
        <f>_xlfn.NORM.INV(0.01,0,1)*Data_SP500[[#This Row],[sigma_10d]]</f>
        <v>-3.0833843584453274E-2</v>
      </c>
      <c r="H369" s="3" t="b">
        <f>Data_SP500[[#This Row],[leg_return10d]]&lt;Data_SP500[[#This Row],[var10d]]</f>
        <v>0</v>
      </c>
      <c r="I369" s="3">
        <f>IF(AND(Data_SP500[[#This Row],[breaches]], Data_SP500[[#This Row],[breaches]]=H368),1,0)</f>
        <v>0</v>
      </c>
    </row>
    <row r="370" spans="1:9" x14ac:dyDescent="0.25">
      <c r="A370" s="3" t="s">
        <v>905</v>
      </c>
      <c r="B370">
        <v>1972.829956</v>
      </c>
      <c r="C370">
        <f>LN(Data_SP500[[#This Row],[SP500]])-LN(B369)</f>
        <v>4.6335164937119089E-3</v>
      </c>
      <c r="D370">
        <f>LN(B380)-LN(Data_SP500[[#This Row],[SP500]])</f>
        <v>7.1619634803488097E-3</v>
      </c>
      <c r="E370" s="3">
        <f t="shared" si="5"/>
        <v>4.29370990558224E-3</v>
      </c>
      <c r="F370" s="3">
        <f>Data_SP500[[#This Row],[sigma]]*SQRT(10)</f>
        <v>1.3577902913666399E-2</v>
      </c>
      <c r="G370" s="3">
        <f>_xlfn.NORM.INV(0.01,0,1)*Data_SP500[[#This Row],[sigma_10d]]</f>
        <v>-3.1586925577140768E-2</v>
      </c>
      <c r="H370" s="3" t="b">
        <f>Data_SP500[[#This Row],[leg_return10d]]&lt;Data_SP500[[#This Row],[var10d]]</f>
        <v>0</v>
      </c>
      <c r="I370" s="3">
        <f>IF(AND(Data_SP500[[#This Row],[breaches]], Data_SP500[[#This Row],[breaches]]=H369),1,0)</f>
        <v>0</v>
      </c>
    </row>
    <row r="371" spans="1:9" x14ac:dyDescent="0.25">
      <c r="A371" s="3" t="s">
        <v>906</v>
      </c>
      <c r="B371">
        <v>1964.6800539999999</v>
      </c>
      <c r="C371">
        <f>LN(Data_SP500[[#This Row],[SP500]])-LN(B370)</f>
        <v>-4.1396281496242082E-3</v>
      </c>
      <c r="D371">
        <f>LN(B381)-LN(Data_SP500[[#This Row],[SP500]])</f>
        <v>1.1789628088777704E-2</v>
      </c>
      <c r="E371" s="3">
        <f t="shared" si="5"/>
        <v>4.411052985712211E-3</v>
      </c>
      <c r="F371" s="3">
        <f>Data_SP500[[#This Row],[sigma]]*SQRT(10)</f>
        <v>1.3948974314536755E-2</v>
      </c>
      <c r="G371" s="3">
        <f>_xlfn.NORM.INV(0.01,0,1)*Data_SP500[[#This Row],[sigma_10d]]</f>
        <v>-3.2450166741672878E-2</v>
      </c>
      <c r="H371" s="3" t="b">
        <f>Data_SP500[[#This Row],[leg_return10d]]&lt;Data_SP500[[#This Row],[var10d]]</f>
        <v>0</v>
      </c>
      <c r="I371" s="3">
        <f>IF(AND(Data_SP500[[#This Row],[breaches]], Data_SP500[[#This Row],[breaches]]=H370),1,0)</f>
        <v>0</v>
      </c>
    </row>
    <row r="372" spans="1:9" x14ac:dyDescent="0.25">
      <c r="A372" s="3" t="s">
        <v>907</v>
      </c>
      <c r="B372">
        <v>1967.5699460000001</v>
      </c>
      <c r="C372">
        <f>LN(Data_SP500[[#This Row],[SP500]])-LN(B371)</f>
        <v>1.4698417040044376E-3</v>
      </c>
      <c r="D372">
        <f>LN(B382)-LN(Data_SP500[[#This Row],[SP500]])</f>
        <v>5.4588406652840149E-3</v>
      </c>
      <c r="E372" s="3">
        <f t="shared" si="5"/>
        <v>4.3253263374349558E-3</v>
      </c>
      <c r="F372" s="3">
        <f>Data_SP500[[#This Row],[sigma]]*SQRT(10)</f>
        <v>1.3677882849808479E-2</v>
      </c>
      <c r="G372" s="3">
        <f>_xlfn.NORM.INV(0.01,0,1)*Data_SP500[[#This Row],[sigma_10d]]</f>
        <v>-3.1819513689031631E-2</v>
      </c>
      <c r="H372" s="3" t="b">
        <f>Data_SP500[[#This Row],[leg_return10d]]&lt;Data_SP500[[#This Row],[var10d]]</f>
        <v>0</v>
      </c>
      <c r="I372" s="3">
        <f>IF(AND(Data_SP500[[#This Row],[breaches]], Data_SP500[[#This Row],[breaches]]=H371),1,0)</f>
        <v>0</v>
      </c>
    </row>
    <row r="373" spans="1:9" x14ac:dyDescent="0.25">
      <c r="A373" s="3" t="s">
        <v>223</v>
      </c>
      <c r="B373">
        <v>1977.099976</v>
      </c>
      <c r="C373">
        <f>LN(Data_SP500[[#This Row],[SP500]])-LN(B372)</f>
        <v>4.8318610833399944E-3</v>
      </c>
      <c r="D373">
        <f>LN(B383)-LN(Data_SP500[[#This Row],[SP500]])</f>
        <v>9.1509279386770004E-4</v>
      </c>
      <c r="E373" s="3">
        <f t="shared" si="5"/>
        <v>4.0393916996455887E-3</v>
      </c>
      <c r="F373" s="3">
        <f>Data_SP500[[#This Row],[sigma]]*SQRT(10)</f>
        <v>1.2773678132458825E-2</v>
      </c>
      <c r="G373" s="3">
        <f>_xlfn.NORM.INV(0.01,0,1)*Data_SP500[[#This Row],[sigma_10d]]</f>
        <v>-2.9716018967127566E-2</v>
      </c>
      <c r="H373" s="3" t="b">
        <f>Data_SP500[[#This Row],[leg_return10d]]&lt;Data_SP500[[#This Row],[var10d]]</f>
        <v>0</v>
      </c>
      <c r="I373" s="3">
        <f>IF(AND(Data_SP500[[#This Row],[breaches]], Data_SP500[[#This Row],[breaches]]=H372),1,0)</f>
        <v>0</v>
      </c>
    </row>
    <row r="374" spans="1:9" x14ac:dyDescent="0.25">
      <c r="A374" s="3" t="s">
        <v>224</v>
      </c>
      <c r="B374">
        <v>1973.280029</v>
      </c>
      <c r="C374">
        <f>LN(Data_SP500[[#This Row],[SP500]])-LN(B373)</f>
        <v>-1.9339649278222737E-3</v>
      </c>
      <c r="D374">
        <f>LN(B384)-LN(Data_SP500[[#This Row],[SP500]])</f>
        <v>-1.6890106884703826E-3</v>
      </c>
      <c r="E374" s="3">
        <f t="shared" si="5"/>
        <v>4.0660686941136372E-3</v>
      </c>
      <c r="F374" s="3">
        <f>Data_SP500[[#This Row],[sigma]]*SQRT(10)</f>
        <v>1.2858038196105571E-2</v>
      </c>
      <c r="G374" s="3">
        <f>_xlfn.NORM.INV(0.01,0,1)*Data_SP500[[#This Row],[sigma_10d]]</f>
        <v>-2.9912269821846124E-2</v>
      </c>
      <c r="H374" s="3" t="b">
        <f>Data_SP500[[#This Row],[leg_return10d]]&lt;Data_SP500[[#This Row],[var10d]]</f>
        <v>0</v>
      </c>
      <c r="I374" s="3">
        <f>IF(AND(Data_SP500[[#This Row],[breaches]], Data_SP500[[#This Row],[breaches]]=H373),1,0)</f>
        <v>0</v>
      </c>
    </row>
    <row r="375" spans="1:9" x14ac:dyDescent="0.25">
      <c r="A375" s="3" t="s">
        <v>225</v>
      </c>
      <c r="B375">
        <v>1981.5699460000001</v>
      </c>
      <c r="C375">
        <f>LN(Data_SP500[[#This Row],[SP500]])-LN(B374)</f>
        <v>4.1922850140201362E-3</v>
      </c>
      <c r="D375">
        <f>LN(B385)-LN(Data_SP500[[#This Row],[SP500]])</f>
        <v>-5.8203848425595339E-3</v>
      </c>
      <c r="E375" s="3">
        <f t="shared" si="5"/>
        <v>4.1287295822842705E-3</v>
      </c>
      <c r="F375" s="3">
        <f>Data_SP500[[#This Row],[sigma]]*SQRT(10)</f>
        <v>1.3056189322933873E-2</v>
      </c>
      <c r="G375" s="3">
        <f>_xlfn.NORM.INV(0.01,0,1)*Data_SP500[[#This Row],[sigma_10d]]</f>
        <v>-3.0373238274481941E-2</v>
      </c>
      <c r="H375" s="3" t="b">
        <f>Data_SP500[[#This Row],[leg_return10d]]&lt;Data_SP500[[#This Row],[var10d]]</f>
        <v>0</v>
      </c>
      <c r="I375" s="3">
        <f>IF(AND(Data_SP500[[#This Row],[breaches]], Data_SP500[[#This Row],[breaches]]=H374),1,0)</f>
        <v>0</v>
      </c>
    </row>
    <row r="376" spans="1:9" x14ac:dyDescent="0.25">
      <c r="A376" s="3" t="s">
        <v>226</v>
      </c>
      <c r="B376">
        <v>1958.119995</v>
      </c>
      <c r="C376">
        <f>LN(Data_SP500[[#This Row],[SP500]])-LN(B375)</f>
        <v>-1.1904605841449367E-2</v>
      </c>
      <c r="D376">
        <f>LN(B386)-LN(Data_SP500[[#This Row],[SP500]])</f>
        <v>-1.4117710981286891E-2</v>
      </c>
      <c r="E376" s="3">
        <f t="shared" si="5"/>
        <v>4.9922895042651327E-3</v>
      </c>
      <c r="F376" s="3">
        <f>Data_SP500[[#This Row],[sigma]]*SQRT(10)</f>
        <v>1.5787005572430703E-2</v>
      </c>
      <c r="G376" s="3">
        <f>_xlfn.NORM.INV(0.01,0,1)*Data_SP500[[#This Row],[sigma_10d]]</f>
        <v>-3.6726066850895071E-2</v>
      </c>
      <c r="H376" s="3" t="b">
        <f>Data_SP500[[#This Row],[leg_return10d]]&lt;Data_SP500[[#This Row],[var10d]]</f>
        <v>0</v>
      </c>
      <c r="I376" s="3">
        <f>IF(AND(Data_SP500[[#This Row],[breaches]], Data_SP500[[#This Row],[breaches]]=H375),1,0)</f>
        <v>0</v>
      </c>
    </row>
    <row r="377" spans="1:9" x14ac:dyDescent="0.25">
      <c r="A377" s="3" t="s">
        <v>227</v>
      </c>
      <c r="B377">
        <v>1978.219971</v>
      </c>
      <c r="C377">
        <f>LN(Data_SP500[[#This Row],[SP500]])-LN(B376)</f>
        <v>1.0212609109589543E-2</v>
      </c>
      <c r="D377">
        <f>LN(B387)-LN(Data_SP500[[#This Row],[SP500]])</f>
        <v>-2.7193536565581766E-2</v>
      </c>
      <c r="E377" s="3">
        <f t="shared" si="5"/>
        <v>5.2026001640800151E-3</v>
      </c>
      <c r="F377" s="3">
        <f>Data_SP500[[#This Row],[sigma]]*SQRT(10)</f>
        <v>1.6452066273658576E-2</v>
      </c>
      <c r="G377" s="3">
        <f>_xlfn.NORM.INV(0.01,0,1)*Data_SP500[[#This Row],[sigma_10d]]</f>
        <v>-3.8273229399304644E-2</v>
      </c>
      <c r="H377" s="3" t="b">
        <f>Data_SP500[[#This Row],[leg_return10d]]&lt;Data_SP500[[#This Row],[var10d]]</f>
        <v>0</v>
      </c>
      <c r="I377" s="3">
        <f>IF(AND(Data_SP500[[#This Row],[breaches]], Data_SP500[[#This Row],[breaches]]=H376),1,0)</f>
        <v>0</v>
      </c>
    </row>
    <row r="378" spans="1:9" x14ac:dyDescent="0.25">
      <c r="A378" s="3" t="s">
        <v>228</v>
      </c>
      <c r="B378">
        <v>1973.630005</v>
      </c>
      <c r="C378">
        <f>LN(Data_SP500[[#This Row],[SP500]])-LN(B377)</f>
        <v>-2.3229465145995221E-3</v>
      </c>
      <c r="D378">
        <f>LN(B388)-LN(Data_SP500[[#This Row],[SP500]])</f>
        <v>-1.7707275507129694E-2</v>
      </c>
      <c r="E378" s="3">
        <f t="shared" si="5"/>
        <v>5.23541261772229E-3</v>
      </c>
      <c r="F378" s="3">
        <f>Data_SP500[[#This Row],[sigma]]*SQRT(10)</f>
        <v>1.6555828362786854E-2</v>
      </c>
      <c r="G378" s="3">
        <f>_xlfn.NORM.INV(0.01,0,1)*Data_SP500[[#This Row],[sigma_10d]]</f>
        <v>-3.8514616114754249E-2</v>
      </c>
      <c r="H378" s="3" t="b">
        <f>Data_SP500[[#This Row],[leg_return10d]]&lt;Data_SP500[[#This Row],[var10d]]</f>
        <v>0</v>
      </c>
      <c r="I378" s="3">
        <f>IF(AND(Data_SP500[[#This Row],[breaches]], Data_SP500[[#This Row],[breaches]]=H377),1,0)</f>
        <v>0</v>
      </c>
    </row>
    <row r="379" spans="1:9" x14ac:dyDescent="0.25">
      <c r="A379" s="3" t="s">
        <v>229</v>
      </c>
      <c r="B379">
        <v>1983.530029</v>
      </c>
      <c r="C379">
        <f>LN(Data_SP500[[#This Row],[SP500]])-LN(B378)</f>
        <v>5.0036109582531907E-3</v>
      </c>
      <c r="D379">
        <f>LN(B389)-LN(Data_SP500[[#This Row],[SP500]])</f>
        <v>-3.2443565509296057E-2</v>
      </c>
      <c r="E379" s="3">
        <f t="shared" si="5"/>
        <v>5.3267440110603276E-3</v>
      </c>
      <c r="F379" s="3">
        <f>Data_SP500[[#This Row],[sigma]]*SQRT(10)</f>
        <v>1.6844643587611782E-2</v>
      </c>
      <c r="G379" s="3">
        <f>_xlfn.NORM.INV(0.01,0,1)*Data_SP500[[#This Row],[sigma_10d]]</f>
        <v>-3.9186500799016352E-2</v>
      </c>
      <c r="H379" s="3" t="b">
        <f>Data_SP500[[#This Row],[leg_return10d]]&lt;Data_SP500[[#This Row],[var10d]]</f>
        <v>0</v>
      </c>
      <c r="I379" s="3">
        <f>IF(AND(Data_SP500[[#This Row],[breaches]], Data_SP500[[#This Row],[breaches]]=H378),1,0)</f>
        <v>0</v>
      </c>
    </row>
    <row r="380" spans="1:9" x14ac:dyDescent="0.25">
      <c r="A380" s="3" t="s">
        <v>230</v>
      </c>
      <c r="B380">
        <v>1987.01001</v>
      </c>
      <c r="C380">
        <f>LN(Data_SP500[[#This Row],[SP500]])-LN(B379)</f>
        <v>1.7529010446368787E-3</v>
      </c>
      <c r="D380">
        <f>LN(B390)-LN(Data_SP500[[#This Row],[SP500]])</f>
        <v>-3.4180828282176279E-2</v>
      </c>
      <c r="E380" s="3">
        <f t="shared" si="5"/>
        <v>5.331462360841574E-3</v>
      </c>
      <c r="F380" s="3">
        <f>Data_SP500[[#This Row],[sigma]]*SQRT(10)</f>
        <v>1.6859564319717878E-2</v>
      </c>
      <c r="G380" s="3">
        <f>_xlfn.NORM.INV(0.01,0,1)*Data_SP500[[#This Row],[sigma_10d]]</f>
        <v>-3.9221211612430501E-2</v>
      </c>
      <c r="H380" s="3" t="b">
        <f>Data_SP500[[#This Row],[leg_return10d]]&lt;Data_SP500[[#This Row],[var10d]]</f>
        <v>0</v>
      </c>
      <c r="I380" s="3">
        <f>IF(AND(Data_SP500[[#This Row],[breaches]], Data_SP500[[#This Row],[breaches]]=H379),1,0)</f>
        <v>0</v>
      </c>
    </row>
    <row r="381" spans="1:9" x14ac:dyDescent="0.25">
      <c r="A381" s="3" t="s">
        <v>231</v>
      </c>
      <c r="B381">
        <v>1987.9799800000001</v>
      </c>
      <c r="C381">
        <f>LN(Data_SP500[[#This Row],[SP500]])-LN(B380)</f>
        <v>4.8803645880468594E-4</v>
      </c>
      <c r="D381">
        <f>LN(B391)-LN(Data_SP500[[#This Row],[SP500]])</f>
        <v>-4.0240980217034483E-2</v>
      </c>
      <c r="E381" s="3">
        <f t="shared" si="5"/>
        <v>5.0822188978370039E-3</v>
      </c>
      <c r="F381" s="3">
        <f>Data_SP500[[#This Row],[sigma]]*SQRT(10)</f>
        <v>1.6071387284715521E-2</v>
      </c>
      <c r="G381" s="3">
        <f>_xlfn.NORM.INV(0.01,0,1)*Data_SP500[[#This Row],[sigma_10d]]</f>
        <v>-3.7387637642684955E-2</v>
      </c>
      <c r="H381" s="3" t="b">
        <f>Data_SP500[[#This Row],[leg_return10d]]&lt;Data_SP500[[#This Row],[var10d]]</f>
        <v>1</v>
      </c>
      <c r="I381" s="3">
        <f>IF(AND(Data_SP500[[#This Row],[breaches]], Data_SP500[[#This Row],[breaches]]=H380),1,0)</f>
        <v>0</v>
      </c>
    </row>
    <row r="382" spans="1:9" x14ac:dyDescent="0.25">
      <c r="A382" s="3" t="s">
        <v>232</v>
      </c>
      <c r="B382">
        <v>1978.339966</v>
      </c>
      <c r="C382">
        <f>LN(Data_SP500[[#This Row],[SP500]])-LN(B381)</f>
        <v>-4.8609457194892514E-3</v>
      </c>
      <c r="D382">
        <f>LN(B392)-LN(Data_SP500[[#This Row],[SP500]])</f>
        <v>-2.3914611695172283E-2</v>
      </c>
      <c r="E382" s="3">
        <f t="shared" si="5"/>
        <v>5.1465060879739895E-3</v>
      </c>
      <c r="F382" s="3">
        <f>Data_SP500[[#This Row],[sigma]]*SQRT(10)</f>
        <v>1.6274681229920707E-2</v>
      </c>
      <c r="G382" s="3">
        <f>_xlfn.NORM.INV(0.01,0,1)*Data_SP500[[#This Row],[sigma_10d]]</f>
        <v>-3.7860570079918408E-2</v>
      </c>
      <c r="H382" s="3" t="b">
        <f>Data_SP500[[#This Row],[leg_return10d]]&lt;Data_SP500[[#This Row],[var10d]]</f>
        <v>0</v>
      </c>
      <c r="I382" s="3">
        <f>IF(AND(Data_SP500[[#This Row],[breaches]], Data_SP500[[#This Row],[breaches]]=H381),1,0)</f>
        <v>0</v>
      </c>
    </row>
    <row r="383" spans="1:9" x14ac:dyDescent="0.25">
      <c r="A383" s="3" t="s">
        <v>233</v>
      </c>
      <c r="B383">
        <v>1978.910034</v>
      </c>
      <c r="C383">
        <f>LN(Data_SP500[[#This Row],[SP500]])-LN(B382)</f>
        <v>2.8811321192367956E-4</v>
      </c>
      <c r="D383">
        <f>LN(B393)-LN(Data_SP500[[#This Row],[SP500]])</f>
        <v>-2.1447099946045434E-2</v>
      </c>
      <c r="E383" s="3">
        <f t="shared" si="5"/>
        <v>5.1331478793068732E-3</v>
      </c>
      <c r="F383" s="3">
        <f>Data_SP500[[#This Row],[sigma]]*SQRT(10)</f>
        <v>1.6232438865072817E-2</v>
      </c>
      <c r="G383" s="3">
        <f>_xlfn.NORM.INV(0.01,0,1)*Data_SP500[[#This Row],[sigma_10d]]</f>
        <v>-3.7762299644260068E-2</v>
      </c>
      <c r="H383" s="3" t="b">
        <f>Data_SP500[[#This Row],[leg_return10d]]&lt;Data_SP500[[#This Row],[var10d]]</f>
        <v>0</v>
      </c>
      <c r="I383" s="3">
        <f>IF(AND(Data_SP500[[#This Row],[breaches]], Data_SP500[[#This Row],[breaches]]=H382),1,0)</f>
        <v>0</v>
      </c>
    </row>
    <row r="384" spans="1:9" x14ac:dyDescent="0.25">
      <c r="A384" s="3" t="s">
        <v>234</v>
      </c>
      <c r="B384">
        <v>1969.9499510000001</v>
      </c>
      <c r="C384">
        <f>LN(Data_SP500[[#This Row],[SP500]])-LN(B383)</f>
        <v>-4.5380684101603563E-3</v>
      </c>
      <c r="D384">
        <f>LN(B394)-LN(Data_SP500[[#This Row],[SP500]])</f>
        <v>-1.8547013938275292E-2</v>
      </c>
      <c r="E384" s="3">
        <f t="shared" si="5"/>
        <v>5.2379458922578248E-3</v>
      </c>
      <c r="F384" s="3">
        <f>Data_SP500[[#This Row],[sigma]]*SQRT(10)</f>
        <v>1.6563839280257651E-2</v>
      </c>
      <c r="G384" s="3">
        <f>_xlfn.NORM.INV(0.01,0,1)*Data_SP500[[#This Row],[sigma_10d]]</f>
        <v>-3.8533252295581556E-2</v>
      </c>
      <c r="H384" s="3" t="b">
        <f>Data_SP500[[#This Row],[leg_return10d]]&lt;Data_SP500[[#This Row],[var10d]]</f>
        <v>0</v>
      </c>
      <c r="I384" s="3">
        <f>IF(AND(Data_SP500[[#This Row],[breaches]], Data_SP500[[#This Row],[breaches]]=H383),1,0)</f>
        <v>0</v>
      </c>
    </row>
    <row r="385" spans="1:9" x14ac:dyDescent="0.25">
      <c r="A385" s="3" t="s">
        <v>235</v>
      </c>
      <c r="B385">
        <v>1970.0699460000001</v>
      </c>
      <c r="C385">
        <f>LN(Data_SP500[[#This Row],[SP500]])-LN(B384)</f>
        <v>6.0910859930984884E-5</v>
      </c>
      <c r="D385">
        <f>LN(B395)-LN(Data_SP500[[#This Row],[SP500]])</f>
        <v>-1.192315754319484E-2</v>
      </c>
      <c r="E385" s="3">
        <f t="shared" si="5"/>
        <v>5.2363582870381372E-3</v>
      </c>
      <c r="F385" s="3">
        <f>Data_SP500[[#This Row],[sigma]]*SQRT(10)</f>
        <v>1.6558818831738265E-2</v>
      </c>
      <c r="G385" s="3">
        <f>_xlfn.NORM.INV(0.01,0,1)*Data_SP500[[#This Row],[sigma_10d]]</f>
        <v>-3.8521572985841752E-2</v>
      </c>
      <c r="H385" s="3" t="b">
        <f>Data_SP500[[#This Row],[leg_return10d]]&lt;Data_SP500[[#This Row],[var10d]]</f>
        <v>0</v>
      </c>
      <c r="I385" s="3">
        <f>IF(AND(Data_SP500[[#This Row],[breaches]], Data_SP500[[#This Row],[breaches]]=H384),1,0)</f>
        <v>0</v>
      </c>
    </row>
    <row r="386" spans="1:9" x14ac:dyDescent="0.25">
      <c r="A386" s="3" t="s">
        <v>236</v>
      </c>
      <c r="B386">
        <v>1930.670044</v>
      </c>
      <c r="C386">
        <f>LN(Data_SP500[[#This Row],[SP500]])-LN(B385)</f>
        <v>-2.0201931980176724E-2</v>
      </c>
      <c r="D386">
        <f>LN(B396)-LN(Data_SP500[[#This Row],[SP500]])</f>
        <v>1.2615172706023969E-2</v>
      </c>
      <c r="E386" s="3">
        <f t="shared" si="5"/>
        <v>6.6733400485070905E-3</v>
      </c>
      <c r="F386" s="3">
        <f>Data_SP500[[#This Row],[sigma]]*SQRT(10)</f>
        <v>2.1102954154100944E-2</v>
      </c>
      <c r="G386" s="3">
        <f>_xlfn.NORM.INV(0.01,0,1)*Data_SP500[[#This Row],[sigma_10d]]</f>
        <v>-4.9092812532374061E-2</v>
      </c>
      <c r="H386" s="3" t="b">
        <f>Data_SP500[[#This Row],[leg_return10d]]&lt;Data_SP500[[#This Row],[var10d]]</f>
        <v>0</v>
      </c>
      <c r="I386" s="3">
        <f>IF(AND(Data_SP500[[#This Row],[breaches]], Data_SP500[[#This Row],[breaches]]=H385),1,0)</f>
        <v>0</v>
      </c>
    </row>
    <row r="387" spans="1:9" x14ac:dyDescent="0.25">
      <c r="A387" s="3" t="s">
        <v>908</v>
      </c>
      <c r="B387">
        <v>1925.150024</v>
      </c>
      <c r="C387">
        <f>LN(Data_SP500[[#This Row],[SP500]])-LN(B386)</f>
        <v>-2.8632164747053324E-3</v>
      </c>
      <c r="D387">
        <f>LN(B397)-LN(Data_SP500[[#This Row],[SP500]])</f>
        <v>1.541701443310739E-2</v>
      </c>
      <c r="E387" s="3">
        <f t="shared" si="5"/>
        <v>6.6727586841856734E-3</v>
      </c>
      <c r="F387" s="3">
        <f>Data_SP500[[#This Row],[sigma]]*SQRT(10)</f>
        <v>2.1101115718694906E-2</v>
      </c>
      <c r="G387" s="3">
        <f>_xlfn.NORM.INV(0.01,0,1)*Data_SP500[[#This Row],[sigma_10d]]</f>
        <v>-4.9088535692075663E-2</v>
      </c>
      <c r="H387" s="3" t="b">
        <f>Data_SP500[[#This Row],[leg_return10d]]&lt;Data_SP500[[#This Row],[var10d]]</f>
        <v>0</v>
      </c>
      <c r="I387" s="3">
        <f>IF(AND(Data_SP500[[#This Row],[breaches]], Data_SP500[[#This Row],[breaches]]=H386),1,0)</f>
        <v>0</v>
      </c>
    </row>
    <row r="388" spans="1:9" x14ac:dyDescent="0.25">
      <c r="A388" s="3" t="s">
        <v>909</v>
      </c>
      <c r="B388">
        <v>1938.98999</v>
      </c>
      <c r="C388">
        <f>LN(Data_SP500[[#This Row],[SP500]])-LN(B387)</f>
        <v>7.1633145438525503E-3</v>
      </c>
      <c r="D388">
        <f>LN(B398)-LN(Data_SP500[[#This Row],[SP500]])</f>
        <v>1.6749182782254124E-2</v>
      </c>
      <c r="E388" s="3">
        <f t="shared" si="5"/>
        <v>6.7673236645479466E-3</v>
      </c>
      <c r="F388" s="3">
        <f>Data_SP500[[#This Row],[sigma]]*SQRT(10)</f>
        <v>2.1400156443528783E-2</v>
      </c>
      <c r="G388" s="3">
        <f>_xlfn.NORM.INV(0.01,0,1)*Data_SP500[[#This Row],[sigma_10d]]</f>
        <v>-4.9784208446544582E-2</v>
      </c>
      <c r="H388" s="3" t="b">
        <f>Data_SP500[[#This Row],[leg_return10d]]&lt;Data_SP500[[#This Row],[var10d]]</f>
        <v>0</v>
      </c>
      <c r="I388" s="3">
        <f>IF(AND(Data_SP500[[#This Row],[breaches]], Data_SP500[[#This Row],[breaches]]=H387),1,0)</f>
        <v>0</v>
      </c>
    </row>
    <row r="389" spans="1:9" x14ac:dyDescent="0.25">
      <c r="A389" s="3" t="s">
        <v>910</v>
      </c>
      <c r="B389">
        <v>1920.209961</v>
      </c>
      <c r="C389">
        <f>LN(Data_SP500[[#This Row],[SP500]])-LN(B388)</f>
        <v>-9.7326790439131727E-3</v>
      </c>
      <c r="D389">
        <f>LN(B399)-LN(Data_SP500[[#This Row],[SP500]])</f>
        <v>3.147005233318545E-2</v>
      </c>
      <c r="E389" s="3">
        <f t="shared" si="5"/>
        <v>7.0018610413965145E-3</v>
      </c>
      <c r="F389" s="3">
        <f>Data_SP500[[#This Row],[sigma]]*SQRT(10)</f>
        <v>2.2141828750811502E-2</v>
      </c>
      <c r="G389" s="3">
        <f>_xlfn.NORM.INV(0.01,0,1)*Data_SP500[[#This Row],[sigma_10d]]</f>
        <v>-5.1509596241826702E-2</v>
      </c>
      <c r="H389" s="3" t="b">
        <f>Data_SP500[[#This Row],[leg_return10d]]&lt;Data_SP500[[#This Row],[var10d]]</f>
        <v>0</v>
      </c>
      <c r="I389" s="3">
        <f>IF(AND(Data_SP500[[#This Row],[breaches]], Data_SP500[[#This Row],[breaches]]=H388),1,0)</f>
        <v>0</v>
      </c>
    </row>
    <row r="390" spans="1:9" x14ac:dyDescent="0.25">
      <c r="A390" s="3" t="s">
        <v>911</v>
      </c>
      <c r="B390">
        <v>1920.23999</v>
      </c>
      <c r="C390">
        <f>LN(Data_SP500[[#This Row],[SP500]])-LN(B389)</f>
        <v>1.5638271756657218E-5</v>
      </c>
      <c r="D390">
        <f>LN(B400)-LN(Data_SP500[[#This Row],[SP500]])</f>
        <v>3.3929162253001799E-2</v>
      </c>
      <c r="E390" s="3">
        <f t="shared" si="5"/>
        <v>6.8847322850390854E-3</v>
      </c>
      <c r="F390" s="3">
        <f>Data_SP500[[#This Row],[sigma]]*SQRT(10)</f>
        <v>2.1771435101219101E-2</v>
      </c>
      <c r="G390" s="3">
        <f>_xlfn.NORM.INV(0.01,0,1)*Data_SP500[[#This Row],[sigma_10d]]</f>
        <v>-5.0647931762539192E-2</v>
      </c>
      <c r="H390" s="3" t="b">
        <f>Data_SP500[[#This Row],[leg_return10d]]&lt;Data_SP500[[#This Row],[var10d]]</f>
        <v>0</v>
      </c>
      <c r="I390" s="3">
        <f>IF(AND(Data_SP500[[#This Row],[breaches]], Data_SP500[[#This Row],[breaches]]=H389),1,0)</f>
        <v>0</v>
      </c>
    </row>
    <row r="391" spans="1:9" x14ac:dyDescent="0.25">
      <c r="A391" s="3" t="s">
        <v>912</v>
      </c>
      <c r="B391">
        <v>1909.5699460000001</v>
      </c>
      <c r="C391">
        <f>LN(Data_SP500[[#This Row],[SP500]])-LN(B390)</f>
        <v>-5.5721154760535185E-3</v>
      </c>
      <c r="D391">
        <f>LN(B401)-LN(Data_SP500[[#This Row],[SP500]])</f>
        <v>4.2446824832524932E-2</v>
      </c>
      <c r="E391" s="3">
        <f t="shared" si="5"/>
        <v>6.8222145828727527E-3</v>
      </c>
      <c r="F391" s="3">
        <f>Data_SP500[[#This Row],[sigma]]*SQRT(10)</f>
        <v>2.1573736768293446E-2</v>
      </c>
      <c r="G391" s="3">
        <f>_xlfn.NORM.INV(0.01,0,1)*Data_SP500[[#This Row],[sigma_10d]]</f>
        <v>-5.0188016666036173E-2</v>
      </c>
      <c r="H391" s="3" t="b">
        <f>Data_SP500[[#This Row],[leg_return10d]]&lt;Data_SP500[[#This Row],[var10d]]</f>
        <v>0</v>
      </c>
      <c r="I391" s="3">
        <f>IF(AND(Data_SP500[[#This Row],[breaches]], Data_SP500[[#This Row],[breaches]]=H390),1,0)</f>
        <v>0</v>
      </c>
    </row>
    <row r="392" spans="1:9" x14ac:dyDescent="0.25">
      <c r="A392" s="3" t="s">
        <v>913</v>
      </c>
      <c r="B392">
        <v>1931.589966</v>
      </c>
      <c r="C392">
        <f>LN(Data_SP500[[#This Row],[SP500]])-LN(B391)</f>
        <v>1.1465422802372949E-2</v>
      </c>
      <c r="D392">
        <f>LN(B402)-LN(Data_SP500[[#This Row],[SP500]])</f>
        <v>2.8986826961908463E-2</v>
      </c>
      <c r="E392" s="3">
        <f t="shared" si="5"/>
        <v>7.3553114170952054E-3</v>
      </c>
      <c r="F392" s="3">
        <f>Data_SP500[[#This Row],[sigma]]*SQRT(10)</f>
        <v>2.3259536977861595E-2</v>
      </c>
      <c r="G392" s="3">
        <f>_xlfn.NORM.INV(0.01,0,1)*Data_SP500[[#This Row],[sigma_10d]]</f>
        <v>-5.410977439962264E-2</v>
      </c>
      <c r="H392" s="3" t="b">
        <f>Data_SP500[[#This Row],[leg_return10d]]&lt;Data_SP500[[#This Row],[var10d]]</f>
        <v>0</v>
      </c>
      <c r="I392" s="3">
        <f>IF(AND(Data_SP500[[#This Row],[breaches]], Data_SP500[[#This Row],[breaches]]=H391),1,0)</f>
        <v>0</v>
      </c>
    </row>
    <row r="393" spans="1:9" x14ac:dyDescent="0.25">
      <c r="A393" s="3" t="s">
        <v>914</v>
      </c>
      <c r="B393">
        <v>1936.920044</v>
      </c>
      <c r="C393">
        <f>LN(Data_SP500[[#This Row],[SP500]])-LN(B392)</f>
        <v>2.755624961050529E-3</v>
      </c>
      <c r="D393">
        <f>LN(B403)-LN(Data_SP500[[#This Row],[SP500]])</f>
        <v>3.1007556100072442E-2</v>
      </c>
      <c r="E393" s="3">
        <f t="shared" si="5"/>
        <v>7.3805367378738515E-3</v>
      </c>
      <c r="F393" s="3">
        <f>Data_SP500[[#This Row],[sigma]]*SQRT(10)</f>
        <v>2.3339306446230487E-2</v>
      </c>
      <c r="G393" s="3">
        <f>_xlfn.NORM.INV(0.01,0,1)*Data_SP500[[#This Row],[sigma_10d]]</f>
        <v>-5.4295345932775983E-2</v>
      </c>
      <c r="H393" s="3" t="b">
        <f>Data_SP500[[#This Row],[leg_return10d]]&lt;Data_SP500[[#This Row],[var10d]]</f>
        <v>0</v>
      </c>
      <c r="I393" s="3">
        <f>IF(AND(Data_SP500[[#This Row],[breaches]], Data_SP500[[#This Row],[breaches]]=H392),1,0)</f>
        <v>0</v>
      </c>
    </row>
    <row r="394" spans="1:9" x14ac:dyDescent="0.25">
      <c r="A394" s="3" t="s">
        <v>915</v>
      </c>
      <c r="B394">
        <v>1933.75</v>
      </c>
      <c r="C394">
        <f>LN(Data_SP500[[#This Row],[SP500]])-LN(B393)</f>
        <v>-1.6379824023902145E-3</v>
      </c>
      <c r="D394">
        <f>LN(B404)-LN(Data_SP500[[#This Row],[SP500]])</f>
        <v>3.369606760470667E-2</v>
      </c>
      <c r="E394" s="3">
        <f t="shared" si="5"/>
        <v>7.2701967972014867E-3</v>
      </c>
      <c r="F394" s="3">
        <f>Data_SP500[[#This Row],[sigma]]*SQRT(10)</f>
        <v>2.2990380916817963E-2</v>
      </c>
      <c r="G394" s="3">
        <f>_xlfn.NORM.INV(0.01,0,1)*Data_SP500[[#This Row],[sigma_10d]]</f>
        <v>-5.3483623769228585E-2</v>
      </c>
      <c r="H394" s="3" t="b">
        <f>Data_SP500[[#This Row],[leg_return10d]]&lt;Data_SP500[[#This Row],[var10d]]</f>
        <v>0</v>
      </c>
      <c r="I394" s="3">
        <f>IF(AND(Data_SP500[[#This Row],[breaches]], Data_SP500[[#This Row],[breaches]]=H393),1,0)</f>
        <v>0</v>
      </c>
    </row>
    <row r="395" spans="1:9" x14ac:dyDescent="0.25">
      <c r="A395" s="3" t="s">
        <v>237</v>
      </c>
      <c r="B395">
        <v>1946.719971</v>
      </c>
      <c r="C395">
        <f>LN(Data_SP500[[#This Row],[SP500]])-LN(B394)</f>
        <v>6.6847672550114368E-3</v>
      </c>
      <c r="D395">
        <f>LN(B405)-LN(Data_SP500[[#This Row],[SP500]])</f>
        <v>2.7061286100017234E-2</v>
      </c>
      <c r="E395" s="3">
        <f t="shared" si="5"/>
        <v>7.4589600049130914E-3</v>
      </c>
      <c r="F395" s="3">
        <f>Data_SP500[[#This Row],[sigma]]*SQRT(10)</f>
        <v>2.3587302591626096E-2</v>
      </c>
      <c r="G395" s="3">
        <f>_xlfn.NORM.INV(0.01,0,1)*Data_SP500[[#This Row],[sigma_10d]]</f>
        <v>-5.487227123838738E-2</v>
      </c>
      <c r="H395" s="3" t="b">
        <f>Data_SP500[[#This Row],[leg_return10d]]&lt;Data_SP500[[#This Row],[var10d]]</f>
        <v>0</v>
      </c>
      <c r="I395" s="3">
        <f>IF(AND(Data_SP500[[#This Row],[breaches]], Data_SP500[[#This Row],[breaches]]=H394),1,0)</f>
        <v>0</v>
      </c>
    </row>
    <row r="396" spans="1:9" x14ac:dyDescent="0.25">
      <c r="A396" s="3" t="s">
        <v>238</v>
      </c>
      <c r="B396">
        <v>1955.1800539999999</v>
      </c>
      <c r="C396">
        <f>LN(Data_SP500[[#This Row],[SP500]])-LN(B395)</f>
        <v>4.3363982690420855E-3</v>
      </c>
      <c r="D396">
        <f>LN(B406)-LN(Data_SP500[[#This Row],[SP500]])</f>
        <v>2.1033557227240429E-2</v>
      </c>
      <c r="E396" s="3">
        <f t="shared" si="5"/>
        <v>7.4636980994889409E-3</v>
      </c>
      <c r="F396" s="3">
        <f>Data_SP500[[#This Row],[sigma]]*SQRT(10)</f>
        <v>2.3602285762255069E-2</v>
      </c>
      <c r="G396" s="3">
        <f>_xlfn.NORM.INV(0.01,0,1)*Data_SP500[[#This Row],[sigma_10d]]</f>
        <v>-5.4907127305526486E-2</v>
      </c>
      <c r="H396" s="3" t="b">
        <f>Data_SP500[[#This Row],[leg_return10d]]&lt;Data_SP500[[#This Row],[var10d]]</f>
        <v>0</v>
      </c>
      <c r="I396" s="3">
        <f>IF(AND(Data_SP500[[#This Row],[breaches]], Data_SP500[[#This Row],[breaches]]=H395),1,0)</f>
        <v>0</v>
      </c>
    </row>
    <row r="397" spans="1:9" x14ac:dyDescent="0.25">
      <c r="A397" s="3" t="s">
        <v>239</v>
      </c>
      <c r="B397">
        <v>1955.0600589999999</v>
      </c>
      <c r="C397">
        <f>LN(Data_SP500[[#This Row],[SP500]])-LN(B396)</f>
        <v>-6.1374747621911752E-5</v>
      </c>
      <c r="D397">
        <f>LN(B407)-LN(Data_SP500[[#This Row],[SP500]])</f>
        <v>2.4409846362765997E-2</v>
      </c>
      <c r="E397" s="3">
        <f t="shared" si="5"/>
        <v>7.0030816113102693E-3</v>
      </c>
      <c r="F397" s="3">
        <f>Data_SP500[[#This Row],[sigma]]*SQRT(10)</f>
        <v>2.2145688531782445E-2</v>
      </c>
      <c r="G397" s="3">
        <f>_xlfn.NORM.INV(0.01,0,1)*Data_SP500[[#This Row],[sigma_10d]]</f>
        <v>-5.1518575435082717E-2</v>
      </c>
      <c r="H397" s="3" t="b">
        <f>Data_SP500[[#This Row],[leg_return10d]]&lt;Data_SP500[[#This Row],[var10d]]</f>
        <v>0</v>
      </c>
      <c r="I397" s="3">
        <f>IF(AND(Data_SP500[[#This Row],[breaches]], Data_SP500[[#This Row],[breaches]]=H396),1,0)</f>
        <v>0</v>
      </c>
    </row>
    <row r="398" spans="1:9" x14ac:dyDescent="0.25">
      <c r="A398" s="3" t="s">
        <v>240</v>
      </c>
      <c r="B398">
        <v>1971.73999</v>
      </c>
      <c r="C398">
        <f>LN(Data_SP500[[#This Row],[SP500]])-LN(B397)</f>
        <v>8.4954828929992843E-3</v>
      </c>
      <c r="D398">
        <f>LN(B408)-LN(Data_SP500[[#This Row],[SP500]])</f>
        <v>1.5370149162290403E-2</v>
      </c>
      <c r="E398" s="3">
        <f t="shared" si="5"/>
        <v>6.8860101808241548E-3</v>
      </c>
      <c r="F398" s="3">
        <f>Data_SP500[[#This Row],[sigma]]*SQRT(10)</f>
        <v>2.1775476162512249E-2</v>
      </c>
      <c r="G398" s="3">
        <f>_xlfn.NORM.INV(0.01,0,1)*Data_SP500[[#This Row],[sigma_10d]]</f>
        <v>-5.0657332676887372E-2</v>
      </c>
      <c r="H398" s="3" t="b">
        <f>Data_SP500[[#This Row],[leg_return10d]]&lt;Data_SP500[[#This Row],[var10d]]</f>
        <v>0</v>
      </c>
      <c r="I398" s="3">
        <f>IF(AND(Data_SP500[[#This Row],[breaches]], Data_SP500[[#This Row],[breaches]]=H397),1,0)</f>
        <v>0</v>
      </c>
    </row>
    <row r="399" spans="1:9" x14ac:dyDescent="0.25">
      <c r="A399" s="3" t="s">
        <v>241</v>
      </c>
      <c r="B399">
        <v>1981.599976</v>
      </c>
      <c r="C399">
        <f>LN(Data_SP500[[#This Row],[SP500]])-LN(B398)</f>
        <v>4.9881905070181531E-3</v>
      </c>
      <c r="D399">
        <f>LN(B409)-LN(Data_SP500[[#This Row],[SP500]])</f>
        <v>9.6025141991233909E-3</v>
      </c>
      <c r="E399" s="3">
        <f t="shared" si="5"/>
        <v>6.9554579430983424E-3</v>
      </c>
      <c r="F399" s="3">
        <f>Data_SP500[[#This Row],[sigma]]*SQRT(10)</f>
        <v>2.1995089269700598E-2</v>
      </c>
      <c r="G399" s="3">
        <f>_xlfn.NORM.INV(0.01,0,1)*Data_SP500[[#This Row],[sigma_10d]]</f>
        <v>-5.1168229161906491E-2</v>
      </c>
      <c r="H399" s="3" t="b">
        <f>Data_SP500[[#This Row],[leg_return10d]]&lt;Data_SP500[[#This Row],[var10d]]</f>
        <v>0</v>
      </c>
      <c r="I399" s="3">
        <f>IF(AND(Data_SP500[[#This Row],[breaches]], Data_SP500[[#This Row],[breaches]]=H398),1,0)</f>
        <v>0</v>
      </c>
    </row>
    <row r="400" spans="1:9" x14ac:dyDescent="0.25">
      <c r="A400" s="3" t="s">
        <v>242</v>
      </c>
      <c r="B400">
        <v>1986.51001</v>
      </c>
      <c r="C400">
        <f>LN(Data_SP500[[#This Row],[SP500]])-LN(B399)</f>
        <v>2.4747481915730063E-3</v>
      </c>
      <c r="D400">
        <f>LN(B410)-LN(Data_SP500[[#This Row],[SP500]])</f>
        <v>5.5921664471796362E-3</v>
      </c>
      <c r="E400" s="3">
        <f t="shared" si="5"/>
        <v>6.8895654954228905E-3</v>
      </c>
      <c r="F400" s="3">
        <f>Data_SP500[[#This Row],[sigma]]*SQRT(10)</f>
        <v>2.17867190544427E-2</v>
      </c>
      <c r="G400" s="3">
        <f>_xlfn.NORM.INV(0.01,0,1)*Data_SP500[[#This Row],[sigma_10d]]</f>
        <v>-5.068348755462785E-2</v>
      </c>
      <c r="H400" s="3" t="b">
        <f>Data_SP500[[#This Row],[leg_return10d]]&lt;Data_SP500[[#This Row],[var10d]]</f>
        <v>0</v>
      </c>
      <c r="I400" s="3">
        <f>IF(AND(Data_SP500[[#This Row],[breaches]], Data_SP500[[#This Row],[breaches]]=H399),1,0)</f>
        <v>0</v>
      </c>
    </row>
    <row r="401" spans="1:9" x14ac:dyDescent="0.25">
      <c r="A401" s="3" t="s">
        <v>243</v>
      </c>
      <c r="B401">
        <v>1992.369995</v>
      </c>
      <c r="C401">
        <f>LN(Data_SP500[[#This Row],[SP500]])-LN(B400)</f>
        <v>2.9455471034696146E-3</v>
      </c>
      <c r="D401">
        <f>LN(B411)-LN(Data_SP500[[#This Row],[SP500]])</f>
        <v>7.6698672870731954E-3</v>
      </c>
      <c r="E401" s="3">
        <f t="shared" si="5"/>
        <v>6.9090071216472045E-3</v>
      </c>
      <c r="F401" s="3">
        <f>Data_SP500[[#This Row],[sigma]]*SQRT(10)</f>
        <v>2.1848198874729191E-2</v>
      </c>
      <c r="G401" s="3">
        <f>_xlfn.NORM.INV(0.01,0,1)*Data_SP500[[#This Row],[sigma_10d]]</f>
        <v>-5.0826511003847746E-2</v>
      </c>
      <c r="H401" s="3" t="b">
        <f>Data_SP500[[#This Row],[leg_return10d]]&lt;Data_SP500[[#This Row],[var10d]]</f>
        <v>0</v>
      </c>
      <c r="I401" s="3">
        <f>IF(AND(Data_SP500[[#This Row],[breaches]], Data_SP500[[#This Row],[breaches]]=H400),1,0)</f>
        <v>0</v>
      </c>
    </row>
    <row r="402" spans="1:9" x14ac:dyDescent="0.25">
      <c r="A402" s="3" t="s">
        <v>244</v>
      </c>
      <c r="B402">
        <v>1988.400024</v>
      </c>
      <c r="C402">
        <f>LN(Data_SP500[[#This Row],[SP500]])-LN(B401)</f>
        <v>-1.9945750682435204E-3</v>
      </c>
      <c r="D402">
        <f>LN(B412)-LN(Data_SP500[[#This Row],[SP500]])</f>
        <v>6.5865964386446763E-3</v>
      </c>
      <c r="E402" s="3">
        <f t="shared" si="5"/>
        <v>6.9237677026005792E-3</v>
      </c>
      <c r="F402" s="3">
        <f>Data_SP500[[#This Row],[sigma]]*SQRT(10)</f>
        <v>2.1894875930129155E-2</v>
      </c>
      <c r="G402" s="3">
        <f>_xlfn.NORM.INV(0.01,0,1)*Data_SP500[[#This Row],[sigma_10d]]</f>
        <v>-5.0935098072443938E-2</v>
      </c>
      <c r="H402" s="3" t="b">
        <f>Data_SP500[[#This Row],[leg_return10d]]&lt;Data_SP500[[#This Row],[var10d]]</f>
        <v>0</v>
      </c>
      <c r="I402" s="3">
        <f>IF(AND(Data_SP500[[#This Row],[breaches]], Data_SP500[[#This Row],[breaches]]=H401),1,0)</f>
        <v>0</v>
      </c>
    </row>
    <row r="403" spans="1:9" x14ac:dyDescent="0.25">
      <c r="A403" s="3" t="s">
        <v>245</v>
      </c>
      <c r="B403">
        <v>1997.920044</v>
      </c>
      <c r="C403">
        <f>LN(Data_SP500[[#This Row],[SP500]])-LN(B402)</f>
        <v>4.7763540992145082E-3</v>
      </c>
      <c r="D403">
        <f>LN(B413)-LN(Data_SP500[[#This Row],[SP500]])</f>
        <v>-4.7562793663349368E-3</v>
      </c>
      <c r="E403" s="3">
        <f t="shared" si="5"/>
        <v>6.9041266557703113E-3</v>
      </c>
      <c r="F403" s="3">
        <f>Data_SP500[[#This Row],[sigma]]*SQRT(10)</f>
        <v>2.1832765486515478E-2</v>
      </c>
      <c r="G403" s="3">
        <f>_xlfn.NORM.INV(0.01,0,1)*Data_SP500[[#This Row],[sigma_10d]]</f>
        <v>-5.0790607573987526E-2</v>
      </c>
      <c r="H403" s="3" t="b">
        <f>Data_SP500[[#This Row],[leg_return10d]]&lt;Data_SP500[[#This Row],[var10d]]</f>
        <v>0</v>
      </c>
      <c r="I403" s="3">
        <f>IF(AND(Data_SP500[[#This Row],[breaches]], Data_SP500[[#This Row],[breaches]]=H402),1,0)</f>
        <v>0</v>
      </c>
    </row>
    <row r="404" spans="1:9" x14ac:dyDescent="0.25">
      <c r="A404" s="3" t="s">
        <v>246</v>
      </c>
      <c r="B404">
        <v>2000.0200199999999</v>
      </c>
      <c r="C404">
        <f>LN(Data_SP500[[#This Row],[SP500]])-LN(B403)</f>
        <v>1.0505291022440133E-3</v>
      </c>
      <c r="D404">
        <f>LN(B414)-LN(Data_SP500[[#This Row],[SP500]])</f>
        <v>-2.1673648674687129E-3</v>
      </c>
      <c r="E404" s="3">
        <f t="shared" si="5"/>
        <v>6.9051325295374569E-3</v>
      </c>
      <c r="F404" s="3">
        <f>Data_SP500[[#This Row],[sigma]]*SQRT(10)</f>
        <v>2.1835946338658273E-2</v>
      </c>
      <c r="G404" s="3">
        <f>_xlfn.NORM.INV(0.01,0,1)*Data_SP500[[#This Row],[sigma_10d]]</f>
        <v>-5.0798007342607553E-2</v>
      </c>
      <c r="H404" s="3" t="b">
        <f>Data_SP500[[#This Row],[leg_return10d]]&lt;Data_SP500[[#This Row],[var10d]]</f>
        <v>0</v>
      </c>
      <c r="I404" s="3">
        <f>IF(AND(Data_SP500[[#This Row],[breaches]], Data_SP500[[#This Row],[breaches]]=H403),1,0)</f>
        <v>0</v>
      </c>
    </row>
    <row r="405" spans="1:9" x14ac:dyDescent="0.25">
      <c r="A405" s="3" t="s">
        <v>247</v>
      </c>
      <c r="B405">
        <v>2000.119995</v>
      </c>
      <c r="C405">
        <f>LN(Data_SP500[[#This Row],[SP500]])-LN(B404)</f>
        <v>4.9985750322001365E-5</v>
      </c>
      <c r="D405">
        <f>LN(B415)-LN(Data_SP500[[#This Row],[SP500]])</f>
        <v>-1.3358337355517946E-3</v>
      </c>
      <c r="E405" s="3">
        <f t="shared" si="5"/>
        <v>6.809502904973801E-3</v>
      </c>
      <c r="F405" s="3">
        <f>Data_SP500[[#This Row],[sigma]]*SQRT(10)</f>
        <v>2.1533538913250334E-2</v>
      </c>
      <c r="G405" s="3">
        <f>_xlfn.NORM.INV(0.01,0,1)*Data_SP500[[#This Row],[sigma_10d]]</f>
        <v>-5.0094502471415635E-2</v>
      </c>
      <c r="H405" s="3" t="b">
        <f>Data_SP500[[#This Row],[leg_return10d]]&lt;Data_SP500[[#This Row],[var10d]]</f>
        <v>0</v>
      </c>
      <c r="I405" s="3">
        <f>IF(AND(Data_SP500[[#This Row],[breaches]], Data_SP500[[#This Row],[breaches]]=H404),1,0)</f>
        <v>0</v>
      </c>
    </row>
    <row r="406" spans="1:9" x14ac:dyDescent="0.25">
      <c r="A406" s="3" t="s">
        <v>248</v>
      </c>
      <c r="B406">
        <v>1996.73999</v>
      </c>
      <c r="C406">
        <f>LN(Data_SP500[[#This Row],[SP500]])-LN(B405)</f>
        <v>-1.6913306037347198E-3</v>
      </c>
      <c r="D406">
        <f>LN(B416)-LN(Data_SP500[[#This Row],[SP500]])</f>
        <v>-5.6249085692536838E-3</v>
      </c>
      <c r="E406" s="3">
        <f t="shared" si="5"/>
        <v>6.8287396201711795E-3</v>
      </c>
      <c r="F406" s="3">
        <f>Data_SP500[[#This Row],[sigma]]*SQRT(10)</f>
        <v>2.1594370747974025E-2</v>
      </c>
      <c r="G406" s="3">
        <f>_xlfn.NORM.INV(0.01,0,1)*Data_SP500[[#This Row],[sigma_10d]]</f>
        <v>-5.0236018480799095E-2</v>
      </c>
      <c r="H406" s="3" t="b">
        <f>Data_SP500[[#This Row],[leg_return10d]]&lt;Data_SP500[[#This Row],[var10d]]</f>
        <v>0</v>
      </c>
      <c r="I406" s="3">
        <f>IF(AND(Data_SP500[[#This Row],[breaches]], Data_SP500[[#This Row],[breaches]]=H405),1,0)</f>
        <v>0</v>
      </c>
    </row>
    <row r="407" spans="1:9" x14ac:dyDescent="0.25">
      <c r="A407" s="3" t="s">
        <v>249</v>
      </c>
      <c r="B407">
        <v>2003.369995</v>
      </c>
      <c r="C407">
        <f>LN(Data_SP500[[#This Row],[SP500]])-LN(B406)</f>
        <v>3.3149143879036558E-3</v>
      </c>
      <c r="D407">
        <f>LN(B417)-LN(Data_SP500[[#This Row],[SP500]])</f>
        <v>-9.650226614726698E-3</v>
      </c>
      <c r="E407" s="3">
        <f t="shared" si="5"/>
        <v>4.8941402340295882E-3</v>
      </c>
      <c r="F407" s="3">
        <f>Data_SP500[[#This Row],[sigma]]*SQRT(10)</f>
        <v>1.5476630327803012E-2</v>
      </c>
      <c r="G407" s="3">
        <f>_xlfn.NORM.INV(0.01,0,1)*Data_SP500[[#This Row],[sigma_10d]]</f>
        <v>-3.600402606040054E-2</v>
      </c>
      <c r="H407" s="3" t="b">
        <f>Data_SP500[[#This Row],[leg_return10d]]&lt;Data_SP500[[#This Row],[var10d]]</f>
        <v>0</v>
      </c>
      <c r="I407" s="3">
        <f>IF(AND(Data_SP500[[#This Row],[breaches]], Data_SP500[[#This Row],[breaches]]=H406),1,0)</f>
        <v>0</v>
      </c>
    </row>
    <row r="408" spans="1:9" x14ac:dyDescent="0.25">
      <c r="A408" s="3" t="s">
        <v>916</v>
      </c>
      <c r="B408">
        <v>2002.280029</v>
      </c>
      <c r="C408">
        <f>LN(Data_SP500[[#This Row],[SP500]])-LN(B407)</f>
        <v>-5.442143074763095E-4</v>
      </c>
      <c r="D408">
        <f>LN(B418)-LN(Data_SP500[[#This Row],[SP500]])</f>
        <v>-1.6495052762515172E-3</v>
      </c>
      <c r="E408" s="3">
        <f t="shared" ref="E408:E471" si="6">_xlfn.STDEV.S(C388:C408)</f>
        <v>4.8100444717218138E-3</v>
      </c>
      <c r="F408" s="3">
        <f>Data_SP500[[#This Row],[sigma]]*SQRT(10)</f>
        <v>1.5210696177342307E-2</v>
      </c>
      <c r="G408" s="3">
        <f>_xlfn.NORM.INV(0.01,0,1)*Data_SP500[[#This Row],[sigma_10d]]</f>
        <v>-3.5385370714841421E-2</v>
      </c>
      <c r="H408" s="3" t="b">
        <f>Data_SP500[[#This Row],[leg_return10d]]&lt;Data_SP500[[#This Row],[var10d]]</f>
        <v>0</v>
      </c>
      <c r="I408" s="3">
        <f>IF(AND(Data_SP500[[#This Row],[breaches]], Data_SP500[[#This Row],[breaches]]=H407),1,0)</f>
        <v>0</v>
      </c>
    </row>
    <row r="409" spans="1:9" x14ac:dyDescent="0.25">
      <c r="A409" s="3" t="s">
        <v>917</v>
      </c>
      <c r="B409">
        <v>2000.719971</v>
      </c>
      <c r="C409">
        <f>LN(Data_SP500[[#This Row],[SP500]])-LN(B408)</f>
        <v>-7.7944445614885893E-4</v>
      </c>
      <c r="D409">
        <f>LN(B419)-LN(Data_SP500[[#This Row],[SP500]])</f>
        <v>4.2474434906303316E-4</v>
      </c>
      <c r="E409" s="3">
        <f t="shared" si="6"/>
        <v>4.6836755708498101E-3</v>
      </c>
      <c r="F409" s="3">
        <f>Data_SP500[[#This Row],[sigma]]*SQRT(10)</f>
        <v>1.4811082625174736E-2</v>
      </c>
      <c r="G409" s="3">
        <f>_xlfn.NORM.INV(0.01,0,1)*Data_SP500[[#This Row],[sigma_10d]]</f>
        <v>-3.4455730577318482E-2</v>
      </c>
      <c r="H409" s="3" t="b">
        <f>Data_SP500[[#This Row],[leg_return10d]]&lt;Data_SP500[[#This Row],[var10d]]</f>
        <v>0</v>
      </c>
      <c r="I409" s="3">
        <f>IF(AND(Data_SP500[[#This Row],[breaches]], Data_SP500[[#This Row],[breaches]]=H408),1,0)</f>
        <v>0</v>
      </c>
    </row>
    <row r="410" spans="1:9" x14ac:dyDescent="0.25">
      <c r="A410" s="3" t="s">
        <v>918</v>
      </c>
      <c r="B410">
        <v>1997.650024</v>
      </c>
      <c r="C410">
        <f>LN(Data_SP500[[#This Row],[SP500]])-LN(B409)</f>
        <v>-1.5355995603707484E-3</v>
      </c>
      <c r="D410">
        <f>LN(B420)-LN(Data_SP500[[#This Row],[SP500]])</f>
        <v>6.8396010064031287E-3</v>
      </c>
      <c r="E410" s="3">
        <f t="shared" si="6"/>
        <v>3.9918886167817341E-3</v>
      </c>
      <c r="F410" s="3">
        <f>Data_SP500[[#This Row],[sigma]]*SQRT(10)</f>
        <v>1.2623460194729331E-2</v>
      </c>
      <c r="G410" s="3">
        <f>_xlfn.NORM.INV(0.01,0,1)*Data_SP500[[#This Row],[sigma_10d]]</f>
        <v>-2.9366559787047757E-2</v>
      </c>
      <c r="H410" s="3" t="b">
        <f>Data_SP500[[#This Row],[leg_return10d]]&lt;Data_SP500[[#This Row],[var10d]]</f>
        <v>0</v>
      </c>
      <c r="I410" s="3">
        <f>IF(AND(Data_SP500[[#This Row],[breaches]], Data_SP500[[#This Row],[breaches]]=H409),1,0)</f>
        <v>0</v>
      </c>
    </row>
    <row r="411" spans="1:9" x14ac:dyDescent="0.25">
      <c r="A411" s="3" t="s">
        <v>919</v>
      </c>
      <c r="B411">
        <v>2007.709961</v>
      </c>
      <c r="C411">
        <f>LN(Data_SP500[[#This Row],[SP500]])-LN(B410)</f>
        <v>5.0232479433631738E-3</v>
      </c>
      <c r="D411">
        <f>LN(B421)-LN(Data_SP500[[#This Row],[SP500]])</f>
        <v>1.3389695214645059E-3</v>
      </c>
      <c r="E411" s="3">
        <f t="shared" si="6"/>
        <v>4.0242166103432054E-3</v>
      </c>
      <c r="F411" s="3">
        <f>Data_SP500[[#This Row],[sigma]]*SQRT(10)</f>
        <v>1.2725690286566839E-2</v>
      </c>
      <c r="G411" s="3">
        <f>_xlfn.NORM.INV(0.01,0,1)*Data_SP500[[#This Row],[sigma_10d]]</f>
        <v>-2.9604382543856944E-2</v>
      </c>
      <c r="H411" s="3" t="b">
        <f>Data_SP500[[#This Row],[leg_return10d]]&lt;Data_SP500[[#This Row],[var10d]]</f>
        <v>0</v>
      </c>
      <c r="I411" s="3">
        <f>IF(AND(Data_SP500[[#This Row],[breaches]], Data_SP500[[#This Row],[breaches]]=H410),1,0)</f>
        <v>0</v>
      </c>
    </row>
    <row r="412" spans="1:9" x14ac:dyDescent="0.25">
      <c r="A412" s="3" t="s">
        <v>920</v>
      </c>
      <c r="B412">
        <v>2001.540039</v>
      </c>
      <c r="C412">
        <f>LN(Data_SP500[[#This Row],[SP500]])-LN(B411)</f>
        <v>-3.0778459166720396E-3</v>
      </c>
      <c r="D412">
        <f>LN(B422)-LN(Data_SP500[[#This Row],[SP500]])</f>
        <v>-3.6287869174609355E-3</v>
      </c>
      <c r="E412" s="3">
        <f t="shared" si="6"/>
        <v>3.8172847275656442E-3</v>
      </c>
      <c r="F412" s="3">
        <f>Data_SP500[[#This Row],[sigma]]*SQRT(10)</f>
        <v>1.2071314216482776E-2</v>
      </c>
      <c r="G412" s="3">
        <f>_xlfn.NORM.INV(0.01,0,1)*Data_SP500[[#This Row],[sigma_10d]]</f>
        <v>-2.8082076164393684E-2</v>
      </c>
      <c r="H412" s="3" t="b">
        <f>Data_SP500[[#This Row],[leg_return10d]]&lt;Data_SP500[[#This Row],[var10d]]</f>
        <v>0</v>
      </c>
      <c r="I412" s="3">
        <f>IF(AND(Data_SP500[[#This Row],[breaches]], Data_SP500[[#This Row],[breaches]]=H411),1,0)</f>
        <v>0</v>
      </c>
    </row>
    <row r="413" spans="1:9" x14ac:dyDescent="0.25">
      <c r="A413" s="3" t="s">
        <v>921</v>
      </c>
      <c r="B413">
        <v>1988.4399410000001</v>
      </c>
      <c r="C413">
        <f>LN(Data_SP500[[#This Row],[SP500]])-LN(B412)</f>
        <v>-6.5665217057651049E-3</v>
      </c>
      <c r="D413">
        <f>LN(B423)-LN(Data_SP500[[#This Row],[SP500]])</f>
        <v>-2.8555150235707316E-3</v>
      </c>
      <c r="E413" s="3">
        <f t="shared" si="6"/>
        <v>3.6632928426086459E-3</v>
      </c>
      <c r="F413" s="3">
        <f>Data_SP500[[#This Row],[sigma]]*SQRT(10)</f>
        <v>1.1584349118836041E-2</v>
      </c>
      <c r="G413" s="3">
        <f>_xlfn.NORM.INV(0.01,0,1)*Data_SP500[[#This Row],[sigma_10d]]</f>
        <v>-2.6949225944751111E-2</v>
      </c>
      <c r="H413" s="3" t="b">
        <f>Data_SP500[[#This Row],[leg_return10d]]&lt;Data_SP500[[#This Row],[var10d]]</f>
        <v>0</v>
      </c>
      <c r="I413" s="3">
        <f>IF(AND(Data_SP500[[#This Row],[breaches]], Data_SP500[[#This Row],[breaches]]=H412),1,0)</f>
        <v>0</v>
      </c>
    </row>
    <row r="414" spans="1:9" x14ac:dyDescent="0.25">
      <c r="A414" s="3" t="s">
        <v>922</v>
      </c>
      <c r="B414">
        <v>1995.6899410000001</v>
      </c>
      <c r="C414">
        <f>LN(Data_SP500[[#This Row],[SP500]])-LN(B413)</f>
        <v>3.6394436011102371E-3</v>
      </c>
      <c r="D414">
        <f>LN(B424)-LN(Data_SP500[[#This Row],[SP500]])</f>
        <v>1.3070179835725781E-3</v>
      </c>
      <c r="E414" s="3">
        <f t="shared" si="6"/>
        <v>3.684885134181162E-3</v>
      </c>
      <c r="F414" s="3">
        <f>Data_SP500[[#This Row],[sigma]]*SQRT(10)</f>
        <v>1.1652629940107651E-2</v>
      </c>
      <c r="G414" s="3">
        <f>_xlfn.NORM.INV(0.01,0,1)*Data_SP500[[#This Row],[sigma_10d]]</f>
        <v>-2.7108070888154083E-2</v>
      </c>
      <c r="H414" s="3" t="b">
        <f>Data_SP500[[#This Row],[leg_return10d]]&lt;Data_SP500[[#This Row],[var10d]]</f>
        <v>0</v>
      </c>
      <c r="I414" s="3">
        <f>IF(AND(Data_SP500[[#This Row],[breaches]], Data_SP500[[#This Row],[breaches]]=H413),1,0)</f>
        <v>0</v>
      </c>
    </row>
    <row r="415" spans="1:9" x14ac:dyDescent="0.25">
      <c r="A415" s="3" t="s">
        <v>923</v>
      </c>
      <c r="B415">
        <v>1997.4499510000001</v>
      </c>
      <c r="C415">
        <f>LN(Data_SP500[[#This Row],[SP500]])-LN(B414)</f>
        <v>8.8151688223891966E-4</v>
      </c>
      <c r="D415">
        <f>LN(B425)-LN(Data_SP500[[#This Row],[SP500]])</f>
        <v>-1.5875412369062758E-2</v>
      </c>
      <c r="E415" s="3">
        <f t="shared" si="6"/>
        <v>3.6206838262185484E-3</v>
      </c>
      <c r="F415" s="3">
        <f>Data_SP500[[#This Row],[sigma]]*SQRT(10)</f>
        <v>1.1449607578183887E-2</v>
      </c>
      <c r="G415" s="3">
        <f>_xlfn.NORM.INV(0.01,0,1)*Data_SP500[[#This Row],[sigma_10d]]</f>
        <v>-2.6635770248109984E-2</v>
      </c>
      <c r="H415" s="3" t="b">
        <f>Data_SP500[[#This Row],[leg_return10d]]&lt;Data_SP500[[#This Row],[var10d]]</f>
        <v>0</v>
      </c>
      <c r="I415" s="3">
        <f>IF(AND(Data_SP500[[#This Row],[breaches]], Data_SP500[[#This Row],[breaches]]=H414),1,0)</f>
        <v>0</v>
      </c>
    </row>
    <row r="416" spans="1:9" x14ac:dyDescent="0.25">
      <c r="A416" s="3" t="s">
        <v>924</v>
      </c>
      <c r="B416">
        <v>1985.540039</v>
      </c>
      <c r="C416">
        <f>LN(Data_SP500[[#This Row],[SP500]])-LN(B415)</f>
        <v>-5.9804054374366089E-3</v>
      </c>
      <c r="D416">
        <f>LN(B426)-LN(Data_SP500[[#This Row],[SP500]])</f>
        <v>-1.3557454795876112E-3</v>
      </c>
      <c r="E416" s="3">
        <f t="shared" si="6"/>
        <v>3.7730702691791147E-3</v>
      </c>
      <c r="F416" s="3">
        <f>Data_SP500[[#This Row],[sigma]]*SQRT(10)</f>
        <v>1.1931495822470609E-2</v>
      </c>
      <c r="G416" s="3">
        <f>_xlfn.NORM.INV(0.01,0,1)*Data_SP500[[#This Row],[sigma_10d]]</f>
        <v>-2.7756809940731673E-2</v>
      </c>
      <c r="H416" s="3" t="b">
        <f>Data_SP500[[#This Row],[leg_return10d]]&lt;Data_SP500[[#This Row],[var10d]]</f>
        <v>0</v>
      </c>
      <c r="I416" s="3">
        <f>IF(AND(Data_SP500[[#This Row],[breaches]], Data_SP500[[#This Row],[breaches]]=H415),1,0)</f>
        <v>0</v>
      </c>
    </row>
    <row r="417" spans="1:9" x14ac:dyDescent="0.25">
      <c r="A417" s="3" t="s">
        <v>250</v>
      </c>
      <c r="B417">
        <v>1984.130005</v>
      </c>
      <c r="C417">
        <f>LN(Data_SP500[[#This Row],[SP500]])-LN(B416)</f>
        <v>-7.1040365756935842E-4</v>
      </c>
      <c r="D417">
        <f>LN(B427)-LN(Data_SP500[[#This Row],[SP500]])</f>
        <v>-3.1953928008539023E-3</v>
      </c>
      <c r="E417" s="3">
        <f t="shared" si="6"/>
        <v>3.7060697161595143E-3</v>
      </c>
      <c r="F417" s="3">
        <f>Data_SP500[[#This Row],[sigma]]*SQRT(10)</f>
        <v>1.1719621470437799E-2</v>
      </c>
      <c r="G417" s="3">
        <f>_xlfn.NORM.INV(0.01,0,1)*Data_SP500[[#This Row],[sigma_10d]]</f>
        <v>-2.7263916492316367E-2</v>
      </c>
      <c r="H417" s="3" t="b">
        <f>Data_SP500[[#This Row],[leg_return10d]]&lt;Data_SP500[[#This Row],[var10d]]</f>
        <v>0</v>
      </c>
      <c r="I417" s="3">
        <f>IF(AND(Data_SP500[[#This Row],[breaches]], Data_SP500[[#This Row],[breaches]]=H416),1,0)</f>
        <v>0</v>
      </c>
    </row>
    <row r="418" spans="1:9" x14ac:dyDescent="0.25">
      <c r="A418" s="3" t="s">
        <v>251</v>
      </c>
      <c r="B418">
        <v>1998.9799800000001</v>
      </c>
      <c r="C418">
        <f>LN(Data_SP500[[#This Row],[SP500]])-LN(B417)</f>
        <v>7.4565070309988712E-3</v>
      </c>
      <c r="D418">
        <f>LN(B428)-LN(Data_SP500[[#This Row],[SP500]])</f>
        <v>-1.3441716494756228E-2</v>
      </c>
      <c r="E418" s="3">
        <f t="shared" si="6"/>
        <v>3.9817059646594785E-3</v>
      </c>
      <c r="F418" s="3">
        <f>Data_SP500[[#This Row],[sigma]]*SQRT(10)</f>
        <v>1.2591259821401857E-2</v>
      </c>
      <c r="G418" s="3">
        <f>_xlfn.NORM.INV(0.01,0,1)*Data_SP500[[#This Row],[sigma_10d]]</f>
        <v>-2.9291650517014066E-2</v>
      </c>
      <c r="H418" s="3" t="b">
        <f>Data_SP500[[#This Row],[leg_return10d]]&lt;Data_SP500[[#This Row],[var10d]]</f>
        <v>0</v>
      </c>
      <c r="I418" s="3">
        <f>IF(AND(Data_SP500[[#This Row],[breaches]], Data_SP500[[#This Row],[breaches]]=H417),1,0)</f>
        <v>0</v>
      </c>
    </row>
    <row r="419" spans="1:9" x14ac:dyDescent="0.25">
      <c r="A419" s="3" t="s">
        <v>252</v>
      </c>
      <c r="B419">
        <v>2001.5699460000001</v>
      </c>
      <c r="C419">
        <f>LN(Data_SP500[[#This Row],[SP500]])-LN(B418)</f>
        <v>1.2948051691656914E-3</v>
      </c>
      <c r="D419">
        <f>LN(B429)-LN(Data_SP500[[#This Row],[SP500]])</f>
        <v>-2.8073627837199133E-2</v>
      </c>
      <c r="E419" s="3">
        <f t="shared" si="6"/>
        <v>3.6010363223240686E-3</v>
      </c>
      <c r="F419" s="3">
        <f>Data_SP500[[#This Row],[sigma]]*SQRT(10)</f>
        <v>1.1387476715540303E-2</v>
      </c>
      <c r="G419" s="3">
        <f>_xlfn.NORM.INV(0.01,0,1)*Data_SP500[[#This Row],[sigma_10d]]</f>
        <v>-2.649123224788676E-2</v>
      </c>
      <c r="H419" s="3" t="b">
        <f>Data_SP500[[#This Row],[leg_return10d]]&lt;Data_SP500[[#This Row],[var10d]]</f>
        <v>1</v>
      </c>
      <c r="I419" s="3">
        <f>IF(AND(Data_SP500[[#This Row],[breaches]], Data_SP500[[#This Row],[breaches]]=H418),1,0)</f>
        <v>0</v>
      </c>
    </row>
    <row r="420" spans="1:9" x14ac:dyDescent="0.25">
      <c r="A420" s="3" t="s">
        <v>253</v>
      </c>
      <c r="B420">
        <v>2011.3599850000001</v>
      </c>
      <c r="C420">
        <f>LN(Data_SP500[[#This Row],[SP500]])-LN(B419)</f>
        <v>4.8792570969693472E-3</v>
      </c>
      <c r="D420">
        <f>LN(B430)-LN(Data_SP500[[#This Row],[SP500]])</f>
        <v>-3.2947741485489068E-2</v>
      </c>
      <c r="E420" s="3">
        <f t="shared" si="6"/>
        <v>3.5946458208164171E-3</v>
      </c>
      <c r="F420" s="3">
        <f>Data_SP500[[#This Row],[sigma]]*SQRT(10)</f>
        <v>1.1367268175385383E-2</v>
      </c>
      <c r="G420" s="3">
        <f>_xlfn.NORM.INV(0.01,0,1)*Data_SP500[[#This Row],[sigma_10d]]</f>
        <v>-2.6444220153459892E-2</v>
      </c>
      <c r="H420" s="3" t="b">
        <f>Data_SP500[[#This Row],[leg_return10d]]&lt;Data_SP500[[#This Row],[var10d]]</f>
        <v>1</v>
      </c>
      <c r="I420" s="3">
        <f>IF(AND(Data_SP500[[#This Row],[breaches]], Data_SP500[[#This Row],[breaches]]=H419),1,0)</f>
        <v>1</v>
      </c>
    </row>
    <row r="421" spans="1:9" x14ac:dyDescent="0.25">
      <c r="A421" s="3" t="s">
        <v>254</v>
      </c>
      <c r="B421">
        <v>2010.400024</v>
      </c>
      <c r="C421">
        <f>LN(Data_SP500[[#This Row],[SP500]])-LN(B420)</f>
        <v>-4.7738354157544904E-4</v>
      </c>
      <c r="D421">
        <f>LN(B431)-LN(Data_SP500[[#This Row],[SP500]])</f>
        <v>-2.1366722658519244E-2</v>
      </c>
      <c r="E421" s="3">
        <f t="shared" si="6"/>
        <v>3.5798682342958431E-3</v>
      </c>
      <c r="F421" s="3">
        <f>Data_SP500[[#This Row],[sigma]]*SQRT(10)</f>
        <v>1.1320537343660167E-2</v>
      </c>
      <c r="G421" s="3">
        <f>_xlfn.NORM.INV(0.01,0,1)*Data_SP500[[#This Row],[sigma_10d]]</f>
        <v>-2.6335507982423775E-2</v>
      </c>
      <c r="H421" s="3" t="b">
        <f>Data_SP500[[#This Row],[leg_return10d]]&lt;Data_SP500[[#This Row],[var10d]]</f>
        <v>0</v>
      </c>
      <c r="I421" s="3">
        <f>IF(AND(Data_SP500[[#This Row],[breaches]], Data_SP500[[#This Row],[breaches]]=H420),1,0)</f>
        <v>0</v>
      </c>
    </row>
    <row r="422" spans="1:9" x14ac:dyDescent="0.25">
      <c r="A422" s="3" t="s">
        <v>255</v>
      </c>
      <c r="B422">
        <v>1994.290039</v>
      </c>
      <c r="C422">
        <f>LN(Data_SP500[[#This Row],[SP500]])-LN(B421)</f>
        <v>-8.0456023555974809E-3</v>
      </c>
      <c r="D422">
        <f>LN(B432)-LN(Data_SP500[[#This Row],[SP500]])</f>
        <v>-1.488750624103119E-2</v>
      </c>
      <c r="E422" s="3">
        <f t="shared" si="6"/>
        <v>3.994530813264229E-3</v>
      </c>
      <c r="F422" s="3">
        <f>Data_SP500[[#This Row],[sigma]]*SQRT(10)</f>
        <v>1.2631815553639699E-2</v>
      </c>
      <c r="G422" s="3">
        <f>_xlfn.NORM.INV(0.01,0,1)*Data_SP500[[#This Row],[sigma_10d]]</f>
        <v>-2.938599725848574E-2</v>
      </c>
      <c r="H422" s="3" t="b">
        <f>Data_SP500[[#This Row],[leg_return10d]]&lt;Data_SP500[[#This Row],[var10d]]</f>
        <v>0</v>
      </c>
      <c r="I422" s="3">
        <f>IF(AND(Data_SP500[[#This Row],[breaches]], Data_SP500[[#This Row],[breaches]]=H421),1,0)</f>
        <v>0</v>
      </c>
    </row>
    <row r="423" spans="1:9" x14ac:dyDescent="0.25">
      <c r="A423" s="3" t="s">
        <v>256</v>
      </c>
      <c r="B423">
        <v>1982.7700199999999</v>
      </c>
      <c r="C423">
        <f>LN(Data_SP500[[#This Row],[SP500]])-LN(B422)</f>
        <v>-5.793249811874901E-3</v>
      </c>
      <c r="D423">
        <f>LN(B433)-LN(Data_SP500[[#This Row],[SP500]])</f>
        <v>-2.4335874687190895E-2</v>
      </c>
      <c r="E423" s="3">
        <f t="shared" si="6"/>
        <v>4.1735493293384744E-3</v>
      </c>
      <c r="F423" s="3">
        <f>Data_SP500[[#This Row],[sigma]]*SQRT(10)</f>
        <v>1.319792180777778E-2</v>
      </c>
      <c r="G423" s="3">
        <f>_xlfn.NORM.INV(0.01,0,1)*Data_SP500[[#This Row],[sigma_10d]]</f>
        <v>-3.0702957339281089E-2</v>
      </c>
      <c r="H423" s="3" t="b">
        <f>Data_SP500[[#This Row],[leg_return10d]]&lt;Data_SP500[[#This Row],[var10d]]</f>
        <v>0</v>
      </c>
      <c r="I423" s="3">
        <f>IF(AND(Data_SP500[[#This Row],[breaches]], Data_SP500[[#This Row],[breaches]]=H422),1,0)</f>
        <v>0</v>
      </c>
    </row>
    <row r="424" spans="1:9" x14ac:dyDescent="0.25">
      <c r="A424" s="3" t="s">
        <v>257</v>
      </c>
      <c r="B424">
        <v>1998.3000489999999</v>
      </c>
      <c r="C424">
        <f>LN(Data_SP500[[#This Row],[SP500]])-LN(B423)</f>
        <v>7.8019766082535469E-3</v>
      </c>
      <c r="D424">
        <f>LN(B434)-LN(Data_SP500[[#This Row],[SP500]])</f>
        <v>-1.4826903832800831E-2</v>
      </c>
      <c r="E424" s="3">
        <f t="shared" si="6"/>
        <v>4.3977760410480096E-3</v>
      </c>
      <c r="F424" s="3">
        <f>Data_SP500[[#This Row],[sigma]]*SQRT(10)</f>
        <v>1.3906988929029859E-2</v>
      </c>
      <c r="G424" s="3">
        <f>_xlfn.NORM.INV(0.01,0,1)*Data_SP500[[#This Row],[sigma_10d]]</f>
        <v>-3.2352494129358117E-2</v>
      </c>
      <c r="H424" s="3" t="b">
        <f>Data_SP500[[#This Row],[leg_return10d]]&lt;Data_SP500[[#This Row],[var10d]]</f>
        <v>0</v>
      </c>
      <c r="I424" s="3">
        <f>IF(AND(Data_SP500[[#This Row],[breaches]], Data_SP500[[#This Row],[breaches]]=H423),1,0)</f>
        <v>0</v>
      </c>
    </row>
    <row r="425" spans="1:9" x14ac:dyDescent="0.25">
      <c r="A425" s="3" t="s">
        <v>258</v>
      </c>
      <c r="B425">
        <v>1965.98999</v>
      </c>
      <c r="C425">
        <f>LN(Data_SP500[[#This Row],[SP500]])-LN(B424)</f>
        <v>-1.6300913470396416E-2</v>
      </c>
      <c r="D425">
        <f>LN(B435)-LN(Data_SP500[[#This Row],[SP500]])</f>
        <v>-1.9403838962865017E-2</v>
      </c>
      <c r="E425" s="3">
        <f t="shared" si="6"/>
        <v>5.6453624408990041E-3</v>
      </c>
      <c r="F425" s="3">
        <f>Data_SP500[[#This Row],[sigma]]*SQRT(10)</f>
        <v>1.7852203530408554E-2</v>
      </c>
      <c r="G425" s="3">
        <f>_xlfn.NORM.INV(0.01,0,1)*Data_SP500[[#This Row],[sigma_10d]]</f>
        <v>-4.1530435729910331E-2</v>
      </c>
      <c r="H425" s="3" t="b">
        <f>Data_SP500[[#This Row],[leg_return10d]]&lt;Data_SP500[[#This Row],[var10d]]</f>
        <v>0</v>
      </c>
      <c r="I425" s="3">
        <f>IF(AND(Data_SP500[[#This Row],[breaches]], Data_SP500[[#This Row],[breaches]]=H424),1,0)</f>
        <v>0</v>
      </c>
    </row>
    <row r="426" spans="1:9" x14ac:dyDescent="0.25">
      <c r="A426" s="3" t="s">
        <v>259</v>
      </c>
      <c r="B426">
        <v>1982.849976</v>
      </c>
      <c r="C426">
        <f>LN(Data_SP500[[#This Row],[SP500]])-LN(B425)</f>
        <v>8.5392614520385379E-3</v>
      </c>
      <c r="D426">
        <f>LN(B436)-LN(Data_SP500[[#This Row],[SP500]])</f>
        <v>-3.9460180412048906E-2</v>
      </c>
      <c r="E426" s="3">
        <f t="shared" si="6"/>
        <v>6.0031739532700901E-3</v>
      </c>
      <c r="F426" s="3">
        <f>Data_SP500[[#This Row],[sigma]]*SQRT(10)</f>
        <v>1.8983702882530703E-2</v>
      </c>
      <c r="G426" s="3">
        <f>_xlfn.NORM.INV(0.01,0,1)*Data_SP500[[#This Row],[sigma_10d]]</f>
        <v>-4.4162696842198285E-2</v>
      </c>
      <c r="H426" s="3" t="b">
        <f>Data_SP500[[#This Row],[leg_return10d]]&lt;Data_SP500[[#This Row],[var10d]]</f>
        <v>0</v>
      </c>
      <c r="I426" s="3">
        <f>IF(AND(Data_SP500[[#This Row],[breaches]], Data_SP500[[#This Row],[breaches]]=H425),1,0)</f>
        <v>0</v>
      </c>
    </row>
    <row r="427" spans="1:9" x14ac:dyDescent="0.25">
      <c r="A427" s="3" t="s">
        <v>260</v>
      </c>
      <c r="B427">
        <v>1977.8000489999999</v>
      </c>
      <c r="C427">
        <f>LN(Data_SP500[[#This Row],[SP500]])-LN(B426)</f>
        <v>-2.5500509788356496E-3</v>
      </c>
      <c r="D427">
        <f>LN(B437)-LN(Data_SP500[[#This Row],[SP500]])</f>
        <v>-5.3515162822232121E-2</v>
      </c>
      <c r="E427" s="3">
        <f t="shared" si="6"/>
        <v>6.015229740990515E-3</v>
      </c>
      <c r="F427" s="3">
        <f>Data_SP500[[#This Row],[sigma]]*SQRT(10)</f>
        <v>1.9021826630714733E-2</v>
      </c>
      <c r="G427" s="3">
        <f>_xlfn.NORM.INV(0.01,0,1)*Data_SP500[[#This Row],[sigma_10d]]</f>
        <v>-4.4251385942736664E-2</v>
      </c>
      <c r="H427" s="3" t="b">
        <f>Data_SP500[[#This Row],[leg_return10d]]&lt;Data_SP500[[#This Row],[var10d]]</f>
        <v>1</v>
      </c>
      <c r="I427" s="3">
        <f>IF(AND(Data_SP500[[#This Row],[breaches]], Data_SP500[[#This Row],[breaches]]=H426),1,0)</f>
        <v>0</v>
      </c>
    </row>
    <row r="428" spans="1:9" x14ac:dyDescent="0.25">
      <c r="A428" s="3" t="s">
        <v>261</v>
      </c>
      <c r="B428">
        <v>1972.290039</v>
      </c>
      <c r="C428">
        <f>LN(Data_SP500[[#This Row],[SP500]])-LN(B427)</f>
        <v>-2.7898166629034549E-3</v>
      </c>
      <c r="D428">
        <f>LN(B438)-LN(Data_SP500[[#This Row],[SP500]])</f>
        <v>-4.9147726444979334E-2</v>
      </c>
      <c r="E428" s="3">
        <f t="shared" si="6"/>
        <v>5.9713413983834241E-3</v>
      </c>
      <c r="F428" s="3">
        <f>Data_SP500[[#This Row],[sigma]]*SQRT(10)</f>
        <v>1.8883039505346515E-2</v>
      </c>
      <c r="G428" s="3">
        <f>_xlfn.NORM.INV(0.01,0,1)*Data_SP500[[#This Row],[sigma_10d]]</f>
        <v>-4.3928518808692078E-2</v>
      </c>
      <c r="H428" s="3" t="b">
        <f>Data_SP500[[#This Row],[leg_return10d]]&lt;Data_SP500[[#This Row],[var10d]]</f>
        <v>1</v>
      </c>
      <c r="I428" s="3">
        <f>IF(AND(Data_SP500[[#This Row],[breaches]], Data_SP500[[#This Row],[breaches]]=H427),1,0)</f>
        <v>1</v>
      </c>
    </row>
    <row r="429" spans="1:9" x14ac:dyDescent="0.25">
      <c r="A429" s="3" t="s">
        <v>925</v>
      </c>
      <c r="B429">
        <v>1946.160034</v>
      </c>
      <c r="C429">
        <f>LN(Data_SP500[[#This Row],[SP500]])-LN(B428)</f>
        <v>-1.3337106173277213E-2</v>
      </c>
      <c r="D429">
        <f>LN(B439)-LN(Data_SP500[[#This Row],[SP500]])</f>
        <v>-4.3943921032083999E-2</v>
      </c>
      <c r="E429" s="3">
        <f t="shared" si="6"/>
        <v>6.5722050914940868E-3</v>
      </c>
      <c r="F429" s="3">
        <f>Data_SP500[[#This Row],[sigma]]*SQRT(10)</f>
        <v>2.0783137338876632E-2</v>
      </c>
      <c r="G429" s="3">
        <f>_xlfn.NORM.INV(0.01,0,1)*Data_SP500[[#This Row],[sigma_10d]]</f>
        <v>-4.8348807364194467E-2</v>
      </c>
      <c r="H429" s="3" t="b">
        <f>Data_SP500[[#This Row],[leg_return10d]]&lt;Data_SP500[[#This Row],[var10d]]</f>
        <v>0</v>
      </c>
      <c r="I429" s="3">
        <f>IF(AND(Data_SP500[[#This Row],[breaches]], Data_SP500[[#This Row],[breaches]]=H428),1,0)</f>
        <v>0</v>
      </c>
    </row>
    <row r="430" spans="1:9" x14ac:dyDescent="0.25">
      <c r="A430" s="3" t="s">
        <v>926</v>
      </c>
      <c r="B430">
        <v>1946.170044</v>
      </c>
      <c r="C430">
        <f>LN(Data_SP500[[#This Row],[SP500]])-LN(B429)</f>
        <v>5.1434486794121881E-6</v>
      </c>
      <c r="D430">
        <f>LN(B440)-LN(Data_SP500[[#This Row],[SP500]])</f>
        <v>-4.3804097028661282E-2</v>
      </c>
      <c r="E430" s="3">
        <f t="shared" si="6"/>
        <v>6.5778606516730467E-3</v>
      </c>
      <c r="F430" s="3">
        <f>Data_SP500[[#This Row],[sigma]]*SQRT(10)</f>
        <v>2.0801021790486294E-2</v>
      </c>
      <c r="G430" s="3">
        <f>_xlfn.NORM.INV(0.01,0,1)*Data_SP500[[#This Row],[sigma_10d]]</f>
        <v>-4.8390412820174991E-2</v>
      </c>
      <c r="H430" s="3" t="b">
        <f>Data_SP500[[#This Row],[leg_return10d]]&lt;Data_SP500[[#This Row],[var10d]]</f>
        <v>0</v>
      </c>
      <c r="I430" s="3">
        <f>IF(AND(Data_SP500[[#This Row],[breaches]], Data_SP500[[#This Row],[breaches]]=H429),1,0)</f>
        <v>0</v>
      </c>
    </row>
    <row r="431" spans="1:9" x14ac:dyDescent="0.25">
      <c r="A431" s="3" t="s">
        <v>927</v>
      </c>
      <c r="B431">
        <v>1967.900024</v>
      </c>
      <c r="C431">
        <f>LN(Data_SP500[[#This Row],[SP500]])-LN(B430)</f>
        <v>1.1103635285394375E-2</v>
      </c>
      <c r="D431">
        <f>LN(B441)-LN(Data_SP500[[#This Row],[SP500]])</f>
        <v>-4.2105918938509568E-2</v>
      </c>
      <c r="E431" s="3">
        <f t="shared" si="6"/>
        <v>7.113249234922992E-3</v>
      </c>
      <c r="F431" s="3">
        <f>Data_SP500[[#This Row],[sigma]]*SQRT(10)</f>
        <v>2.2494069146806794E-2</v>
      </c>
      <c r="G431" s="3">
        <f>_xlfn.NORM.INV(0.01,0,1)*Data_SP500[[#This Row],[sigma_10d]]</f>
        <v>-5.2329029938201654E-2</v>
      </c>
      <c r="H431" s="3" t="b">
        <f>Data_SP500[[#This Row],[leg_return10d]]&lt;Data_SP500[[#This Row],[var10d]]</f>
        <v>0</v>
      </c>
      <c r="I431" s="3">
        <f>IF(AND(Data_SP500[[#This Row],[breaches]], Data_SP500[[#This Row],[breaches]]=H430),1,0)</f>
        <v>0</v>
      </c>
    </row>
    <row r="432" spans="1:9" x14ac:dyDescent="0.25">
      <c r="A432" s="3" t="s">
        <v>928</v>
      </c>
      <c r="B432">
        <v>1964.8199460000001</v>
      </c>
      <c r="C432">
        <f>LN(Data_SP500[[#This Row],[SP500]])-LN(B431)</f>
        <v>-1.5663859381094269E-3</v>
      </c>
      <c r="D432">
        <f>LN(B442)-LN(Data_SP500[[#This Row],[SP500]])</f>
        <v>-3.1438416880244624E-2</v>
      </c>
      <c r="E432" s="3">
        <f t="shared" si="6"/>
        <v>6.9917897333509182E-3</v>
      </c>
      <c r="F432" s="3">
        <f>Data_SP500[[#This Row],[sigma]]*SQRT(10)</f>
        <v>2.2109980478370241E-2</v>
      </c>
      <c r="G432" s="3">
        <f>_xlfn.NORM.INV(0.01,0,1)*Data_SP500[[#This Row],[sigma_10d]]</f>
        <v>-5.14355060809411E-2</v>
      </c>
      <c r="H432" s="3" t="b">
        <f>Data_SP500[[#This Row],[leg_return10d]]&lt;Data_SP500[[#This Row],[var10d]]</f>
        <v>0</v>
      </c>
      <c r="I432" s="3">
        <f>IF(AND(Data_SP500[[#This Row],[breaches]], Data_SP500[[#This Row],[breaches]]=H431),1,0)</f>
        <v>0</v>
      </c>
    </row>
    <row r="433" spans="1:9" x14ac:dyDescent="0.25">
      <c r="A433" s="3" t="s">
        <v>929</v>
      </c>
      <c r="B433">
        <v>1935.099976</v>
      </c>
      <c r="C433">
        <f>LN(Data_SP500[[#This Row],[SP500]])-LN(B432)</f>
        <v>-1.5241618258034606E-2</v>
      </c>
      <c r="D433">
        <f>LN(B443)-LN(Data_SP500[[#This Row],[SP500]])</f>
        <v>3.1885719295186021E-3</v>
      </c>
      <c r="E433" s="3">
        <f t="shared" si="6"/>
        <v>7.6435425324770951E-3</v>
      </c>
      <c r="F433" s="3">
        <f>Data_SP500[[#This Row],[sigma]]*SQRT(10)</f>
        <v>2.4171003794999157E-2</v>
      </c>
      <c r="G433" s="3">
        <f>_xlfn.NORM.INV(0.01,0,1)*Data_SP500[[#This Row],[sigma_10d]]</f>
        <v>-5.6230163291929383E-2</v>
      </c>
      <c r="H433" s="3" t="b">
        <f>Data_SP500[[#This Row],[leg_return10d]]&lt;Data_SP500[[#This Row],[var10d]]</f>
        <v>0</v>
      </c>
      <c r="I433" s="3">
        <f>IF(AND(Data_SP500[[#This Row],[breaches]], Data_SP500[[#This Row],[breaches]]=H432),1,0)</f>
        <v>0</v>
      </c>
    </row>
    <row r="434" spans="1:9" x14ac:dyDescent="0.25">
      <c r="A434" s="3" t="s">
        <v>930</v>
      </c>
      <c r="B434">
        <v>1968.8900149999999</v>
      </c>
      <c r="C434">
        <f>LN(Data_SP500[[#This Row],[SP500]])-LN(B433)</f>
        <v>1.7310947462643611E-2</v>
      </c>
      <c r="D434">
        <f>LN(B444)-LN(Data_SP500[[#This Row],[SP500]])</f>
        <v>-2.1448476224239954E-2</v>
      </c>
      <c r="E434" s="3">
        <f t="shared" si="6"/>
        <v>8.5867407283392629E-3</v>
      </c>
      <c r="F434" s="3">
        <f>Data_SP500[[#This Row],[sigma]]*SQRT(10)</f>
        <v>2.7153658378885212E-2</v>
      </c>
      <c r="G434" s="3">
        <f>_xlfn.NORM.INV(0.01,0,1)*Data_SP500[[#This Row],[sigma_10d]]</f>
        <v>-6.3168855442150881E-2</v>
      </c>
      <c r="H434" s="3" t="b">
        <f>Data_SP500[[#This Row],[leg_return10d]]&lt;Data_SP500[[#This Row],[var10d]]</f>
        <v>0</v>
      </c>
      <c r="I434" s="3">
        <f>IF(AND(Data_SP500[[#This Row],[breaches]], Data_SP500[[#This Row],[breaches]]=H433),1,0)</f>
        <v>0</v>
      </c>
    </row>
    <row r="435" spans="1:9" x14ac:dyDescent="0.25">
      <c r="A435" s="3" t="s">
        <v>931</v>
      </c>
      <c r="B435">
        <v>1928.209961</v>
      </c>
      <c r="C435">
        <f>LN(Data_SP500[[#This Row],[SP500]])-LN(B434)</f>
        <v>-2.0877848600460602E-2</v>
      </c>
      <c r="D435">
        <f>LN(B445)-LN(Data_SP500[[#This Row],[SP500]])</f>
        <v>1.1657678132075411E-2</v>
      </c>
      <c r="E435" s="3">
        <f t="shared" si="6"/>
        <v>9.6062141502716806E-3</v>
      </c>
      <c r="F435" s="3">
        <f>Data_SP500[[#This Row],[sigma]]*SQRT(10)</f>
        <v>3.037751640619751E-2</v>
      </c>
      <c r="G435" s="3">
        <f>_xlfn.NORM.INV(0.01,0,1)*Data_SP500[[#This Row],[sigma_10d]]</f>
        <v>-7.0668670710198334E-2</v>
      </c>
      <c r="H435" s="3" t="b">
        <f>Data_SP500[[#This Row],[leg_return10d]]&lt;Data_SP500[[#This Row],[var10d]]</f>
        <v>0</v>
      </c>
      <c r="I435" s="3">
        <f>IF(AND(Data_SP500[[#This Row],[breaches]], Data_SP500[[#This Row],[breaches]]=H434),1,0)</f>
        <v>0</v>
      </c>
    </row>
    <row r="436" spans="1:9" x14ac:dyDescent="0.25">
      <c r="A436" s="3" t="s">
        <v>932</v>
      </c>
      <c r="B436">
        <v>1906.130005</v>
      </c>
      <c r="C436">
        <f>LN(Data_SP500[[#This Row],[SP500]])-LN(B435)</f>
        <v>-1.1517079997145352E-2</v>
      </c>
      <c r="D436">
        <f>LN(B446)-LN(Data_SP500[[#This Row],[SP500]])</f>
        <v>3.0203448425274892E-2</v>
      </c>
      <c r="E436" s="3">
        <f t="shared" si="6"/>
        <v>9.8222078170273723E-3</v>
      </c>
      <c r="F436" s="3">
        <f>Data_SP500[[#This Row],[sigma]]*SQRT(10)</f>
        <v>3.1060548353316886E-2</v>
      </c>
      <c r="G436" s="3">
        <f>_xlfn.NORM.INV(0.01,0,1)*Data_SP500[[#This Row],[sigma_10d]]</f>
        <v>-7.225764062828148E-2</v>
      </c>
      <c r="H436" s="3" t="b">
        <f>Data_SP500[[#This Row],[leg_return10d]]&lt;Data_SP500[[#This Row],[var10d]]</f>
        <v>0</v>
      </c>
      <c r="I436" s="3">
        <f>IF(AND(Data_SP500[[#This Row],[breaches]], Data_SP500[[#This Row],[breaches]]=H435),1,0)</f>
        <v>0</v>
      </c>
    </row>
    <row r="437" spans="1:9" x14ac:dyDescent="0.25">
      <c r="A437" s="3" t="s">
        <v>262</v>
      </c>
      <c r="B437">
        <v>1874.73999</v>
      </c>
      <c r="C437">
        <f>LN(Data_SP500[[#This Row],[SP500]])-LN(B436)</f>
        <v>-1.6605033389018864E-2</v>
      </c>
      <c r="D437">
        <f>LN(B447)-LN(Data_SP500[[#This Row],[SP500]])</f>
        <v>4.5305785023032286E-2</v>
      </c>
      <c r="E437" s="3">
        <f t="shared" si="6"/>
        <v>1.0287735593235592E-2</v>
      </c>
      <c r="F437" s="3">
        <f>Data_SP500[[#This Row],[sigma]]*SQRT(10)</f>
        <v>3.2532676440208005E-2</v>
      </c>
      <c r="G437" s="3">
        <f>_xlfn.NORM.INV(0.01,0,1)*Data_SP500[[#This Row],[sigma_10d]]</f>
        <v>-7.5682322673536445E-2</v>
      </c>
      <c r="H437" s="3" t="b">
        <f>Data_SP500[[#This Row],[leg_return10d]]&lt;Data_SP500[[#This Row],[var10d]]</f>
        <v>0</v>
      </c>
      <c r="I437" s="3">
        <f>IF(AND(Data_SP500[[#This Row],[breaches]], Data_SP500[[#This Row],[breaches]]=H436),1,0)</f>
        <v>0</v>
      </c>
    </row>
    <row r="438" spans="1:9" x14ac:dyDescent="0.25">
      <c r="A438" s="3" t="s">
        <v>263</v>
      </c>
      <c r="B438">
        <v>1877.6999510000001</v>
      </c>
      <c r="C438">
        <f>LN(Data_SP500[[#This Row],[SP500]])-LN(B437)</f>
        <v>1.577619714349332E-3</v>
      </c>
      <c r="D438">
        <f>LN(B448)-LN(Data_SP500[[#This Row],[SP500]])</f>
        <v>5.5596529902438796E-2</v>
      </c>
      <c r="E438" s="3">
        <f t="shared" si="6"/>
        <v>1.0322299703714248E-2</v>
      </c>
      <c r="F438" s="3">
        <f>Data_SP500[[#This Row],[sigma]]*SQRT(10)</f>
        <v>3.2641977754618252E-2</v>
      </c>
      <c r="G438" s="3">
        <f>_xlfn.NORM.INV(0.01,0,1)*Data_SP500[[#This Row],[sigma_10d]]</f>
        <v>-7.5936595553944594E-2</v>
      </c>
      <c r="H438" s="3" t="b">
        <f>Data_SP500[[#This Row],[leg_return10d]]&lt;Data_SP500[[#This Row],[var10d]]</f>
        <v>0</v>
      </c>
      <c r="I438" s="3">
        <f>IF(AND(Data_SP500[[#This Row],[breaches]], Data_SP500[[#This Row],[breaches]]=H437),1,0)</f>
        <v>0</v>
      </c>
    </row>
    <row r="439" spans="1:9" x14ac:dyDescent="0.25">
      <c r="A439" s="3" t="s">
        <v>264</v>
      </c>
      <c r="B439">
        <v>1862.48999</v>
      </c>
      <c r="C439">
        <f>LN(Data_SP500[[#This Row],[SP500]])-LN(B438)</f>
        <v>-8.1333007603818785E-3</v>
      </c>
      <c r="D439">
        <f>LN(B449)-LN(Data_SP500[[#This Row],[SP500]])</f>
        <v>6.2343514672297928E-2</v>
      </c>
      <c r="E439" s="3">
        <f t="shared" si="6"/>
        <v>1.0119577066907701E-2</v>
      </c>
      <c r="F439" s="3">
        <f>Data_SP500[[#This Row],[sigma]]*SQRT(10)</f>
        <v>3.2000912489034479E-2</v>
      </c>
      <c r="G439" s="3">
        <f>_xlfn.NORM.INV(0.01,0,1)*Data_SP500[[#This Row],[sigma_10d]]</f>
        <v>-7.4445254736232355E-2</v>
      </c>
      <c r="H439" s="3" t="b">
        <f>Data_SP500[[#This Row],[leg_return10d]]&lt;Data_SP500[[#This Row],[var10d]]</f>
        <v>0</v>
      </c>
      <c r="I439" s="3">
        <f>IF(AND(Data_SP500[[#This Row],[breaches]], Data_SP500[[#This Row],[breaches]]=H438),1,0)</f>
        <v>0</v>
      </c>
    </row>
    <row r="440" spans="1:9" x14ac:dyDescent="0.25">
      <c r="A440" s="3" t="s">
        <v>265</v>
      </c>
      <c r="B440">
        <v>1862.76001</v>
      </c>
      <c r="C440">
        <f>LN(Data_SP500[[#This Row],[SP500]])-LN(B439)</f>
        <v>1.4496745210212936E-4</v>
      </c>
      <c r="D440">
        <f>LN(B450)-LN(Data_SP500[[#This Row],[SP500]])</f>
        <v>6.840934417377742E-2</v>
      </c>
      <c r="E440" s="3">
        <f t="shared" si="6"/>
        <v>1.0096171565812656E-2</v>
      </c>
      <c r="F440" s="3">
        <f>Data_SP500[[#This Row],[sigma]]*SQRT(10)</f>
        <v>3.192689779579657E-2</v>
      </c>
      <c r="G440" s="3">
        <f>_xlfn.NORM.INV(0.01,0,1)*Data_SP500[[#This Row],[sigma_10d]]</f>
        <v>-7.4273070811970557E-2</v>
      </c>
      <c r="H440" s="3" t="b">
        <f>Data_SP500[[#This Row],[leg_return10d]]&lt;Data_SP500[[#This Row],[var10d]]</f>
        <v>0</v>
      </c>
      <c r="I440" s="3">
        <f>IF(AND(Data_SP500[[#This Row],[breaches]], Data_SP500[[#This Row],[breaches]]=H439),1,0)</f>
        <v>0</v>
      </c>
    </row>
    <row r="441" spans="1:9" x14ac:dyDescent="0.25">
      <c r="A441" s="3" t="s">
        <v>266</v>
      </c>
      <c r="B441">
        <v>1886.76001</v>
      </c>
      <c r="C441">
        <f>LN(Data_SP500[[#This Row],[SP500]])-LN(B440)</f>
        <v>1.2801813375546089E-2</v>
      </c>
      <c r="D441">
        <f>LN(B451)-LN(Data_SP500[[#This Row],[SP500]])</f>
        <v>6.7270645324135181E-2</v>
      </c>
      <c r="E441" s="3">
        <f t="shared" si="6"/>
        <v>1.0559294344000473E-2</v>
      </c>
      <c r="F441" s="3">
        <f>Data_SP500[[#This Row],[sigma]]*SQRT(10)</f>
        <v>3.3391420611175018E-2</v>
      </c>
      <c r="G441" s="3">
        <f>_xlfn.NORM.INV(0.01,0,1)*Data_SP500[[#This Row],[sigma_10d]]</f>
        <v>-7.7680060350010516E-2</v>
      </c>
      <c r="H441" s="3" t="b">
        <f>Data_SP500[[#This Row],[leg_return10d]]&lt;Data_SP500[[#This Row],[var10d]]</f>
        <v>0</v>
      </c>
      <c r="I441" s="3">
        <f>IF(AND(Data_SP500[[#This Row],[breaches]], Data_SP500[[#This Row],[breaches]]=H440),1,0)</f>
        <v>0</v>
      </c>
    </row>
    <row r="442" spans="1:9" x14ac:dyDescent="0.25">
      <c r="A442" s="3" t="s">
        <v>267</v>
      </c>
      <c r="B442">
        <v>1904.01001</v>
      </c>
      <c r="C442">
        <f>LN(Data_SP500[[#This Row],[SP500]])-LN(B441)</f>
        <v>9.1011161201555169E-3</v>
      </c>
      <c r="D442">
        <f>LN(B452)-LN(Data_SP500[[#This Row],[SP500]])</f>
        <v>5.8050600403744212E-2</v>
      </c>
      <c r="E442" s="3">
        <f t="shared" si="6"/>
        <v>1.0877833128719171E-2</v>
      </c>
      <c r="F442" s="3">
        <f>Data_SP500[[#This Row],[sigma]]*SQRT(10)</f>
        <v>3.4398728693988141E-2</v>
      </c>
      <c r="G442" s="3">
        <f>_xlfn.NORM.INV(0.01,0,1)*Data_SP500[[#This Row],[sigma_10d]]</f>
        <v>-8.0023409366966974E-2</v>
      </c>
      <c r="H442" s="3" t="b">
        <f>Data_SP500[[#This Row],[leg_return10d]]&lt;Data_SP500[[#This Row],[var10d]]</f>
        <v>0</v>
      </c>
      <c r="I442" s="3">
        <f>IF(AND(Data_SP500[[#This Row],[breaches]], Data_SP500[[#This Row],[breaches]]=H441),1,0)</f>
        <v>0</v>
      </c>
    </row>
    <row r="443" spans="1:9" x14ac:dyDescent="0.25">
      <c r="A443" s="3" t="s">
        <v>268</v>
      </c>
      <c r="B443">
        <v>1941.280029</v>
      </c>
      <c r="C443">
        <f>LN(Data_SP500[[#This Row],[SP500]])-LN(B442)</f>
        <v>1.938537055172862E-2</v>
      </c>
      <c r="D443">
        <f>LN(B453)-LN(Data_SP500[[#This Row],[SP500]])</f>
        <v>3.5831376603804088E-2</v>
      </c>
      <c r="E443" s="3">
        <f t="shared" si="6"/>
        <v>1.1797920949754051E-2</v>
      </c>
      <c r="F443" s="3">
        <f>Data_SP500[[#This Row],[sigma]]*SQRT(10)</f>
        <v>3.7308301855839748E-2</v>
      </c>
      <c r="G443" s="3">
        <f>_xlfn.NORM.INV(0.01,0,1)*Data_SP500[[#This Row],[sigma_10d]]</f>
        <v>-8.6792088706406756E-2</v>
      </c>
      <c r="H443" s="3" t="b">
        <f>Data_SP500[[#This Row],[leg_return10d]]&lt;Data_SP500[[#This Row],[var10d]]</f>
        <v>0</v>
      </c>
      <c r="I443" s="3">
        <f>IF(AND(Data_SP500[[#This Row],[breaches]], Data_SP500[[#This Row],[breaches]]=H442),1,0)</f>
        <v>0</v>
      </c>
    </row>
    <row r="444" spans="1:9" x14ac:dyDescent="0.25">
      <c r="A444" s="3" t="s">
        <v>269</v>
      </c>
      <c r="B444">
        <v>1927.1099850000001</v>
      </c>
      <c r="C444">
        <f>LN(Data_SP500[[#This Row],[SP500]])-LN(B443)</f>
        <v>-7.3261006911149451E-3</v>
      </c>
      <c r="D444">
        <f>LN(B454)-LN(Data_SP500[[#This Row],[SP500]])</f>
        <v>4.8841788007090159E-2</v>
      </c>
      <c r="E444" s="3">
        <f t="shared" si="6"/>
        <v>1.1831914378897032E-2</v>
      </c>
      <c r="F444" s="3">
        <f>Data_SP500[[#This Row],[sigma]]*SQRT(10)</f>
        <v>3.7415798517411114E-2</v>
      </c>
      <c r="G444" s="3">
        <f>_xlfn.NORM.INV(0.01,0,1)*Data_SP500[[#This Row],[sigma_10d]]</f>
        <v>-8.704216333651979E-2</v>
      </c>
      <c r="H444" s="3" t="b">
        <f>Data_SP500[[#This Row],[leg_return10d]]&lt;Data_SP500[[#This Row],[var10d]]</f>
        <v>0</v>
      </c>
      <c r="I444" s="3">
        <f>IF(AND(Data_SP500[[#This Row],[breaches]], Data_SP500[[#This Row],[breaches]]=H443),1,0)</f>
        <v>0</v>
      </c>
    </row>
    <row r="445" spans="1:9" x14ac:dyDescent="0.25">
      <c r="A445" s="3" t="s">
        <v>270</v>
      </c>
      <c r="B445">
        <v>1950.8199460000001</v>
      </c>
      <c r="C445">
        <f>LN(Data_SP500[[#This Row],[SP500]])-LN(B444)</f>
        <v>1.2228305755854763E-2</v>
      </c>
      <c r="D445">
        <f>LN(B455)-LN(Data_SP500[[#This Row],[SP500]])</f>
        <v>4.0381886069180695E-2</v>
      </c>
      <c r="E445" s="3">
        <f t="shared" si="6"/>
        <v>1.2040794656445015E-2</v>
      </c>
      <c r="F445" s="3">
        <f>Data_SP500[[#This Row],[sigma]]*SQRT(10)</f>
        <v>3.8076335952750867E-2</v>
      </c>
      <c r="G445" s="3">
        <f>_xlfn.NORM.INV(0.01,0,1)*Data_SP500[[#This Row],[sigma_10d]]</f>
        <v>-8.8578803194946806E-2</v>
      </c>
      <c r="H445" s="3" t="b">
        <f>Data_SP500[[#This Row],[leg_return10d]]&lt;Data_SP500[[#This Row],[var10d]]</f>
        <v>0</v>
      </c>
      <c r="I445" s="3">
        <f>IF(AND(Data_SP500[[#This Row],[breaches]], Data_SP500[[#This Row],[breaches]]=H444),1,0)</f>
        <v>0</v>
      </c>
    </row>
    <row r="446" spans="1:9" x14ac:dyDescent="0.25">
      <c r="A446" s="3" t="s">
        <v>271</v>
      </c>
      <c r="B446">
        <v>1964.579956</v>
      </c>
      <c r="C446">
        <f>LN(Data_SP500[[#This Row],[SP500]])-LN(B445)</f>
        <v>7.0286902960541298E-3</v>
      </c>
      <c r="D446">
        <f>LN(B456)-LN(Data_SP500[[#This Row],[SP500]])</f>
        <v>3.3702720896052085E-2</v>
      </c>
      <c r="E446" s="3">
        <f t="shared" si="6"/>
        <v>1.1642184479870355E-2</v>
      </c>
      <c r="F446" s="3">
        <f>Data_SP500[[#This Row],[sigma]]*SQRT(10)</f>
        <v>3.6815819896253051E-2</v>
      </c>
      <c r="G446" s="3">
        <f>_xlfn.NORM.INV(0.01,0,1)*Data_SP500[[#This Row],[sigma_10d]]</f>
        <v>-8.5646404346718774E-2</v>
      </c>
      <c r="H446" s="3" t="b">
        <f>Data_SP500[[#This Row],[leg_return10d]]&lt;Data_SP500[[#This Row],[var10d]]</f>
        <v>0</v>
      </c>
      <c r="I446" s="3">
        <f>IF(AND(Data_SP500[[#This Row],[breaches]], Data_SP500[[#This Row],[breaches]]=H445),1,0)</f>
        <v>0</v>
      </c>
    </row>
    <row r="447" spans="1:9" x14ac:dyDescent="0.25">
      <c r="A447" s="3" t="s">
        <v>272</v>
      </c>
      <c r="B447">
        <v>1961.630005</v>
      </c>
      <c r="C447">
        <f>LN(Data_SP500[[#This Row],[SP500]])-LN(B446)</f>
        <v>-1.5026967912614708E-3</v>
      </c>
      <c r="D447">
        <f>LN(B457)-LN(Data_SP500[[#This Row],[SP500]])</f>
        <v>3.8320744794945405E-2</v>
      </c>
      <c r="E447" s="3">
        <f t="shared" si="6"/>
        <v>1.1477500119015781E-2</v>
      </c>
      <c r="F447" s="3">
        <f>Data_SP500[[#This Row],[sigma]]*SQRT(10)</f>
        <v>3.629504222094352E-2</v>
      </c>
      <c r="G447" s="3">
        <f>_xlfn.NORM.INV(0.01,0,1)*Data_SP500[[#This Row],[sigma_10d]]</f>
        <v>-8.4434894308914515E-2</v>
      </c>
      <c r="H447" s="3" t="b">
        <f>Data_SP500[[#This Row],[leg_return10d]]&lt;Data_SP500[[#This Row],[var10d]]</f>
        <v>0</v>
      </c>
      <c r="I447" s="3">
        <f>IF(AND(Data_SP500[[#This Row],[breaches]], Data_SP500[[#This Row],[breaches]]=H446),1,0)</f>
        <v>0</v>
      </c>
    </row>
    <row r="448" spans="1:9" x14ac:dyDescent="0.25">
      <c r="A448" s="3" t="s">
        <v>273</v>
      </c>
      <c r="B448">
        <v>1985.0500489999999</v>
      </c>
      <c r="C448">
        <f>LN(Data_SP500[[#This Row],[SP500]])-LN(B447)</f>
        <v>1.1868364593755842E-2</v>
      </c>
      <c r="D448">
        <f>LN(B458)-LN(Data_SP500[[#This Row],[SP500]])</f>
        <v>2.7148831858209377E-2</v>
      </c>
      <c r="E448" s="3">
        <f t="shared" si="6"/>
        <v>1.1776864181274549E-2</v>
      </c>
      <c r="F448" s="3">
        <f>Data_SP500[[#This Row],[sigma]]*SQRT(10)</f>
        <v>3.7241714507281677E-2</v>
      </c>
      <c r="G448" s="3">
        <f>_xlfn.NORM.INV(0.01,0,1)*Data_SP500[[#This Row],[sigma_10d]]</f>
        <v>-8.6637183369650664E-2</v>
      </c>
      <c r="H448" s="3" t="b">
        <f>Data_SP500[[#This Row],[leg_return10d]]&lt;Data_SP500[[#This Row],[var10d]]</f>
        <v>0</v>
      </c>
      <c r="I448" s="3">
        <f>IF(AND(Data_SP500[[#This Row],[breaches]], Data_SP500[[#This Row],[breaches]]=H447),1,0)</f>
        <v>0</v>
      </c>
    </row>
    <row r="449" spans="1:9" x14ac:dyDescent="0.25">
      <c r="A449" s="3" t="s">
        <v>274</v>
      </c>
      <c r="B449">
        <v>1982.3000489999999</v>
      </c>
      <c r="C449">
        <f>LN(Data_SP500[[#This Row],[SP500]])-LN(B448)</f>
        <v>-1.3863159905227462E-3</v>
      </c>
      <c r="D449">
        <f>LN(B459)-LN(Data_SP500[[#This Row],[SP500]])</f>
        <v>2.7833785128094313E-2</v>
      </c>
      <c r="E449" s="3">
        <f t="shared" si="6"/>
        <v>1.1763176672185521E-2</v>
      </c>
      <c r="F449" s="3">
        <f>Data_SP500[[#This Row],[sigma]]*SQRT(10)</f>
        <v>3.7198430803066097E-2</v>
      </c>
      <c r="G449" s="3">
        <f>_xlfn.NORM.INV(0.01,0,1)*Data_SP500[[#This Row],[sigma_10d]]</f>
        <v>-8.6536490416368142E-2</v>
      </c>
      <c r="H449" s="3" t="b">
        <f>Data_SP500[[#This Row],[leg_return10d]]&lt;Data_SP500[[#This Row],[var10d]]</f>
        <v>0</v>
      </c>
      <c r="I449" s="3">
        <f>IF(AND(Data_SP500[[#This Row],[breaches]], Data_SP500[[#This Row],[breaches]]=H448),1,0)</f>
        <v>0</v>
      </c>
    </row>
    <row r="450" spans="1:9" x14ac:dyDescent="0.25">
      <c r="A450" s="3" t="s">
        <v>275</v>
      </c>
      <c r="B450">
        <v>1994.650024</v>
      </c>
      <c r="C450">
        <f>LN(Data_SP500[[#This Row],[SP500]])-LN(B449)</f>
        <v>6.210796953581621E-3</v>
      </c>
      <c r="D450">
        <f>LN(B460)-LN(Data_SP500[[#This Row],[SP500]])</f>
        <v>2.21526925760962E-2</v>
      </c>
      <c r="E450" s="3">
        <f t="shared" si="6"/>
        <v>1.1402896633162046E-2</v>
      </c>
      <c r="F450" s="3">
        <f>Data_SP500[[#This Row],[sigma]]*SQRT(10)</f>
        <v>3.6059125284257566E-2</v>
      </c>
      <c r="G450" s="3">
        <f>_xlfn.NORM.INV(0.01,0,1)*Data_SP500[[#This Row],[sigma_10d]]</f>
        <v>-8.3886069444804923E-2</v>
      </c>
      <c r="H450" s="3" t="b">
        <f>Data_SP500[[#This Row],[leg_return10d]]&lt;Data_SP500[[#This Row],[var10d]]</f>
        <v>0</v>
      </c>
      <c r="I450" s="3">
        <f>IF(AND(Data_SP500[[#This Row],[breaches]], Data_SP500[[#This Row],[breaches]]=H449),1,0)</f>
        <v>0</v>
      </c>
    </row>
    <row r="451" spans="1:9" x14ac:dyDescent="0.25">
      <c r="A451" s="3" t="s">
        <v>276</v>
      </c>
      <c r="B451">
        <v>2018.0500489999999</v>
      </c>
      <c r="C451">
        <f>LN(Data_SP500[[#This Row],[SP500]])-LN(B450)</f>
        <v>1.166311452590385E-2</v>
      </c>
      <c r="D451">
        <f>LN(B461)-LN(Data_SP500[[#This Row],[SP500]])</f>
        <v>1.0729819283846531E-2</v>
      </c>
      <c r="E451" s="3">
        <f t="shared" si="6"/>
        <v>1.1624871882941453E-2</v>
      </c>
      <c r="F451" s="3">
        <f>Data_SP500[[#This Row],[sigma]]*SQRT(10)</f>
        <v>3.6761072657745281E-2</v>
      </c>
      <c r="G451" s="3">
        <f>_xlfn.NORM.INV(0.01,0,1)*Data_SP500[[#This Row],[sigma_10d]]</f>
        <v>-8.5519043224806607E-2</v>
      </c>
      <c r="H451" s="3" t="b">
        <f>Data_SP500[[#This Row],[leg_return10d]]&lt;Data_SP500[[#This Row],[var10d]]</f>
        <v>0</v>
      </c>
      <c r="I451" s="3">
        <f>IF(AND(Data_SP500[[#This Row],[breaches]], Data_SP500[[#This Row],[breaches]]=H450),1,0)</f>
        <v>0</v>
      </c>
    </row>
    <row r="452" spans="1:9" x14ac:dyDescent="0.25">
      <c r="A452" s="3" t="s">
        <v>933</v>
      </c>
      <c r="B452">
        <v>2017.8100589999999</v>
      </c>
      <c r="C452">
        <f>LN(Data_SP500[[#This Row],[SP500]])-LN(B451)</f>
        <v>-1.189288002354516E-4</v>
      </c>
      <c r="D452">
        <f>LN(B462)-LN(Data_SP500[[#This Row],[SP500]])</f>
        <v>1.158383686184461E-2</v>
      </c>
      <c r="E452" s="3">
        <f t="shared" si="6"/>
        <v>1.1428567537525323E-2</v>
      </c>
      <c r="F452" s="3">
        <f>Data_SP500[[#This Row],[sigma]]*SQRT(10)</f>
        <v>3.6140303811641877E-2</v>
      </c>
      <c r="G452" s="3">
        <f>_xlfn.NORM.INV(0.01,0,1)*Data_SP500[[#This Row],[sigma_10d]]</f>
        <v>-8.4074918939403179E-2</v>
      </c>
      <c r="H452" s="3" t="b">
        <f>Data_SP500[[#This Row],[leg_return10d]]&lt;Data_SP500[[#This Row],[var10d]]</f>
        <v>0</v>
      </c>
      <c r="I452" s="3">
        <f>IF(AND(Data_SP500[[#This Row],[breaches]], Data_SP500[[#This Row],[breaches]]=H451),1,0)</f>
        <v>0</v>
      </c>
    </row>
    <row r="453" spans="1:9" x14ac:dyDescent="0.25">
      <c r="A453" s="3" t="s">
        <v>934</v>
      </c>
      <c r="B453">
        <v>2012.099976</v>
      </c>
      <c r="C453">
        <f>LN(Data_SP500[[#This Row],[SP500]])-LN(B452)</f>
        <v>-2.8338532482115042E-3</v>
      </c>
      <c r="D453">
        <f>LN(B463)-LN(Data_SP500[[#This Row],[SP500]])</f>
        <v>1.9538539689117229E-2</v>
      </c>
      <c r="E453" s="3">
        <f t="shared" si="6"/>
        <v>1.1447198538023074E-2</v>
      </c>
      <c r="F453" s="3">
        <f>Data_SP500[[#This Row],[sigma]]*SQRT(10)</f>
        <v>3.6199220208302504E-2</v>
      </c>
      <c r="G453" s="3">
        <f>_xlfn.NORM.INV(0.01,0,1)*Data_SP500[[#This Row],[sigma_10d]]</f>
        <v>-8.4211978973520771E-2</v>
      </c>
      <c r="H453" s="3" t="b">
        <f>Data_SP500[[#This Row],[leg_return10d]]&lt;Data_SP500[[#This Row],[var10d]]</f>
        <v>0</v>
      </c>
      <c r="I453" s="3">
        <f>IF(AND(Data_SP500[[#This Row],[breaches]], Data_SP500[[#This Row],[breaches]]=H452),1,0)</f>
        <v>0</v>
      </c>
    </row>
    <row r="454" spans="1:9" x14ac:dyDescent="0.25">
      <c r="A454" s="3" t="s">
        <v>935</v>
      </c>
      <c r="B454">
        <v>2023.5699460000001</v>
      </c>
      <c r="C454">
        <f>LN(Data_SP500[[#This Row],[SP500]])-LN(B453)</f>
        <v>5.6843107121711256E-3</v>
      </c>
      <c r="D454">
        <f>LN(B464)-LN(Data_SP500[[#This Row],[SP500]])</f>
        <v>1.2351942162466933E-2</v>
      </c>
      <c r="E454" s="3">
        <f t="shared" si="6"/>
        <v>1.0845576310738686E-2</v>
      </c>
      <c r="F454" s="3">
        <f>Data_SP500[[#This Row],[sigma]]*SQRT(10)</f>
        <v>3.429672367910034E-2</v>
      </c>
      <c r="G454" s="3">
        <f>_xlfn.NORM.INV(0.01,0,1)*Data_SP500[[#This Row],[sigma_10d]]</f>
        <v>-7.9786110217441239E-2</v>
      </c>
      <c r="H454" s="3" t="b">
        <f>Data_SP500[[#This Row],[leg_return10d]]&lt;Data_SP500[[#This Row],[var10d]]</f>
        <v>0</v>
      </c>
      <c r="I454" s="3">
        <f>IF(AND(Data_SP500[[#This Row],[breaches]], Data_SP500[[#This Row],[breaches]]=H453),1,0)</f>
        <v>0</v>
      </c>
    </row>
    <row r="455" spans="1:9" x14ac:dyDescent="0.25">
      <c r="A455" s="3" t="s">
        <v>936</v>
      </c>
      <c r="B455">
        <v>2031.209961</v>
      </c>
      <c r="C455">
        <f>LN(Data_SP500[[#This Row],[SP500]])-LN(B454)</f>
        <v>3.7684038179452983E-3</v>
      </c>
      <c r="D455">
        <f>LN(B465)-LN(Data_SP500[[#This Row],[SP500]])</f>
        <v>1.0548702212817673E-2</v>
      </c>
      <c r="E455" s="3">
        <f t="shared" si="6"/>
        <v>1.0285881477315644E-2</v>
      </c>
      <c r="F455" s="3">
        <f>Data_SP500[[#This Row],[sigma]]*SQRT(10)</f>
        <v>3.2526813210854988E-2</v>
      </c>
      <c r="G455" s="3">
        <f>_xlfn.NORM.INV(0.01,0,1)*Data_SP500[[#This Row],[sigma_10d]]</f>
        <v>-7.5668682762396036E-2</v>
      </c>
      <c r="H455" s="3" t="b">
        <f>Data_SP500[[#This Row],[leg_return10d]]&lt;Data_SP500[[#This Row],[var10d]]</f>
        <v>0</v>
      </c>
      <c r="I455" s="3">
        <f>IF(AND(Data_SP500[[#This Row],[breaches]], Data_SP500[[#This Row],[breaches]]=H454),1,0)</f>
        <v>0</v>
      </c>
    </row>
    <row r="456" spans="1:9" x14ac:dyDescent="0.25">
      <c r="A456" s="3" t="s">
        <v>937</v>
      </c>
      <c r="B456">
        <v>2031.920044</v>
      </c>
      <c r="C456">
        <f>LN(Data_SP500[[#This Row],[SP500]])-LN(B455)</f>
        <v>3.4952512292552029E-4</v>
      </c>
      <c r="D456">
        <f>LN(B466)-LN(Data_SP500[[#This Row],[SP500]])</f>
        <v>1.5422389693630301E-2</v>
      </c>
      <c r="E456" s="3">
        <f t="shared" si="6"/>
        <v>8.9324389857862244E-3</v>
      </c>
      <c r="F456" s="3">
        <f>Data_SP500[[#This Row],[sigma]]*SQRT(10)</f>
        <v>2.8246852255568874E-2</v>
      </c>
      <c r="G456" s="3">
        <f>_xlfn.NORM.INV(0.01,0,1)*Data_SP500[[#This Row],[sigma_10d]]</f>
        <v>-6.5712004693088383E-2</v>
      </c>
      <c r="H456" s="3" t="b">
        <f>Data_SP500[[#This Row],[leg_return10d]]&lt;Data_SP500[[#This Row],[var10d]]</f>
        <v>0</v>
      </c>
      <c r="I456" s="3">
        <f>IF(AND(Data_SP500[[#This Row],[breaches]], Data_SP500[[#This Row],[breaches]]=H455),1,0)</f>
        <v>0</v>
      </c>
    </row>
    <row r="457" spans="1:9" x14ac:dyDescent="0.25">
      <c r="A457" s="3" t="s">
        <v>938</v>
      </c>
      <c r="B457">
        <v>2038.26001</v>
      </c>
      <c r="C457">
        <f>LN(Data_SP500[[#This Row],[SP500]])-LN(B456)</f>
        <v>3.1153271076318489E-3</v>
      </c>
      <c r="D457">
        <f>LN(B467)-LN(Data_SP500[[#This Row],[SP500]])</f>
        <v>1.5166992346884456E-2</v>
      </c>
      <c r="E457" s="3">
        <f t="shared" si="6"/>
        <v>8.3355515533107289E-3</v>
      </c>
      <c r="F457" s="3">
        <f>Data_SP500[[#This Row],[sigma]]*SQRT(10)</f>
        <v>2.6359328462216353E-2</v>
      </c>
      <c r="G457" s="3">
        <f>_xlfn.NORM.INV(0.01,0,1)*Data_SP500[[#This Row],[sigma_10d]]</f>
        <v>-6.1320967729221236E-2</v>
      </c>
      <c r="H457" s="3" t="b">
        <f>Data_SP500[[#This Row],[leg_return10d]]&lt;Data_SP500[[#This Row],[var10d]]</f>
        <v>0</v>
      </c>
      <c r="I457" s="3">
        <f>IF(AND(Data_SP500[[#This Row],[breaches]], Data_SP500[[#This Row],[breaches]]=H456),1,0)</f>
        <v>0</v>
      </c>
    </row>
    <row r="458" spans="1:9" x14ac:dyDescent="0.25">
      <c r="A458" s="3" t="s">
        <v>939</v>
      </c>
      <c r="B458">
        <v>2039.6800539999999</v>
      </c>
      <c r="C458">
        <f>LN(Data_SP500[[#This Row],[SP500]])-LN(B457)</f>
        <v>6.9645165701981426E-4</v>
      </c>
      <c r="D458">
        <f>LN(B468)-LN(Data_SP500[[#This Row],[SP500]])</f>
        <v>1.3319849130676076E-2</v>
      </c>
      <c r="E458" s="3">
        <f t="shared" si="6"/>
        <v>7.0345454017883982E-3</v>
      </c>
      <c r="F458" s="3">
        <f>Data_SP500[[#This Row],[sigma]]*SQRT(10)</f>
        <v>2.2245185773515648E-2</v>
      </c>
      <c r="G458" s="3">
        <f>_xlfn.NORM.INV(0.01,0,1)*Data_SP500[[#This Row],[sigma_10d]]</f>
        <v>-5.1750040631861685E-2</v>
      </c>
      <c r="H458" s="3" t="b">
        <f>Data_SP500[[#This Row],[leg_return10d]]&lt;Data_SP500[[#This Row],[var10d]]</f>
        <v>0</v>
      </c>
      <c r="I458" s="3">
        <f>IF(AND(Data_SP500[[#This Row],[breaches]], Data_SP500[[#This Row],[breaches]]=H457),1,0)</f>
        <v>0</v>
      </c>
    </row>
    <row r="459" spans="1:9" x14ac:dyDescent="0.25">
      <c r="A459" s="3" t="s">
        <v>940</v>
      </c>
      <c r="B459">
        <v>2038.25</v>
      </c>
      <c r="C459">
        <f>LN(Data_SP500[[#This Row],[SP500]])-LN(B458)</f>
        <v>-7.0136272063781036E-4</v>
      </c>
      <c r="D459">
        <f>LN(B469)-LN(Data_SP500[[#This Row],[SP500]])</f>
        <v>1.6823264406237826E-2</v>
      </c>
      <c r="E459" s="3">
        <f t="shared" si="6"/>
        <v>7.0913829583851519E-3</v>
      </c>
      <c r="F459" s="3">
        <f>Data_SP500[[#This Row],[sigma]]*SQRT(10)</f>
        <v>2.2424921909000119E-2</v>
      </c>
      <c r="G459" s="3">
        <f>_xlfn.NORM.INV(0.01,0,1)*Data_SP500[[#This Row],[sigma_10d]]</f>
        <v>-5.2168169408534297E-2</v>
      </c>
      <c r="H459" s="3" t="b">
        <f>Data_SP500[[#This Row],[leg_return10d]]&lt;Data_SP500[[#This Row],[var10d]]</f>
        <v>0</v>
      </c>
      <c r="I459" s="3">
        <f>IF(AND(Data_SP500[[#This Row],[breaches]], Data_SP500[[#This Row],[breaches]]=H458),1,0)</f>
        <v>0</v>
      </c>
    </row>
    <row r="460" spans="1:9" x14ac:dyDescent="0.25">
      <c r="A460" s="3" t="s">
        <v>277</v>
      </c>
      <c r="B460">
        <v>2039.329956</v>
      </c>
      <c r="C460">
        <f>LN(Data_SP500[[#This Row],[SP500]])-LN(B459)</f>
        <v>5.297044015835084E-4</v>
      </c>
      <c r="D460">
        <f>LN(B470)-LN(Data_SP500[[#This Row],[SP500]])</f>
        <v>1.3747895624433681E-2</v>
      </c>
      <c r="E460" s="3">
        <f t="shared" si="6"/>
        <v>6.5902211887148921E-3</v>
      </c>
      <c r="F460" s="3">
        <f>Data_SP500[[#This Row],[sigma]]*SQRT(10)</f>
        <v>2.0840109240641405E-2</v>
      </c>
      <c r="G460" s="3">
        <f>_xlfn.NORM.INV(0.01,0,1)*Data_SP500[[#This Row],[sigma_10d]]</f>
        <v>-4.8481343826745016E-2</v>
      </c>
      <c r="H460" s="3" t="b">
        <f>Data_SP500[[#This Row],[leg_return10d]]&lt;Data_SP500[[#This Row],[var10d]]</f>
        <v>0</v>
      </c>
      <c r="I460" s="3">
        <f>IF(AND(Data_SP500[[#This Row],[breaches]], Data_SP500[[#This Row],[breaches]]=H459),1,0)</f>
        <v>0</v>
      </c>
    </row>
    <row r="461" spans="1:9" x14ac:dyDescent="0.25">
      <c r="A461" s="3" t="s">
        <v>278</v>
      </c>
      <c r="B461">
        <v>2039.8199460000001</v>
      </c>
      <c r="C461">
        <f>LN(Data_SP500[[#This Row],[SP500]])-LN(B460)</f>
        <v>2.4024123365418149E-4</v>
      </c>
      <c r="D461">
        <f>LN(B471)-LN(Data_SP500[[#This Row],[SP500]])</f>
        <v>6.6548646516189081E-3</v>
      </c>
      <c r="E461" s="3">
        <f t="shared" si="6"/>
        <v>6.5872358649764692E-3</v>
      </c>
      <c r="F461" s="3">
        <f>Data_SP500[[#This Row],[sigma]]*SQRT(10)</f>
        <v>2.0830668818075021E-2</v>
      </c>
      <c r="G461" s="3">
        <f>_xlfn.NORM.INV(0.01,0,1)*Data_SP500[[#This Row],[sigma_10d]]</f>
        <v>-4.8459382119777655E-2</v>
      </c>
      <c r="H461" s="3" t="b">
        <f>Data_SP500[[#This Row],[leg_return10d]]&lt;Data_SP500[[#This Row],[var10d]]</f>
        <v>0</v>
      </c>
      <c r="I461" s="3">
        <f>IF(AND(Data_SP500[[#This Row],[breaches]], Data_SP500[[#This Row],[breaches]]=H460),1,0)</f>
        <v>0</v>
      </c>
    </row>
    <row r="462" spans="1:9" x14ac:dyDescent="0.25">
      <c r="A462" s="3" t="s">
        <v>279</v>
      </c>
      <c r="B462">
        <v>2041.3199460000001</v>
      </c>
      <c r="C462">
        <f>LN(Data_SP500[[#This Row],[SP500]])-LN(B461)</f>
        <v>7.3508877776262693E-4</v>
      </c>
      <c r="D462">
        <f>LN(B472)-LN(Data_SP500[[#This Row],[SP500]])</f>
        <v>1.2283942913712487E-2</v>
      </c>
      <c r="E462" s="3">
        <f t="shared" si="6"/>
        <v>6.3320806234478839E-3</v>
      </c>
      <c r="F462" s="3">
        <f>Data_SP500[[#This Row],[sigma]]*SQRT(10)</f>
        <v>2.0023797097914308E-2</v>
      </c>
      <c r="G462" s="3">
        <f>_xlfn.NORM.INV(0.01,0,1)*Data_SP500[[#This Row],[sigma_10d]]</f>
        <v>-4.6582317808958107E-2</v>
      </c>
      <c r="H462" s="3" t="b">
        <f>Data_SP500[[#This Row],[leg_return10d]]&lt;Data_SP500[[#This Row],[var10d]]</f>
        <v>0</v>
      </c>
      <c r="I462" s="3">
        <f>IF(AND(Data_SP500[[#This Row],[breaches]], Data_SP500[[#This Row],[breaches]]=H461),1,0)</f>
        <v>0</v>
      </c>
    </row>
    <row r="463" spans="1:9" x14ac:dyDescent="0.25">
      <c r="A463" s="3" t="s">
        <v>280</v>
      </c>
      <c r="B463">
        <v>2051.8000489999999</v>
      </c>
      <c r="C463">
        <f>LN(Data_SP500[[#This Row],[SP500]])-LN(B462)</f>
        <v>5.1208495790611153E-3</v>
      </c>
      <c r="D463">
        <f>LN(B473)-LN(Data_SP500[[#This Row],[SP500]])</f>
        <v>1.0920767025248246E-2</v>
      </c>
      <c r="E463" s="3">
        <f t="shared" si="6"/>
        <v>6.2224987069319235E-3</v>
      </c>
      <c r="F463" s="3">
        <f>Data_SP500[[#This Row],[sigma]]*SQRT(10)</f>
        <v>1.9677268651357452E-2</v>
      </c>
      <c r="G463" s="3">
        <f>_xlfn.NORM.INV(0.01,0,1)*Data_SP500[[#This Row],[sigma_10d]]</f>
        <v>-4.5776172094015889E-2</v>
      </c>
      <c r="H463" s="3" t="b">
        <f>Data_SP500[[#This Row],[leg_return10d]]&lt;Data_SP500[[#This Row],[var10d]]</f>
        <v>0</v>
      </c>
      <c r="I463" s="3">
        <f>IF(AND(Data_SP500[[#This Row],[breaches]], Data_SP500[[#This Row],[breaches]]=H462),1,0)</f>
        <v>0</v>
      </c>
    </row>
    <row r="464" spans="1:9" x14ac:dyDescent="0.25">
      <c r="A464" s="3" t="s">
        <v>281</v>
      </c>
      <c r="B464">
        <v>2048.719971</v>
      </c>
      <c r="C464">
        <f>LN(Data_SP500[[#This Row],[SP500]])-LN(B463)</f>
        <v>-1.5022868144791701E-3</v>
      </c>
      <c r="D464">
        <f>LN(B474)-LN(Data_SP500[[#This Row],[SP500]])</f>
        <v>1.1260482228532709E-2</v>
      </c>
      <c r="E464" s="3">
        <f t="shared" si="6"/>
        <v>5.1419301154263823E-3</v>
      </c>
      <c r="F464" s="3">
        <f>Data_SP500[[#This Row],[sigma]]*SQRT(10)</f>
        <v>1.6260210734159865E-2</v>
      </c>
      <c r="G464" s="3">
        <f>_xlfn.NORM.INV(0.01,0,1)*Data_SP500[[#This Row],[sigma_10d]]</f>
        <v>-3.7826906672868858E-2</v>
      </c>
      <c r="H464" s="3" t="b">
        <f>Data_SP500[[#This Row],[leg_return10d]]&lt;Data_SP500[[#This Row],[var10d]]</f>
        <v>0</v>
      </c>
      <c r="I464" s="3">
        <f>IF(AND(Data_SP500[[#This Row],[breaches]], Data_SP500[[#This Row],[breaches]]=H463),1,0)</f>
        <v>0</v>
      </c>
    </row>
    <row r="465" spans="1:9" x14ac:dyDescent="0.25">
      <c r="A465" s="3" t="s">
        <v>282</v>
      </c>
      <c r="B465">
        <v>2052.75</v>
      </c>
      <c r="C465">
        <f>LN(Data_SP500[[#This Row],[SP500]])-LN(B464)</f>
        <v>1.9651638682960382E-3</v>
      </c>
      <c r="D465">
        <f>LN(B475)-LN(Data_SP500[[#This Row],[SP500]])</f>
        <v>1.0959149808481783E-2</v>
      </c>
      <c r="E465" s="3">
        <f t="shared" si="6"/>
        <v>4.6216970476487523E-3</v>
      </c>
      <c r="F465" s="3">
        <f>Data_SP500[[#This Row],[sigma]]*SQRT(10)</f>
        <v>1.4615089325845805E-2</v>
      </c>
      <c r="G465" s="3">
        <f>_xlfn.NORM.INV(0.01,0,1)*Data_SP500[[#This Row],[sigma_10d]]</f>
        <v>-3.3999781982098375E-2</v>
      </c>
      <c r="H465" s="3" t="b">
        <f>Data_SP500[[#This Row],[leg_return10d]]&lt;Data_SP500[[#This Row],[var10d]]</f>
        <v>0</v>
      </c>
      <c r="I465" s="3">
        <f>IF(AND(Data_SP500[[#This Row],[breaches]], Data_SP500[[#This Row],[breaches]]=H464),1,0)</f>
        <v>0</v>
      </c>
    </row>
    <row r="466" spans="1:9" x14ac:dyDescent="0.25">
      <c r="A466" s="3" t="s">
        <v>283</v>
      </c>
      <c r="B466">
        <v>2063.5</v>
      </c>
      <c r="C466">
        <f>LN(Data_SP500[[#This Row],[SP500]])-LN(B465)</f>
        <v>5.2232126037381477E-3</v>
      </c>
      <c r="D466">
        <f>LN(B476)-LN(Data_SP500[[#This Row],[SP500]])</f>
        <v>-1.5470846574476838E-3</v>
      </c>
      <c r="E466" s="3">
        <f t="shared" si="6"/>
        <v>4.1518188519701947E-3</v>
      </c>
      <c r="F466" s="3">
        <f>Data_SP500[[#This Row],[sigma]]*SQRT(10)</f>
        <v>1.3129204004651274E-2</v>
      </c>
      <c r="G466" s="3">
        <f>_xlfn.NORM.INV(0.01,0,1)*Data_SP500[[#This Row],[sigma_10d]]</f>
        <v>-3.0543095824068986E-2</v>
      </c>
      <c r="H466" s="3" t="b">
        <f>Data_SP500[[#This Row],[leg_return10d]]&lt;Data_SP500[[#This Row],[var10d]]</f>
        <v>0</v>
      </c>
      <c r="I466" s="3">
        <f>IF(AND(Data_SP500[[#This Row],[breaches]], Data_SP500[[#This Row],[breaches]]=H465),1,0)</f>
        <v>0</v>
      </c>
    </row>
    <row r="467" spans="1:9" x14ac:dyDescent="0.25">
      <c r="A467" s="3" t="s">
        <v>284</v>
      </c>
      <c r="B467">
        <v>2069.4099120000001</v>
      </c>
      <c r="C467">
        <f>LN(Data_SP500[[#This Row],[SP500]])-LN(B466)</f>
        <v>2.8599297608860041E-3</v>
      </c>
      <c r="D467">
        <f>LN(B477)-LN(Data_SP500[[#This Row],[SP500]])</f>
        <v>-4.6448666158154239E-3</v>
      </c>
      <c r="E467" s="3">
        <f t="shared" si="6"/>
        <v>4.0311016369842367E-3</v>
      </c>
      <c r="F467" s="3">
        <f>Data_SP500[[#This Row],[sigma]]*SQRT(10)</f>
        <v>1.2747462652503436E-2</v>
      </c>
      <c r="G467" s="3">
        <f>_xlfn.NORM.INV(0.01,0,1)*Data_SP500[[#This Row],[sigma_10d]]</f>
        <v>-2.9655032641066385E-2</v>
      </c>
      <c r="H467" s="3" t="b">
        <f>Data_SP500[[#This Row],[leg_return10d]]&lt;Data_SP500[[#This Row],[var10d]]</f>
        <v>0</v>
      </c>
      <c r="I467" s="3">
        <f>IF(AND(Data_SP500[[#This Row],[breaches]], Data_SP500[[#This Row],[breaches]]=H466),1,0)</f>
        <v>0</v>
      </c>
    </row>
    <row r="468" spans="1:9" x14ac:dyDescent="0.25">
      <c r="A468" s="3" t="s">
        <v>285</v>
      </c>
      <c r="B468">
        <v>2067.030029</v>
      </c>
      <c r="C468">
        <f>LN(Data_SP500[[#This Row],[SP500]])-LN(B467)</f>
        <v>-1.1506915591885658E-3</v>
      </c>
      <c r="D468">
        <f>LN(B478)-LN(Data_SP500[[#This Row],[SP500]])</f>
        <v>-1.9980295891692812E-2</v>
      </c>
      <c r="E468" s="3">
        <f t="shared" si="6"/>
        <v>4.0144298394131873E-3</v>
      </c>
      <c r="F468" s="3">
        <f>Data_SP500[[#This Row],[sigma]]*SQRT(10)</f>
        <v>1.2694741799489657E-2</v>
      </c>
      <c r="G468" s="3">
        <f>_xlfn.NORM.INV(0.01,0,1)*Data_SP500[[#This Row],[sigma_10d]]</f>
        <v>-2.9532385596740162E-2</v>
      </c>
      <c r="H468" s="3" t="b">
        <f>Data_SP500[[#This Row],[leg_return10d]]&lt;Data_SP500[[#This Row],[var10d]]</f>
        <v>0</v>
      </c>
      <c r="I468" s="3">
        <f>IF(AND(Data_SP500[[#This Row],[breaches]], Data_SP500[[#This Row],[breaches]]=H467),1,0)</f>
        <v>0</v>
      </c>
    </row>
    <row r="469" spans="1:9" x14ac:dyDescent="0.25">
      <c r="A469" s="3" t="s">
        <v>286</v>
      </c>
      <c r="B469">
        <v>2072.830078</v>
      </c>
      <c r="C469">
        <f>LN(Data_SP500[[#This Row],[SP500]])-LN(B468)</f>
        <v>2.8020525549239395E-3</v>
      </c>
      <c r="D469">
        <f>LN(B479)-LN(Data_SP500[[#This Row],[SP500]])</f>
        <v>-1.8256914675379043E-2</v>
      </c>
      <c r="E469" s="3">
        <f t="shared" si="6"/>
        <v>3.3954603797658116E-3</v>
      </c>
      <c r="F469" s="3">
        <f>Data_SP500[[#This Row],[sigma]]*SQRT(10)</f>
        <v>1.0737388504920268E-2</v>
      </c>
      <c r="G469" s="3">
        <f>_xlfn.NORM.INV(0.01,0,1)*Data_SP500[[#This Row],[sigma_10d]]</f>
        <v>-2.4978900921171825E-2</v>
      </c>
      <c r="H469" s="3" t="b">
        <f>Data_SP500[[#This Row],[leg_return10d]]&lt;Data_SP500[[#This Row],[var10d]]</f>
        <v>0</v>
      </c>
      <c r="I469" s="3">
        <f>IF(AND(Data_SP500[[#This Row],[breaches]], Data_SP500[[#This Row],[breaches]]=H468),1,0)</f>
        <v>0</v>
      </c>
    </row>
    <row r="470" spans="1:9" x14ac:dyDescent="0.25">
      <c r="A470" s="3" t="s">
        <v>287</v>
      </c>
      <c r="B470">
        <v>2067.5600589999999</v>
      </c>
      <c r="C470">
        <f>LN(Data_SP500[[#This Row],[SP500]])-LN(B469)</f>
        <v>-2.5456643802206358E-3</v>
      </c>
      <c r="D470">
        <f>LN(B480)-LN(Data_SP500[[#This Row],[SP500]])</f>
        <v>-3.2057716087259713E-2</v>
      </c>
      <c r="E470" s="3">
        <f t="shared" si="6"/>
        <v>3.4630568519701181E-3</v>
      </c>
      <c r="F470" s="3">
        <f>Data_SP500[[#This Row],[sigma]]*SQRT(10)</f>
        <v>1.0951147318878139E-2</v>
      </c>
      <c r="G470" s="3">
        <f>_xlfn.NORM.INV(0.01,0,1)*Data_SP500[[#This Row],[sigma_10d]]</f>
        <v>-2.547617828358021E-2</v>
      </c>
      <c r="H470" s="3" t="b">
        <f>Data_SP500[[#This Row],[leg_return10d]]&lt;Data_SP500[[#This Row],[var10d]]</f>
        <v>1</v>
      </c>
      <c r="I470" s="3">
        <f>IF(AND(Data_SP500[[#This Row],[breaches]], Data_SP500[[#This Row],[breaches]]=H469),1,0)</f>
        <v>0</v>
      </c>
    </row>
    <row r="471" spans="1:9" x14ac:dyDescent="0.25">
      <c r="A471" s="3" t="s">
        <v>941</v>
      </c>
      <c r="B471">
        <v>2053.4399410000001</v>
      </c>
      <c r="C471">
        <f>LN(Data_SP500[[#This Row],[SP500]])-LN(B470)</f>
        <v>-6.8527897391605919E-3</v>
      </c>
      <c r="D471">
        <f>LN(B481)-LN(Data_SP500[[#This Row],[SP500]])</f>
        <v>-3.1567712533609793E-2</v>
      </c>
      <c r="E471" s="3">
        <f t="shared" si="6"/>
        <v>3.8243193667560479E-3</v>
      </c>
      <c r="F471" s="3">
        <f>Data_SP500[[#This Row],[sigma]]*SQRT(10)</f>
        <v>1.2093559698841934E-2</v>
      </c>
      <c r="G471" s="3">
        <f>_xlfn.NORM.INV(0.01,0,1)*Data_SP500[[#This Row],[sigma_10d]]</f>
        <v>-2.8133826894986926E-2</v>
      </c>
      <c r="H471" s="3" t="b">
        <f>Data_SP500[[#This Row],[leg_return10d]]&lt;Data_SP500[[#This Row],[var10d]]</f>
        <v>1</v>
      </c>
      <c r="I471" s="3">
        <f>IF(AND(Data_SP500[[#This Row],[breaches]], Data_SP500[[#This Row],[breaches]]=H470),1,0)</f>
        <v>1</v>
      </c>
    </row>
    <row r="472" spans="1:9" x14ac:dyDescent="0.25">
      <c r="A472" s="3" t="s">
        <v>942</v>
      </c>
      <c r="B472">
        <v>2066.5500489999999</v>
      </c>
      <c r="C472">
        <f>LN(Data_SP500[[#This Row],[SP500]])-LN(B471)</f>
        <v>6.3641670398562056E-3</v>
      </c>
      <c r="D472">
        <f>LN(B482)-LN(Data_SP500[[#This Row],[SP500]])</f>
        <v>-4.645713961655229E-2</v>
      </c>
      <c r="E472" s="3">
        <f t="shared" ref="E472:E535" si="7">_xlfn.STDEV.S(C452:C472)</f>
        <v>3.2427224407913817E-3</v>
      </c>
      <c r="F472" s="3">
        <f>Data_SP500[[#This Row],[sigma]]*SQRT(10)</f>
        <v>1.0254388732641267E-2</v>
      </c>
      <c r="G472" s="3">
        <f>_xlfn.NORM.INV(0.01,0,1)*Data_SP500[[#This Row],[sigma_10d]]</f>
        <v>-2.3855275427768361E-2</v>
      </c>
      <c r="H472" s="3" t="b">
        <f>Data_SP500[[#This Row],[leg_return10d]]&lt;Data_SP500[[#This Row],[var10d]]</f>
        <v>1</v>
      </c>
      <c r="I472" s="3">
        <f>IF(AND(Data_SP500[[#This Row],[breaches]], Data_SP500[[#This Row],[breaches]]=H471),1,0)</f>
        <v>1</v>
      </c>
    </row>
    <row r="473" spans="1:9" x14ac:dyDescent="0.25">
      <c r="A473" s="3" t="s">
        <v>943</v>
      </c>
      <c r="B473">
        <v>2074.330078</v>
      </c>
      <c r="C473">
        <f>LN(Data_SP500[[#This Row],[SP500]])-LN(B472)</f>
        <v>3.7576736905968744E-3</v>
      </c>
      <c r="D473">
        <f>LN(B483)-LN(Data_SP500[[#This Row],[SP500]])</f>
        <v>-3.0066739770391315E-2</v>
      </c>
      <c r="E473" s="3">
        <f t="shared" si="7"/>
        <v>3.2781644358715559E-3</v>
      </c>
      <c r="F473" s="3">
        <f>Data_SP500[[#This Row],[sigma]]*SQRT(10)</f>
        <v>1.0366466161915099E-2</v>
      </c>
      <c r="G473" s="3">
        <f>_xlfn.NORM.INV(0.01,0,1)*Data_SP500[[#This Row],[sigma_10d]]</f>
        <v>-2.4116006517087504E-2</v>
      </c>
      <c r="H473" s="3" t="b">
        <f>Data_SP500[[#This Row],[leg_return10d]]&lt;Data_SP500[[#This Row],[var10d]]</f>
        <v>1</v>
      </c>
      <c r="I473" s="3">
        <f>IF(AND(Data_SP500[[#This Row],[breaches]], Data_SP500[[#This Row],[breaches]]=H472),1,0)</f>
        <v>1</v>
      </c>
    </row>
    <row r="474" spans="1:9" x14ac:dyDescent="0.25">
      <c r="A474" s="3" t="s">
        <v>944</v>
      </c>
      <c r="B474">
        <v>2071.919922</v>
      </c>
      <c r="C474">
        <f>LN(Data_SP500[[#This Row],[SP500]])-LN(B473)</f>
        <v>-1.1625716111947071E-3</v>
      </c>
      <c r="D474">
        <f>LN(B484)-LN(Data_SP500[[#This Row],[SP500]])</f>
        <v>-5.172793675556342E-3</v>
      </c>
      <c r="E474" s="3">
        <f t="shared" si="7"/>
        <v>3.1915352624510137E-3</v>
      </c>
      <c r="F474" s="3">
        <f>Data_SP500[[#This Row],[sigma]]*SQRT(10)</f>
        <v>1.0092520662088466E-2</v>
      </c>
      <c r="G474" s="3">
        <f>_xlfn.NORM.INV(0.01,0,1)*Data_SP500[[#This Row],[sigma_10d]]</f>
        <v>-2.3478713985962761E-2</v>
      </c>
      <c r="H474" s="3" t="b">
        <f>Data_SP500[[#This Row],[leg_return10d]]&lt;Data_SP500[[#This Row],[var10d]]</f>
        <v>0</v>
      </c>
      <c r="I474" s="3">
        <f>IF(AND(Data_SP500[[#This Row],[breaches]], Data_SP500[[#This Row],[breaches]]=H473),1,0)</f>
        <v>0</v>
      </c>
    </row>
    <row r="475" spans="1:9" x14ac:dyDescent="0.25">
      <c r="A475" s="3" t="s">
        <v>945</v>
      </c>
      <c r="B475">
        <v>2075.3701169999999</v>
      </c>
      <c r="C475">
        <f>LN(Data_SP500[[#This Row],[SP500]])-LN(B474)</f>
        <v>1.6638314482451122E-3</v>
      </c>
      <c r="D475">
        <f>LN(B485)-LN(Data_SP500[[#This Row],[SP500]])</f>
        <v>-2.276987094980143E-3</v>
      </c>
      <c r="E475" s="3">
        <f t="shared" si="7"/>
        <v>3.0382805055617118E-3</v>
      </c>
      <c r="F475" s="3">
        <f>Data_SP500[[#This Row],[sigma]]*SQRT(10)</f>
        <v>9.6078865680628914E-3</v>
      </c>
      <c r="G475" s="3">
        <f>_xlfn.NORM.INV(0.01,0,1)*Data_SP500[[#This Row],[sigma_10d]]</f>
        <v>-2.2351286491638658E-2</v>
      </c>
      <c r="H475" s="3" t="b">
        <f>Data_SP500[[#This Row],[leg_return10d]]&lt;Data_SP500[[#This Row],[var10d]]</f>
        <v>0</v>
      </c>
      <c r="I475" s="3">
        <f>IF(AND(Data_SP500[[#This Row],[breaches]], Data_SP500[[#This Row],[breaches]]=H474),1,0)</f>
        <v>0</v>
      </c>
    </row>
    <row r="476" spans="1:9" x14ac:dyDescent="0.25">
      <c r="A476" s="3" t="s">
        <v>946</v>
      </c>
      <c r="B476">
        <v>2060.3100589999999</v>
      </c>
      <c r="C476">
        <f>LN(Data_SP500[[#This Row],[SP500]])-LN(B475)</f>
        <v>-7.283021862191319E-3</v>
      </c>
      <c r="D476">
        <f>LN(B486)-LN(Data_SP500[[#This Row],[SP500]])</f>
        <v>8.8092573830795828E-3</v>
      </c>
      <c r="E476" s="3">
        <f t="shared" si="7"/>
        <v>3.4946551023045773E-3</v>
      </c>
      <c r="F476" s="3">
        <f>Data_SP500[[#This Row],[sigma]]*SQRT(10)</f>
        <v>1.1051069760011207E-2</v>
      </c>
      <c r="G476" s="3">
        <f>_xlfn.NORM.INV(0.01,0,1)*Data_SP500[[#This Row],[sigma_10d]]</f>
        <v>-2.5708632642079097E-2</v>
      </c>
      <c r="H476" s="3" t="b">
        <f>Data_SP500[[#This Row],[leg_return10d]]&lt;Data_SP500[[#This Row],[var10d]]</f>
        <v>0</v>
      </c>
      <c r="I476" s="3">
        <f>IF(AND(Data_SP500[[#This Row],[breaches]], Data_SP500[[#This Row],[breaches]]=H475),1,0)</f>
        <v>0</v>
      </c>
    </row>
    <row r="477" spans="1:9" x14ac:dyDescent="0.25">
      <c r="A477" s="3" t="s">
        <v>947</v>
      </c>
      <c r="B477">
        <v>2059.820068</v>
      </c>
      <c r="C477">
        <f>LN(Data_SP500[[#This Row],[SP500]])-LN(B476)</f>
        <v>-2.3785219748173603E-4</v>
      </c>
      <c r="D477">
        <f>LN(B487)-LN(Data_SP500[[#This Row],[SP500]])</f>
        <v>1.0791948300369114E-2</v>
      </c>
      <c r="E477" s="3">
        <f t="shared" si="7"/>
        <v>3.4997572009036848E-3</v>
      </c>
      <c r="F477" s="3">
        <f>Data_SP500[[#This Row],[sigma]]*SQRT(10)</f>
        <v>1.1067204012431142E-2</v>
      </c>
      <c r="G477" s="3">
        <f>_xlfn.NORM.INV(0.01,0,1)*Data_SP500[[#This Row],[sigma_10d]]</f>
        <v>-2.574616652589545E-2</v>
      </c>
      <c r="H477" s="3" t="b">
        <f>Data_SP500[[#This Row],[leg_return10d]]&lt;Data_SP500[[#This Row],[var10d]]</f>
        <v>0</v>
      </c>
      <c r="I477" s="3">
        <f>IF(AND(Data_SP500[[#This Row],[breaches]], Data_SP500[[#This Row],[breaches]]=H476),1,0)</f>
        <v>0</v>
      </c>
    </row>
    <row r="478" spans="1:9" x14ac:dyDescent="0.25">
      <c r="A478" s="3" t="s">
        <v>948</v>
      </c>
      <c r="B478">
        <v>2026.1400149999999</v>
      </c>
      <c r="C478">
        <f>LN(Data_SP500[[#This Row],[SP500]])-LN(B477)</f>
        <v>-1.6486120835065954E-2</v>
      </c>
      <c r="D478">
        <f>LN(B488)-LN(Data_SP500[[#This Row],[SP500]])</f>
        <v>2.7138762924389326E-2</v>
      </c>
      <c r="E478" s="3">
        <f t="shared" si="7"/>
        <v>5.0705786133061776E-3</v>
      </c>
      <c r="F478" s="3">
        <f>Data_SP500[[#This Row],[sigma]]*SQRT(10)</f>
        <v>1.6034577472985687E-2</v>
      </c>
      <c r="G478" s="3">
        <f>_xlfn.NORM.INV(0.01,0,1)*Data_SP500[[#This Row],[sigma_10d]]</f>
        <v>-3.7302005215423407E-2</v>
      </c>
      <c r="H478" s="3" t="b">
        <f>Data_SP500[[#This Row],[leg_return10d]]&lt;Data_SP500[[#This Row],[var10d]]</f>
        <v>0</v>
      </c>
      <c r="I478" s="3">
        <f>IF(AND(Data_SP500[[#This Row],[breaches]], Data_SP500[[#This Row],[breaches]]=H477),1,0)</f>
        <v>0</v>
      </c>
    </row>
    <row r="479" spans="1:9" x14ac:dyDescent="0.25">
      <c r="A479" s="3" t="s">
        <v>949</v>
      </c>
      <c r="B479">
        <v>2035.329956</v>
      </c>
      <c r="C479">
        <f>LN(Data_SP500[[#This Row],[SP500]])-LN(B478)</f>
        <v>4.525433771237708E-3</v>
      </c>
      <c r="D479">
        <f>LN(B489)-LN(Data_SP500[[#This Row],[SP500]])</f>
        <v>2.5917439269623976E-2</v>
      </c>
      <c r="E479" s="3">
        <f t="shared" si="7"/>
        <v>5.1753578022496584E-3</v>
      </c>
      <c r="F479" s="3">
        <f>Data_SP500[[#This Row],[sigma]]*SQRT(10)</f>
        <v>1.6365918361432218E-2</v>
      </c>
      <c r="G479" s="3">
        <f>_xlfn.NORM.INV(0.01,0,1)*Data_SP500[[#This Row],[sigma_10d]]</f>
        <v>-3.8072819386843801E-2</v>
      </c>
      <c r="H479" s="3" t="b">
        <f>Data_SP500[[#This Row],[leg_return10d]]&lt;Data_SP500[[#This Row],[var10d]]</f>
        <v>0</v>
      </c>
      <c r="I479" s="3">
        <f>IF(AND(Data_SP500[[#This Row],[breaches]], Data_SP500[[#This Row],[breaches]]=H478),1,0)</f>
        <v>0</v>
      </c>
    </row>
    <row r="480" spans="1:9" x14ac:dyDescent="0.25">
      <c r="A480" s="3" t="s">
        <v>950</v>
      </c>
      <c r="B480">
        <v>2002.329956</v>
      </c>
      <c r="C480">
        <f>LN(Data_SP500[[#This Row],[SP500]])-LN(B479)</f>
        <v>-1.6346465792101306E-2</v>
      </c>
      <c r="D480">
        <f>LN(B490)-LN(Data_SP500[[#This Row],[SP500]])</f>
        <v>4.3125308093498127E-2</v>
      </c>
      <c r="E480" s="3">
        <f t="shared" si="7"/>
        <v>6.27520809600294E-3</v>
      </c>
      <c r="F480" s="3">
        <f>Data_SP500[[#This Row],[sigma]]*SQRT(10)</f>
        <v>1.9843950374897848E-2</v>
      </c>
      <c r="G480" s="3">
        <f>_xlfn.NORM.INV(0.01,0,1)*Data_SP500[[#This Row],[sigma_10d]]</f>
        <v>-4.6163931767215553E-2</v>
      </c>
      <c r="H480" s="3" t="b">
        <f>Data_SP500[[#This Row],[leg_return10d]]&lt;Data_SP500[[#This Row],[var10d]]</f>
        <v>0</v>
      </c>
      <c r="I480" s="3">
        <f>IF(AND(Data_SP500[[#This Row],[breaches]], Data_SP500[[#This Row],[breaches]]=H479),1,0)</f>
        <v>0</v>
      </c>
    </row>
    <row r="481" spans="1:9" x14ac:dyDescent="0.25">
      <c r="A481" s="3" t="s">
        <v>288</v>
      </c>
      <c r="B481">
        <v>1989.630005</v>
      </c>
      <c r="C481">
        <f>LN(Data_SP500[[#This Row],[SP500]])-LN(B480)</f>
        <v>-6.3627861855106715E-3</v>
      </c>
      <c r="D481">
        <f>LN(B491)-LN(Data_SP500[[#This Row],[SP500]])</f>
        <v>4.4587501581643707E-2</v>
      </c>
      <c r="E481" s="3">
        <f t="shared" si="7"/>
        <v>6.3790109861179547E-3</v>
      </c>
      <c r="F481" s="3">
        <f>Data_SP500[[#This Row],[sigma]]*SQRT(10)</f>
        <v>2.0172203935369473E-2</v>
      </c>
      <c r="G481" s="3">
        <f>_xlfn.NORM.INV(0.01,0,1)*Data_SP500[[#This Row],[sigma_10d]]</f>
        <v>-4.6927563739765053E-2</v>
      </c>
      <c r="H481" s="3" t="b">
        <f>Data_SP500[[#This Row],[leg_return10d]]&lt;Data_SP500[[#This Row],[var10d]]</f>
        <v>0</v>
      </c>
      <c r="I481" s="3">
        <f>IF(AND(Data_SP500[[#This Row],[breaches]], Data_SP500[[#This Row],[breaches]]=H480),1,0)</f>
        <v>0</v>
      </c>
    </row>
    <row r="482" spans="1:9" x14ac:dyDescent="0.25">
      <c r="A482" s="3" t="s">
        <v>289</v>
      </c>
      <c r="B482">
        <v>1972.73999</v>
      </c>
      <c r="C482">
        <f>LN(Data_SP500[[#This Row],[SP500]])-LN(B481)</f>
        <v>-8.5252600430862913E-3</v>
      </c>
      <c r="D482">
        <f>LN(B492)-LN(Data_SP500[[#This Row],[SP500]])</f>
        <v>4.2748377731284926E-2</v>
      </c>
      <c r="E482" s="3">
        <f t="shared" si="7"/>
        <v>6.5658292456420506E-3</v>
      </c>
      <c r="F482" s="3">
        <f>Data_SP500[[#This Row],[sigma]]*SQRT(10)</f>
        <v>2.0762975143974061E-2</v>
      </c>
      <c r="G482" s="3">
        <f>_xlfn.NORM.INV(0.01,0,1)*Data_SP500[[#This Row],[sigma_10d]]</f>
        <v>-4.8301903084946876E-2</v>
      </c>
      <c r="H482" s="3" t="b">
        <f>Data_SP500[[#This Row],[leg_return10d]]&lt;Data_SP500[[#This Row],[var10d]]</f>
        <v>0</v>
      </c>
      <c r="I482" s="3">
        <f>IF(AND(Data_SP500[[#This Row],[breaches]], Data_SP500[[#This Row],[breaches]]=H481),1,0)</f>
        <v>0</v>
      </c>
    </row>
    <row r="483" spans="1:9" x14ac:dyDescent="0.25">
      <c r="A483" s="3" t="s">
        <v>290</v>
      </c>
      <c r="B483">
        <v>2012.8900149999999</v>
      </c>
      <c r="C483">
        <f>LN(Data_SP500[[#This Row],[SP500]])-LN(B482)</f>
        <v>2.0148073536757849E-2</v>
      </c>
      <c r="D483">
        <f>LN(B493)-LN(Data_SP500[[#This Row],[SP500]])</f>
        <v>2.2260282804841935E-2</v>
      </c>
      <c r="E483" s="3">
        <f t="shared" si="7"/>
        <v>8.0977870985101449E-3</v>
      </c>
      <c r="F483" s="3">
        <f>Data_SP500[[#This Row],[sigma]]*SQRT(10)</f>
        <v>2.5607451238418351E-2</v>
      </c>
      <c r="G483" s="3">
        <f>_xlfn.NORM.INV(0.01,0,1)*Data_SP500[[#This Row],[sigma_10d]]</f>
        <v>-5.9571839748099029E-2</v>
      </c>
      <c r="H483" s="3" t="b">
        <f>Data_SP500[[#This Row],[leg_return10d]]&lt;Data_SP500[[#This Row],[var10d]]</f>
        <v>0</v>
      </c>
      <c r="I483" s="3">
        <f>IF(AND(Data_SP500[[#This Row],[breaches]], Data_SP500[[#This Row],[breaches]]=H482),1,0)</f>
        <v>0</v>
      </c>
    </row>
    <row r="484" spans="1:9" x14ac:dyDescent="0.25">
      <c r="A484" s="3" t="s">
        <v>291</v>
      </c>
      <c r="B484">
        <v>2061.2299800000001</v>
      </c>
      <c r="C484">
        <f>LN(Data_SP500[[#This Row],[SP500]])-LN(B483)</f>
        <v>2.3731374483640266E-2</v>
      </c>
      <c r="D484">
        <f>LN(B494)-LN(Data_SP500[[#This Row],[SP500]])</f>
        <v>-1.991830515494275E-2</v>
      </c>
      <c r="E484" s="3">
        <f t="shared" si="7"/>
        <v>9.6353613826999467E-3</v>
      </c>
      <c r="F484" s="3">
        <f>Data_SP500[[#This Row],[sigma]]*SQRT(10)</f>
        <v>3.046968804816115E-2</v>
      </c>
      <c r="G484" s="3">
        <f>_xlfn.NORM.INV(0.01,0,1)*Data_SP500[[#This Row],[sigma_10d]]</f>
        <v>-7.0883094013527312E-2</v>
      </c>
      <c r="H484" s="3" t="b">
        <f>Data_SP500[[#This Row],[leg_return10d]]&lt;Data_SP500[[#This Row],[var10d]]</f>
        <v>0</v>
      </c>
      <c r="I484" s="3">
        <f>IF(AND(Data_SP500[[#This Row],[breaches]], Data_SP500[[#This Row],[breaches]]=H483),1,0)</f>
        <v>0</v>
      </c>
    </row>
    <row r="485" spans="1:9" x14ac:dyDescent="0.25">
      <c r="A485" s="3" t="s">
        <v>292</v>
      </c>
      <c r="B485">
        <v>2070.6499020000001</v>
      </c>
      <c r="C485">
        <f>LN(Data_SP500[[#This Row],[SP500]])-LN(B484)</f>
        <v>4.5596380288213112E-3</v>
      </c>
      <c r="D485">
        <f>LN(B495)-LN(Data_SP500[[#This Row],[SP500]])</f>
        <v>-3.3411198022951893E-2</v>
      </c>
      <c r="E485" s="3">
        <f t="shared" si="7"/>
        <v>9.6719700330212769E-3</v>
      </c>
      <c r="F485" s="3">
        <f>Data_SP500[[#This Row],[sigma]]*SQRT(10)</f>
        <v>3.0585454765241209E-2</v>
      </c>
      <c r="G485" s="3">
        <f>_xlfn.NORM.INV(0.01,0,1)*Data_SP500[[#This Row],[sigma_10d]]</f>
        <v>-7.1152407669691192E-2</v>
      </c>
      <c r="H485" s="3" t="b">
        <f>Data_SP500[[#This Row],[leg_return10d]]&lt;Data_SP500[[#This Row],[var10d]]</f>
        <v>0</v>
      </c>
      <c r="I485" s="3">
        <f>IF(AND(Data_SP500[[#This Row],[breaches]], Data_SP500[[#This Row],[breaches]]=H484),1,0)</f>
        <v>0</v>
      </c>
    </row>
    <row r="486" spans="1:9" x14ac:dyDescent="0.25">
      <c r="A486" s="3" t="s">
        <v>293</v>
      </c>
      <c r="B486">
        <v>2078.540039</v>
      </c>
      <c r="C486">
        <f>LN(Data_SP500[[#This Row],[SP500]])-LN(B485)</f>
        <v>3.8032226158684068E-3</v>
      </c>
      <c r="D486">
        <f>LN(B496)-LN(Data_SP500[[#This Row],[SP500]])</f>
        <v>-2.5651684822776133E-2</v>
      </c>
      <c r="E486" s="3">
        <f t="shared" si="7"/>
        <v>9.6941167515274575E-3</v>
      </c>
      <c r="F486" s="3">
        <f>Data_SP500[[#This Row],[sigma]]*SQRT(10)</f>
        <v>3.0655488838419339E-2</v>
      </c>
      <c r="G486" s="3">
        <f>_xlfn.NORM.INV(0.01,0,1)*Data_SP500[[#This Row],[sigma_10d]]</f>
        <v>-7.1315331286939551E-2</v>
      </c>
      <c r="H486" s="3" t="b">
        <f>Data_SP500[[#This Row],[leg_return10d]]&lt;Data_SP500[[#This Row],[var10d]]</f>
        <v>0</v>
      </c>
      <c r="I486" s="3">
        <f>IF(AND(Data_SP500[[#This Row],[breaches]], Data_SP500[[#This Row],[breaches]]=H485),1,0)</f>
        <v>0</v>
      </c>
    </row>
    <row r="487" spans="1:9" x14ac:dyDescent="0.25">
      <c r="A487" s="3" t="s">
        <v>294</v>
      </c>
      <c r="B487">
        <v>2082.169922</v>
      </c>
      <c r="C487">
        <f>LN(Data_SP500[[#This Row],[SP500]])-LN(B486)</f>
        <v>1.7448387198077953E-3</v>
      </c>
      <c r="D487">
        <f>LN(B497)-LN(Data_SP500[[#This Row],[SP500]])</f>
        <v>-9.6663550064626236E-3</v>
      </c>
      <c r="E487" s="3">
        <f t="shared" si="7"/>
        <v>9.6406442653866557E-3</v>
      </c>
      <c r="F487" s="3">
        <f>Data_SP500[[#This Row],[sigma]]*SQRT(10)</f>
        <v>3.0486393990062619E-2</v>
      </c>
      <c r="G487" s="3">
        <f>_xlfn.NORM.INV(0.01,0,1)*Data_SP500[[#This Row],[sigma_10d]]</f>
        <v>-7.0921957845953634E-2</v>
      </c>
      <c r="H487" s="3" t="b">
        <f>Data_SP500[[#This Row],[leg_return10d]]&lt;Data_SP500[[#This Row],[var10d]]</f>
        <v>0</v>
      </c>
      <c r="I487" s="3">
        <f>IF(AND(Data_SP500[[#This Row],[breaches]], Data_SP500[[#This Row],[breaches]]=H486),1,0)</f>
        <v>0</v>
      </c>
    </row>
    <row r="488" spans="1:9" x14ac:dyDescent="0.25">
      <c r="A488" s="3" t="s">
        <v>295</v>
      </c>
      <c r="B488">
        <v>2081.8798830000001</v>
      </c>
      <c r="C488">
        <f>LN(Data_SP500[[#This Row],[SP500]])-LN(B487)</f>
        <v>-1.3930621104574215E-4</v>
      </c>
      <c r="D488">
        <f>LN(B498)-LN(Data_SP500[[#This Row],[SP500]])</f>
        <v>-1.7966370948403032E-2</v>
      </c>
      <c r="E488" s="3">
        <f t="shared" si="7"/>
        <v>9.6250326448937811E-3</v>
      </c>
      <c r="F488" s="3">
        <f>Data_SP500[[#This Row],[sigma]]*SQRT(10)</f>
        <v>3.0437025711338977E-2</v>
      </c>
      <c r="G488" s="3">
        <f>_xlfn.NORM.INV(0.01,0,1)*Data_SP500[[#This Row],[sigma_10d]]</f>
        <v>-7.080711005569984E-2</v>
      </c>
      <c r="H488" s="3" t="b">
        <f>Data_SP500[[#This Row],[leg_return10d]]&lt;Data_SP500[[#This Row],[var10d]]</f>
        <v>0</v>
      </c>
      <c r="I488" s="3">
        <f>IF(AND(Data_SP500[[#This Row],[breaches]], Data_SP500[[#This Row],[breaches]]=H487),1,0)</f>
        <v>0</v>
      </c>
    </row>
    <row r="489" spans="1:9" x14ac:dyDescent="0.25">
      <c r="A489" s="3" t="s">
        <v>296</v>
      </c>
      <c r="B489">
        <v>2088.7700199999999</v>
      </c>
      <c r="C489">
        <f>LN(Data_SP500[[#This Row],[SP500]])-LN(B488)</f>
        <v>3.3041101164723585E-3</v>
      </c>
      <c r="D489">
        <f>LN(B499)-LN(Data_SP500[[#This Row],[SP500]])</f>
        <v>-2.939709799146506E-2</v>
      </c>
      <c r="E489" s="3">
        <f t="shared" si="7"/>
        <v>9.6408614988121207E-3</v>
      </c>
      <c r="F489" s="3">
        <f>Data_SP500[[#This Row],[sigma]]*SQRT(10)</f>
        <v>3.0487080942471011E-2</v>
      </c>
      <c r="G489" s="3">
        <f>_xlfn.NORM.INV(0.01,0,1)*Data_SP500[[#This Row],[sigma_10d]]</f>
        <v>-7.0923555936228469E-2</v>
      </c>
      <c r="H489" s="3" t="b">
        <f>Data_SP500[[#This Row],[leg_return10d]]&lt;Data_SP500[[#This Row],[var10d]]</f>
        <v>0</v>
      </c>
      <c r="I489" s="3">
        <f>IF(AND(Data_SP500[[#This Row],[breaches]], Data_SP500[[#This Row],[breaches]]=H488),1,0)</f>
        <v>0</v>
      </c>
    </row>
    <row r="490" spans="1:9" x14ac:dyDescent="0.25">
      <c r="A490" s="3" t="s">
        <v>297</v>
      </c>
      <c r="B490">
        <v>2090.570068</v>
      </c>
      <c r="C490">
        <f>LN(Data_SP500[[#This Row],[SP500]])-LN(B489)</f>
        <v>8.6140303177284494E-4</v>
      </c>
      <c r="D490">
        <f>LN(B500)-LN(Data_SP500[[#This Row],[SP500]])</f>
        <v>-3.2840386721356474E-2</v>
      </c>
      <c r="E490" s="3">
        <f t="shared" si="7"/>
        <v>9.626965044250195E-3</v>
      </c>
      <c r="F490" s="3">
        <f>Data_SP500[[#This Row],[sigma]]*SQRT(10)</f>
        <v>3.0443136494654285E-2</v>
      </c>
      <c r="G490" s="3">
        <f>_xlfn.NORM.INV(0.01,0,1)*Data_SP500[[#This Row],[sigma_10d]]</f>
        <v>-7.082132586347413E-2</v>
      </c>
      <c r="H490" s="3" t="b">
        <f>Data_SP500[[#This Row],[leg_return10d]]&lt;Data_SP500[[#This Row],[var10d]]</f>
        <v>0</v>
      </c>
      <c r="I490" s="3">
        <f>IF(AND(Data_SP500[[#This Row],[breaches]], Data_SP500[[#This Row],[breaches]]=H489),1,0)</f>
        <v>0</v>
      </c>
    </row>
    <row r="491" spans="1:9" x14ac:dyDescent="0.25">
      <c r="A491" s="3" t="s">
        <v>298</v>
      </c>
      <c r="B491">
        <v>2080.3500979999999</v>
      </c>
      <c r="C491">
        <f>LN(Data_SP500[[#This Row],[SP500]])-LN(B490)</f>
        <v>-4.9005926973650915E-3</v>
      </c>
      <c r="D491">
        <f>LN(B501)-LN(Data_SP500[[#This Row],[SP500]])</f>
        <v>-3.3769822612157441E-2</v>
      </c>
      <c r="E491" s="3">
        <f t="shared" si="7"/>
        <v>9.676651613568836E-3</v>
      </c>
      <c r="F491" s="3">
        <f>Data_SP500[[#This Row],[sigma]]*SQRT(10)</f>
        <v>3.0600259222821034E-2</v>
      </c>
      <c r="G491" s="3">
        <f>_xlfn.NORM.INV(0.01,0,1)*Data_SP500[[#This Row],[sigma_10d]]</f>
        <v>-7.1186847988108343E-2</v>
      </c>
      <c r="H491" s="3" t="b">
        <f>Data_SP500[[#This Row],[leg_return10d]]&lt;Data_SP500[[#This Row],[var10d]]</f>
        <v>0</v>
      </c>
      <c r="I491" s="3">
        <f>IF(AND(Data_SP500[[#This Row],[breaches]], Data_SP500[[#This Row],[breaches]]=H490),1,0)</f>
        <v>0</v>
      </c>
    </row>
    <row r="492" spans="1:9" x14ac:dyDescent="0.25">
      <c r="A492" s="3" t="s">
        <v>299</v>
      </c>
      <c r="B492">
        <v>2058.8999020000001</v>
      </c>
      <c r="C492">
        <f>LN(Data_SP500[[#This Row],[SP500]])-LN(B491)</f>
        <v>-1.0364383893445073E-2</v>
      </c>
      <c r="D492">
        <f>LN(B502)-LN(Data_SP500[[#This Row],[SP500]])</f>
        <v>-3.2696341928897255E-2</v>
      </c>
      <c r="E492" s="3">
        <f t="shared" si="7"/>
        <v>9.8353615259060678E-3</v>
      </c>
      <c r="F492" s="3">
        <f>Data_SP500[[#This Row],[sigma]]*SQRT(10)</f>
        <v>3.1102144033052344E-2</v>
      </c>
      <c r="G492" s="3">
        <f>_xlfn.NORM.INV(0.01,0,1)*Data_SP500[[#This Row],[sigma_10d]]</f>
        <v>-7.2354406649403347E-2</v>
      </c>
      <c r="H492" s="3" t="b">
        <f>Data_SP500[[#This Row],[leg_return10d]]&lt;Data_SP500[[#This Row],[var10d]]</f>
        <v>0</v>
      </c>
      <c r="I492" s="3">
        <f>IF(AND(Data_SP500[[#This Row],[breaches]], Data_SP500[[#This Row],[breaches]]=H491),1,0)</f>
        <v>0</v>
      </c>
    </row>
    <row r="493" spans="1:9" x14ac:dyDescent="0.25">
      <c r="A493" s="3" t="s">
        <v>951</v>
      </c>
      <c r="B493">
        <v>2058.1999510000001</v>
      </c>
      <c r="C493">
        <f>LN(Data_SP500[[#This Row],[SP500]])-LN(B492)</f>
        <v>-3.4002138968514117E-4</v>
      </c>
      <c r="D493">
        <f>LN(B503)-LN(Data_SP500[[#This Row],[SP500]])</f>
        <v>-1.9021427353308695E-2</v>
      </c>
      <c r="E493" s="3">
        <f t="shared" si="7"/>
        <v>9.7310196985209985E-3</v>
      </c>
      <c r="F493" s="3">
        <f>Data_SP500[[#This Row],[sigma]]*SQRT(10)</f>
        <v>3.0772186203291394E-2</v>
      </c>
      <c r="G493" s="3">
        <f>_xlfn.NORM.INV(0.01,0,1)*Data_SP500[[#This Row],[sigma_10d]]</f>
        <v>-7.1586809953615826E-2</v>
      </c>
      <c r="H493" s="3" t="b">
        <f>Data_SP500[[#This Row],[leg_return10d]]&lt;Data_SP500[[#This Row],[var10d]]</f>
        <v>0</v>
      </c>
      <c r="I493" s="3">
        <f>IF(AND(Data_SP500[[#This Row],[breaches]], Data_SP500[[#This Row],[breaches]]=H492),1,0)</f>
        <v>0</v>
      </c>
    </row>
    <row r="494" spans="1:9" x14ac:dyDescent="0.25">
      <c r="A494" s="3" t="s">
        <v>952</v>
      </c>
      <c r="B494">
        <v>2020.579956</v>
      </c>
      <c r="C494">
        <f>LN(Data_SP500[[#This Row],[SP500]])-LN(B493)</f>
        <v>-1.844721347614442E-2</v>
      </c>
      <c r="D494">
        <f>LN(B504)-LN(Data_SP500[[#This Row],[SP500]])</f>
        <v>9.7453861413487886E-4</v>
      </c>
      <c r="E494" s="3">
        <f t="shared" si="7"/>
        <v>1.0459429684200244E-2</v>
      </c>
      <c r="F494" s="3">
        <f>Data_SP500[[#This Row],[sigma]]*SQRT(10)</f>
        <v>3.3075620828448442E-2</v>
      </c>
      <c r="G494" s="3">
        <f>_xlfn.NORM.INV(0.01,0,1)*Data_SP500[[#This Row],[sigma_10d]]</f>
        <v>-7.6945400196841984E-2</v>
      </c>
      <c r="H494" s="3" t="b">
        <f>Data_SP500[[#This Row],[leg_return10d]]&lt;Data_SP500[[#This Row],[var10d]]</f>
        <v>0</v>
      </c>
      <c r="I494" s="3">
        <f>IF(AND(Data_SP500[[#This Row],[breaches]], Data_SP500[[#This Row],[breaches]]=H493),1,0)</f>
        <v>0</v>
      </c>
    </row>
    <row r="495" spans="1:9" x14ac:dyDescent="0.25">
      <c r="A495" s="3" t="s">
        <v>953</v>
      </c>
      <c r="B495">
        <v>2002.6099850000001</v>
      </c>
      <c r="C495">
        <f>LN(Data_SP500[[#This Row],[SP500]])-LN(B494)</f>
        <v>-8.9332548391878319E-3</v>
      </c>
      <c r="D495">
        <f>LN(B505)-LN(Data_SP500[[#This Row],[SP500]])</f>
        <v>1.4628258332865407E-2</v>
      </c>
      <c r="E495" s="3">
        <f t="shared" si="7"/>
        <v>1.0592780620778211E-2</v>
      </c>
      <c r="F495" s="3">
        <f>Data_SP500[[#This Row],[sigma]]*SQRT(10)</f>
        <v>3.3497313516151477E-2</v>
      </c>
      <c r="G495" s="3">
        <f>_xlfn.NORM.INV(0.01,0,1)*Data_SP500[[#This Row],[sigma_10d]]</f>
        <v>-7.7926404084378509E-2</v>
      </c>
      <c r="H495" s="3" t="b">
        <f>Data_SP500[[#This Row],[leg_return10d]]&lt;Data_SP500[[#This Row],[var10d]]</f>
        <v>0</v>
      </c>
      <c r="I495" s="3">
        <f>IF(AND(Data_SP500[[#This Row],[breaches]], Data_SP500[[#This Row],[breaches]]=H494),1,0)</f>
        <v>0</v>
      </c>
    </row>
    <row r="496" spans="1:9" x14ac:dyDescent="0.25">
      <c r="A496" s="3" t="s">
        <v>954</v>
      </c>
      <c r="B496">
        <v>2025.900024</v>
      </c>
      <c r="C496">
        <f>LN(Data_SP500[[#This Row],[SP500]])-LN(B495)</f>
        <v>1.1562735816044167E-2</v>
      </c>
      <c r="D496">
        <f>LN(B506)-LN(Data_SP500[[#This Row],[SP500]])</f>
        <v>1.8219835478504365E-2</v>
      </c>
      <c r="E496" s="3">
        <f t="shared" si="7"/>
        <v>1.096010719554885E-2</v>
      </c>
      <c r="F496" s="3">
        <f>Data_SP500[[#This Row],[sigma]]*SQRT(10)</f>
        <v>3.4658902137534836E-2</v>
      </c>
      <c r="G496" s="3">
        <f>_xlfn.NORM.INV(0.01,0,1)*Data_SP500[[#This Row],[sigma_10d]]</f>
        <v>-8.0628663304243717E-2</v>
      </c>
      <c r="H496" s="3" t="b">
        <f>Data_SP500[[#This Row],[leg_return10d]]&lt;Data_SP500[[#This Row],[var10d]]</f>
        <v>0</v>
      </c>
      <c r="I496" s="3">
        <f>IF(AND(Data_SP500[[#This Row],[breaches]], Data_SP500[[#This Row],[breaches]]=H495),1,0)</f>
        <v>0</v>
      </c>
    </row>
    <row r="497" spans="1:9" x14ac:dyDescent="0.25">
      <c r="A497" s="3" t="s">
        <v>955</v>
      </c>
      <c r="B497">
        <v>2062.139893</v>
      </c>
      <c r="C497">
        <f>LN(Data_SP500[[#This Row],[SP500]])-LN(B496)</f>
        <v>1.7730168536121305E-2</v>
      </c>
      <c r="D497">
        <f>LN(B507)-LN(Data_SP500[[#This Row],[SP500]])</f>
        <v>-5.016989345453915E-3</v>
      </c>
      <c r="E497" s="3">
        <f t="shared" si="7"/>
        <v>1.1600590497700977E-2</v>
      </c>
      <c r="F497" s="3">
        <f>Data_SP500[[#This Row],[sigma]]*SQRT(10)</f>
        <v>3.6684288175641379E-2</v>
      </c>
      <c r="G497" s="3">
        <f>_xlfn.NORM.INV(0.01,0,1)*Data_SP500[[#This Row],[sigma_10d]]</f>
        <v>-8.5340415808104877E-2</v>
      </c>
      <c r="H497" s="3" t="b">
        <f>Data_SP500[[#This Row],[leg_return10d]]&lt;Data_SP500[[#This Row],[var10d]]</f>
        <v>0</v>
      </c>
      <c r="I497" s="3">
        <f>IF(AND(Data_SP500[[#This Row],[breaches]], Data_SP500[[#This Row],[breaches]]=H496),1,0)</f>
        <v>0</v>
      </c>
    </row>
    <row r="498" spans="1:9" x14ac:dyDescent="0.25">
      <c r="A498" s="3" t="s">
        <v>956</v>
      </c>
      <c r="B498">
        <v>2044.8100589999999</v>
      </c>
      <c r="C498">
        <f>LN(Data_SP500[[#This Row],[SP500]])-LN(B497)</f>
        <v>-8.4393221529861506E-3</v>
      </c>
      <c r="D498">
        <f>LN(B508)-LN(Data_SP500[[#This Row],[SP500]])</f>
        <v>5.9875010344745405E-3</v>
      </c>
      <c r="E498" s="3">
        <f t="shared" si="7"/>
        <v>1.1747616646822249E-2</v>
      </c>
      <c r="F498" s="3">
        <f>Data_SP500[[#This Row],[sigma]]*SQRT(10)</f>
        <v>3.7149225682468166E-2</v>
      </c>
      <c r="G498" s="3">
        <f>_xlfn.NORM.INV(0.01,0,1)*Data_SP500[[#This Row],[sigma_10d]]</f>
        <v>-8.6422022188673217E-2</v>
      </c>
      <c r="H498" s="3" t="b">
        <f>Data_SP500[[#This Row],[leg_return10d]]&lt;Data_SP500[[#This Row],[var10d]]</f>
        <v>0</v>
      </c>
      <c r="I498" s="3">
        <f>IF(AND(Data_SP500[[#This Row],[breaches]], Data_SP500[[#This Row],[breaches]]=H497),1,0)</f>
        <v>0</v>
      </c>
    </row>
    <row r="499" spans="1:9" x14ac:dyDescent="0.25">
      <c r="A499" s="3" t="s">
        <v>957</v>
      </c>
      <c r="B499">
        <v>2028.26001</v>
      </c>
      <c r="C499">
        <f>LN(Data_SP500[[#This Row],[SP500]])-LN(B498)</f>
        <v>-8.1266169265896693E-3</v>
      </c>
      <c r="D499">
        <f>LN(B509)-LN(Data_SP500[[#This Row],[SP500]])</f>
        <v>6.3583017672375064E-4</v>
      </c>
      <c r="E499" s="3">
        <f t="shared" si="7"/>
        <v>1.13068005080811E-2</v>
      </c>
      <c r="F499" s="3">
        <f>Data_SP500[[#This Row],[sigma]]*SQRT(10)</f>
        <v>3.5755242654685347E-2</v>
      </c>
      <c r="G499" s="3">
        <f>_xlfn.NORM.INV(0.01,0,1)*Data_SP500[[#This Row],[sigma_10d]]</f>
        <v>-8.3179132735541644E-2</v>
      </c>
      <c r="H499" s="3" t="b">
        <f>Data_SP500[[#This Row],[leg_return10d]]&lt;Data_SP500[[#This Row],[var10d]]</f>
        <v>0</v>
      </c>
      <c r="I499" s="3">
        <f>IF(AND(Data_SP500[[#This Row],[breaches]], Data_SP500[[#This Row],[breaches]]=H498),1,0)</f>
        <v>0</v>
      </c>
    </row>
    <row r="500" spans="1:9" x14ac:dyDescent="0.25">
      <c r="A500" s="3" t="s">
        <v>300</v>
      </c>
      <c r="B500">
        <v>2023.030029</v>
      </c>
      <c r="C500">
        <f>LN(Data_SP500[[#This Row],[SP500]])-LN(B499)</f>
        <v>-2.5818856981185689E-3</v>
      </c>
      <c r="D500">
        <f>LN(B510)-LN(Data_SP500[[#This Row],[SP500]])</f>
        <v>-1.0369787110612982E-2</v>
      </c>
      <c r="E500" s="3">
        <f t="shared" si="7"/>
        <v>1.1272452664714161E-2</v>
      </c>
      <c r="F500" s="3">
        <f>Data_SP500[[#This Row],[sigma]]*SQRT(10)</f>
        <v>3.5646625236931115E-2</v>
      </c>
      <c r="G500" s="3">
        <f>_xlfn.NORM.INV(0.01,0,1)*Data_SP500[[#This Row],[sigma_10d]]</f>
        <v>-8.2926450836665277E-2</v>
      </c>
      <c r="H500" s="3" t="b">
        <f>Data_SP500[[#This Row],[leg_return10d]]&lt;Data_SP500[[#This Row],[var10d]]</f>
        <v>0</v>
      </c>
      <c r="I500" s="3">
        <f>IF(AND(Data_SP500[[#This Row],[breaches]], Data_SP500[[#This Row],[breaches]]=H499),1,0)</f>
        <v>0</v>
      </c>
    </row>
    <row r="501" spans="1:9" x14ac:dyDescent="0.25">
      <c r="A501" s="3" t="s">
        <v>301</v>
      </c>
      <c r="B501">
        <v>2011.2700199999999</v>
      </c>
      <c r="C501">
        <f>LN(Data_SP500[[#This Row],[SP500]])-LN(B500)</f>
        <v>-5.8300285881660585E-3</v>
      </c>
      <c r="D501">
        <f>LN(B511)-LN(Data_SP500[[#This Row],[SP500]])</f>
        <v>4.9497586255631276E-3</v>
      </c>
      <c r="E501" s="3">
        <f t="shared" si="7"/>
        <v>1.0744651354031236E-2</v>
      </c>
      <c r="F501" s="3">
        <f>Data_SP500[[#This Row],[sigma]]*SQRT(10)</f>
        <v>3.397757094315091E-2</v>
      </c>
      <c r="G501" s="3">
        <f>_xlfn.NORM.INV(0.01,0,1)*Data_SP500[[#This Row],[sigma_10d]]</f>
        <v>-7.9043649928670967E-2</v>
      </c>
      <c r="H501" s="3" t="b">
        <f>Data_SP500[[#This Row],[leg_return10d]]&lt;Data_SP500[[#This Row],[var10d]]</f>
        <v>0</v>
      </c>
      <c r="I501" s="3">
        <f>IF(AND(Data_SP500[[#This Row],[breaches]], Data_SP500[[#This Row],[breaches]]=H500),1,0)</f>
        <v>0</v>
      </c>
    </row>
    <row r="502" spans="1:9" x14ac:dyDescent="0.25">
      <c r="A502" s="3" t="s">
        <v>302</v>
      </c>
      <c r="B502">
        <v>1992.670044</v>
      </c>
      <c r="C502">
        <f>LN(Data_SP500[[#This Row],[SP500]])-LN(B501)</f>
        <v>-9.2909032101848865E-3</v>
      </c>
      <c r="D502">
        <f>LN(B512)-LN(Data_SP500[[#This Row],[SP500]])</f>
        <v>1.163562711948174E-3</v>
      </c>
      <c r="E502" s="3">
        <f t="shared" si="7"/>
        <v>1.0852696756210917E-2</v>
      </c>
      <c r="F502" s="3">
        <f>Data_SP500[[#This Row],[sigma]]*SQRT(10)</f>
        <v>3.431924050474762E-2</v>
      </c>
      <c r="G502" s="3">
        <f>_xlfn.NORM.INV(0.01,0,1)*Data_SP500[[#This Row],[sigma_10d]]</f>
        <v>-7.9838492186915938E-2</v>
      </c>
      <c r="H502" s="3" t="b">
        <f>Data_SP500[[#This Row],[leg_return10d]]&lt;Data_SP500[[#This Row],[var10d]]</f>
        <v>0</v>
      </c>
      <c r="I502" s="3">
        <f>IF(AND(Data_SP500[[#This Row],[breaches]], Data_SP500[[#This Row],[breaches]]=H501),1,0)</f>
        <v>0</v>
      </c>
    </row>
    <row r="503" spans="1:9" x14ac:dyDescent="0.25">
      <c r="A503" s="3" t="s">
        <v>303</v>
      </c>
      <c r="B503">
        <v>2019.420044</v>
      </c>
      <c r="C503">
        <f>LN(Data_SP500[[#This Row],[SP500]])-LN(B502)</f>
        <v>1.3334893185903418E-2</v>
      </c>
      <c r="D503">
        <f>LN(B513)-LN(Data_SP500[[#This Row],[SP500]])</f>
        <v>7.0783984863709293E-4</v>
      </c>
      <c r="E503" s="3">
        <f t="shared" si="7"/>
        <v>1.1033643308222081E-2</v>
      </c>
      <c r="F503" s="3">
        <f>Data_SP500[[#This Row],[sigma]]*SQRT(10)</f>
        <v>3.4891443743857019E-2</v>
      </c>
      <c r="G503" s="3">
        <f>_xlfn.NORM.INV(0.01,0,1)*Data_SP500[[#This Row],[sigma_10d]]</f>
        <v>-8.116963597573737E-2</v>
      </c>
      <c r="H503" s="3" t="b">
        <f>Data_SP500[[#This Row],[leg_return10d]]&lt;Data_SP500[[#This Row],[var10d]]</f>
        <v>0</v>
      </c>
      <c r="I503" s="3">
        <f>IF(AND(Data_SP500[[#This Row],[breaches]], Data_SP500[[#This Row],[breaches]]=H502),1,0)</f>
        <v>0</v>
      </c>
    </row>
    <row r="504" spans="1:9" x14ac:dyDescent="0.25">
      <c r="A504" s="3" t="s">
        <v>304</v>
      </c>
      <c r="B504">
        <v>2022.5500489999999</v>
      </c>
      <c r="C504">
        <f>LN(Data_SP500[[#This Row],[SP500]])-LN(B503)</f>
        <v>1.5487524912991546E-3</v>
      </c>
      <c r="D504">
        <f>LN(B514)-LN(Data_SP500[[#This Row],[SP500]])</f>
        <v>1.3495325585080487E-2</v>
      </c>
      <c r="E504" s="3">
        <f t="shared" si="7"/>
        <v>1.0139608323391384E-2</v>
      </c>
      <c r="F504" s="3">
        <f>Data_SP500[[#This Row],[sigma]]*SQRT(10)</f>
        <v>3.2064256883917931E-2</v>
      </c>
      <c r="G504" s="3">
        <f>_xlfn.NORM.INV(0.01,0,1)*Data_SP500[[#This Row],[sigma_10d]]</f>
        <v>-7.4592615834601875E-2</v>
      </c>
      <c r="H504" s="3" t="b">
        <f>Data_SP500[[#This Row],[leg_return10d]]&lt;Data_SP500[[#This Row],[var10d]]</f>
        <v>0</v>
      </c>
      <c r="I504" s="3">
        <f>IF(AND(Data_SP500[[#This Row],[breaches]], Data_SP500[[#This Row],[breaches]]=H503),1,0)</f>
        <v>0</v>
      </c>
    </row>
    <row r="505" spans="1:9" x14ac:dyDescent="0.25">
      <c r="A505" s="3" t="s">
        <v>305</v>
      </c>
      <c r="B505">
        <v>2032.119995</v>
      </c>
      <c r="C505">
        <f>LN(Data_SP500[[#This Row],[SP500]])-LN(B504)</f>
        <v>4.7204648795426962E-3</v>
      </c>
      <c r="D505">
        <f>LN(B515)-LN(Data_SP500[[#This Row],[SP500]])</f>
        <v>4.610154392704402E-3</v>
      </c>
      <c r="E505" s="3">
        <f t="shared" si="7"/>
        <v>8.679849753080067E-3</v>
      </c>
      <c r="F505" s="3">
        <f>Data_SP500[[#This Row],[sigma]]*SQRT(10)</f>
        <v>2.744809496778312E-2</v>
      </c>
      <c r="G505" s="3">
        <f>_xlfn.NORM.INV(0.01,0,1)*Data_SP500[[#This Row],[sigma_10d]]</f>
        <v>-6.3853817374773358E-2</v>
      </c>
      <c r="H505" s="3" t="b">
        <f>Data_SP500[[#This Row],[leg_return10d]]&lt;Data_SP500[[#This Row],[var10d]]</f>
        <v>0</v>
      </c>
      <c r="I505" s="3">
        <f>IF(AND(Data_SP500[[#This Row],[breaches]], Data_SP500[[#This Row],[breaches]]=H504),1,0)</f>
        <v>0</v>
      </c>
    </row>
    <row r="506" spans="1:9" x14ac:dyDescent="0.25">
      <c r="A506" s="3" t="s">
        <v>306</v>
      </c>
      <c r="B506">
        <v>2063.1499020000001</v>
      </c>
      <c r="C506">
        <f>LN(Data_SP500[[#This Row],[SP500]])-LN(B505)</f>
        <v>1.5154312961683125E-2</v>
      </c>
      <c r="D506">
        <f>LN(B516)-LN(Data_SP500[[#This Row],[SP500]])</f>
        <v>-3.0534774560386779E-4</v>
      </c>
      <c r="E506" s="3">
        <f t="shared" si="7"/>
        <v>9.2861864715534041E-3</v>
      </c>
      <c r="F506" s="3">
        <f>Data_SP500[[#This Row],[sigma]]*SQRT(10)</f>
        <v>2.9365500027151159E-2</v>
      </c>
      <c r="G506" s="3">
        <f>_xlfn.NORM.INV(0.01,0,1)*Data_SP500[[#This Row],[sigma_10d]]</f>
        <v>-6.8314368558309344E-2</v>
      </c>
      <c r="H506" s="3" t="b">
        <f>Data_SP500[[#This Row],[leg_return10d]]&lt;Data_SP500[[#This Row],[var10d]]</f>
        <v>0</v>
      </c>
      <c r="I506" s="3">
        <f>IF(AND(Data_SP500[[#This Row],[breaches]], Data_SP500[[#This Row],[breaches]]=H505),1,0)</f>
        <v>0</v>
      </c>
    </row>
    <row r="507" spans="1:9" x14ac:dyDescent="0.25">
      <c r="A507" s="3" t="s">
        <v>307</v>
      </c>
      <c r="B507">
        <v>2051.820068</v>
      </c>
      <c r="C507">
        <f>LN(Data_SP500[[#This Row],[SP500]])-LN(B506)</f>
        <v>-5.5066562878369751E-3</v>
      </c>
      <c r="D507">
        <f>LN(B517)-LN(Data_SP500[[#This Row],[SP500]])</f>
        <v>1.7772808475164936E-3</v>
      </c>
      <c r="E507" s="3">
        <f t="shared" si="7"/>
        <v>9.3090796495056295E-3</v>
      </c>
      <c r="F507" s="3">
        <f>Data_SP500[[#This Row],[sigma]]*SQRT(10)</f>
        <v>2.9437894612359742E-2</v>
      </c>
      <c r="G507" s="3">
        <f>_xlfn.NORM.INV(0.01,0,1)*Data_SP500[[#This Row],[sigma_10d]]</f>
        <v>-6.8482783547701404E-2</v>
      </c>
      <c r="H507" s="3" t="b">
        <f>Data_SP500[[#This Row],[leg_return10d]]&lt;Data_SP500[[#This Row],[var10d]]</f>
        <v>0</v>
      </c>
      <c r="I507" s="3">
        <f>IF(AND(Data_SP500[[#This Row],[breaches]], Data_SP500[[#This Row],[breaches]]=H506),1,0)</f>
        <v>0</v>
      </c>
    </row>
    <row r="508" spans="1:9" x14ac:dyDescent="0.25">
      <c r="A508" s="3" t="s">
        <v>308</v>
      </c>
      <c r="B508">
        <v>2057.0900879999999</v>
      </c>
      <c r="C508">
        <f>LN(Data_SP500[[#This Row],[SP500]])-LN(B507)</f>
        <v>2.5651682269423048E-3</v>
      </c>
      <c r="D508">
        <f>LN(B518)-LN(Data_SP500[[#This Row],[SP500]])</f>
        <v>-5.0441269488512575E-3</v>
      </c>
      <c r="E508" s="3">
        <f t="shared" si="7"/>
        <v>9.3211954737973408E-3</v>
      </c>
      <c r="F508" s="3">
        <f>Data_SP500[[#This Row],[sigma]]*SQRT(10)</f>
        <v>2.9476208212851945E-2</v>
      </c>
      <c r="G508" s="3">
        <f>_xlfn.NORM.INV(0.01,0,1)*Data_SP500[[#This Row],[sigma_10d]]</f>
        <v>-6.8571914310753296E-2</v>
      </c>
      <c r="H508" s="3" t="b">
        <f>Data_SP500[[#This Row],[leg_return10d]]&lt;Data_SP500[[#This Row],[var10d]]</f>
        <v>0</v>
      </c>
      <c r="I508" s="3">
        <f>IF(AND(Data_SP500[[#This Row],[breaches]], Data_SP500[[#This Row],[breaches]]=H507),1,0)</f>
        <v>0</v>
      </c>
    </row>
    <row r="509" spans="1:9" x14ac:dyDescent="0.25">
      <c r="A509" s="3" t="s">
        <v>309</v>
      </c>
      <c r="B509">
        <v>2029.5500489999999</v>
      </c>
      <c r="C509">
        <f>LN(Data_SP500[[#This Row],[SP500]])-LN(B508)</f>
        <v>-1.3478287784340459E-2</v>
      </c>
      <c r="D509">
        <f>LN(B519)-LN(Data_SP500[[#This Row],[SP500]])</f>
        <v>1.9053140556937187E-2</v>
      </c>
      <c r="E509" s="3">
        <f t="shared" si="7"/>
        <v>9.7351709676271152E-3</v>
      </c>
      <c r="F509" s="3">
        <f>Data_SP500[[#This Row],[sigma]]*SQRT(10)</f>
        <v>3.0785313668847014E-2</v>
      </c>
      <c r="G509" s="3">
        <f>_xlfn.NORM.INV(0.01,0,1)*Data_SP500[[#This Row],[sigma_10d]]</f>
        <v>-7.1617349005202682E-2</v>
      </c>
      <c r="H509" s="3" t="b">
        <f>Data_SP500[[#This Row],[leg_return10d]]&lt;Data_SP500[[#This Row],[var10d]]</f>
        <v>0</v>
      </c>
      <c r="I509" s="3">
        <f>IF(AND(Data_SP500[[#This Row],[breaches]], Data_SP500[[#This Row],[breaches]]=H508),1,0)</f>
        <v>0</v>
      </c>
    </row>
    <row r="510" spans="1:9" x14ac:dyDescent="0.25">
      <c r="A510" s="3" t="s">
        <v>310</v>
      </c>
      <c r="B510">
        <v>2002.160034</v>
      </c>
      <c r="C510">
        <f>LN(Data_SP500[[#This Row],[SP500]])-LN(B509)</f>
        <v>-1.3587502985455302E-2</v>
      </c>
      <c r="D510">
        <f>LN(B520)-LN(Data_SP500[[#This Row],[SP500]])</f>
        <v>3.2611609335840619E-2</v>
      </c>
      <c r="E510" s="3">
        <f t="shared" si="7"/>
        <v>1.0036517376538528E-2</v>
      </c>
      <c r="F510" s="3">
        <f>Data_SP500[[#This Row],[sigma]]*SQRT(10)</f>
        <v>3.1738254685719537E-2</v>
      </c>
      <c r="G510" s="3">
        <f>_xlfn.NORM.INV(0.01,0,1)*Data_SP500[[#This Row],[sigma_10d]]</f>
        <v>-7.3834221313890391E-2</v>
      </c>
      <c r="H510" s="3" t="b">
        <f>Data_SP500[[#This Row],[leg_return10d]]&lt;Data_SP500[[#This Row],[var10d]]</f>
        <v>0</v>
      </c>
      <c r="I510" s="3">
        <f>IF(AND(Data_SP500[[#This Row],[breaches]], Data_SP500[[#This Row],[breaches]]=H509),1,0)</f>
        <v>0</v>
      </c>
    </row>
    <row r="511" spans="1:9" x14ac:dyDescent="0.25">
      <c r="A511" s="3" t="s">
        <v>311</v>
      </c>
      <c r="B511">
        <v>2021.25</v>
      </c>
      <c r="C511">
        <f>LN(Data_SP500[[#This Row],[SP500]])-LN(B510)</f>
        <v>9.4895171480100515E-3</v>
      </c>
      <c r="D511">
        <f>LN(B521)-LN(Data_SP500[[#This Row],[SP500]])</f>
        <v>3.2720387172820331E-2</v>
      </c>
      <c r="E511" s="3">
        <f t="shared" si="7"/>
        <v>1.0332464910452678E-2</v>
      </c>
      <c r="F511" s="3">
        <f>Data_SP500[[#This Row],[sigma]]*SQRT(10)</f>
        <v>3.2674122960798177E-2</v>
      </c>
      <c r="G511" s="3">
        <f>_xlfn.NORM.INV(0.01,0,1)*Data_SP500[[#This Row],[sigma_10d]]</f>
        <v>-7.6011376486001855E-2</v>
      </c>
      <c r="H511" s="3" t="b">
        <f>Data_SP500[[#This Row],[leg_return10d]]&lt;Data_SP500[[#This Row],[var10d]]</f>
        <v>0</v>
      </c>
      <c r="I511" s="3">
        <f>IF(AND(Data_SP500[[#This Row],[breaches]], Data_SP500[[#This Row],[breaches]]=H510),1,0)</f>
        <v>0</v>
      </c>
    </row>
    <row r="512" spans="1:9" x14ac:dyDescent="0.25">
      <c r="A512" s="3" t="s">
        <v>312</v>
      </c>
      <c r="B512">
        <v>1994.98999</v>
      </c>
      <c r="C512">
        <f>LN(Data_SP500[[#This Row],[SP500]])-LN(B511)</f>
        <v>-1.307709912379984E-2</v>
      </c>
      <c r="D512">
        <f>LN(B522)-LN(Data_SP500[[#This Row],[SP500]])</f>
        <v>4.9863945637078189E-2</v>
      </c>
      <c r="E512" s="3">
        <f t="shared" si="7"/>
        <v>1.0613079133357343E-2</v>
      </c>
      <c r="F512" s="3">
        <f>Data_SP500[[#This Row],[sigma]]*SQRT(10)</f>
        <v>3.3561503049015111E-2</v>
      </c>
      <c r="G512" s="3">
        <f>_xlfn.NORM.INV(0.01,0,1)*Data_SP500[[#This Row],[sigma_10d]]</f>
        <v>-7.8075731267691503E-2</v>
      </c>
      <c r="H512" s="3" t="b">
        <f>Data_SP500[[#This Row],[leg_return10d]]&lt;Data_SP500[[#This Row],[var10d]]</f>
        <v>0</v>
      </c>
      <c r="I512" s="3">
        <f>IF(AND(Data_SP500[[#This Row],[breaches]], Data_SP500[[#This Row],[breaches]]=H511),1,0)</f>
        <v>0</v>
      </c>
    </row>
    <row r="513" spans="1:9" x14ac:dyDescent="0.25">
      <c r="A513" s="3" t="s">
        <v>958</v>
      </c>
      <c r="B513">
        <v>2020.849976</v>
      </c>
      <c r="C513">
        <f>LN(Data_SP500[[#This Row],[SP500]])-LN(B512)</f>
        <v>1.2879170322592337E-2</v>
      </c>
      <c r="D513">
        <f>LN(B523)-LN(Data_SP500[[#This Row],[SP500]])</f>
        <v>3.8581075176126411E-2</v>
      </c>
      <c r="E513" s="3">
        <f t="shared" si="7"/>
        <v>1.0904635064193041E-2</v>
      </c>
      <c r="F513" s="3">
        <f>Data_SP500[[#This Row],[sigma]]*SQRT(10)</f>
        <v>3.4483483855786437E-2</v>
      </c>
      <c r="G513" s="3">
        <f>_xlfn.NORM.INV(0.01,0,1)*Data_SP500[[#This Row],[sigma_10d]]</f>
        <v>-8.0220579357430433E-2</v>
      </c>
      <c r="H513" s="3" t="b">
        <f>Data_SP500[[#This Row],[leg_return10d]]&lt;Data_SP500[[#This Row],[var10d]]</f>
        <v>0</v>
      </c>
      <c r="I513" s="3">
        <f>IF(AND(Data_SP500[[#This Row],[breaches]], Data_SP500[[#This Row],[breaches]]=H512),1,0)</f>
        <v>0</v>
      </c>
    </row>
    <row r="514" spans="1:9" x14ac:dyDescent="0.25">
      <c r="A514" s="3" t="s">
        <v>959</v>
      </c>
      <c r="B514">
        <v>2050.030029</v>
      </c>
      <c r="C514">
        <f>LN(Data_SP500[[#This Row],[SP500]])-LN(B513)</f>
        <v>1.4336238227742548E-2</v>
      </c>
      <c r="D514">
        <f>LN(B524)-LN(Data_SP500[[#This Row],[SP500]])</f>
        <v>2.3930478444237124E-2</v>
      </c>
      <c r="E514" s="3">
        <f t="shared" si="7"/>
        <v>1.1400547171495641E-2</v>
      </c>
      <c r="F514" s="3">
        <f>Data_SP500[[#This Row],[sigma]]*SQRT(10)</f>
        <v>3.6051695634116476E-2</v>
      </c>
      <c r="G514" s="3">
        <f>_xlfn.NORM.INV(0.01,0,1)*Data_SP500[[#This Row],[sigma_10d]]</f>
        <v>-8.3868785493994319E-2</v>
      </c>
      <c r="H514" s="3" t="b">
        <f>Data_SP500[[#This Row],[leg_return10d]]&lt;Data_SP500[[#This Row],[var10d]]</f>
        <v>0</v>
      </c>
      <c r="I514" s="3">
        <f>IF(AND(Data_SP500[[#This Row],[breaches]], Data_SP500[[#This Row],[breaches]]=H513),1,0)</f>
        <v>0</v>
      </c>
    </row>
    <row r="515" spans="1:9" x14ac:dyDescent="0.25">
      <c r="A515" s="3" t="s">
        <v>960</v>
      </c>
      <c r="B515">
        <v>2041.51001</v>
      </c>
      <c r="C515">
        <f>LN(Data_SP500[[#This Row],[SP500]])-LN(B514)</f>
        <v>-4.1647063128333883E-3</v>
      </c>
      <c r="D515">
        <f>LN(B525)-LN(Data_SP500[[#This Row],[SP500]])</f>
        <v>2.7032562788249948E-2</v>
      </c>
      <c r="E515" s="3">
        <f t="shared" si="7"/>
        <v>1.0658777942391427E-2</v>
      </c>
      <c r="F515" s="3">
        <f>Data_SP500[[#This Row],[sigma]]*SQRT(10)</f>
        <v>3.3706015371919897E-2</v>
      </c>
      <c r="G515" s="3">
        <f>_xlfn.NORM.INV(0.01,0,1)*Data_SP500[[#This Row],[sigma_10d]]</f>
        <v>-7.8411917202853745E-2</v>
      </c>
      <c r="H515" s="3" t="b">
        <f>Data_SP500[[#This Row],[leg_return10d]]&lt;Data_SP500[[#This Row],[var10d]]</f>
        <v>0</v>
      </c>
      <c r="I515" s="3">
        <f>IF(AND(Data_SP500[[#This Row],[breaches]], Data_SP500[[#This Row],[breaches]]=H514),1,0)</f>
        <v>0</v>
      </c>
    </row>
    <row r="516" spans="1:9" x14ac:dyDescent="0.25">
      <c r="A516" s="3" t="s">
        <v>961</v>
      </c>
      <c r="B516">
        <v>2062.5200199999999</v>
      </c>
      <c r="C516">
        <f>LN(Data_SP500[[#This Row],[SP500]])-LN(B515)</f>
        <v>1.0238810823374855E-2</v>
      </c>
      <c r="D516">
        <f>LN(B526)-LN(Data_SP500[[#This Row],[SP500]])</f>
        <v>2.290159484932186E-2</v>
      </c>
      <c r="E516" s="3">
        <f t="shared" si="7"/>
        <v>1.0632265998640054E-2</v>
      </c>
      <c r="F516" s="3">
        <f>Data_SP500[[#This Row],[sigma]]*SQRT(10)</f>
        <v>3.362217724446729E-2</v>
      </c>
      <c r="G516" s="3">
        <f>_xlfn.NORM.INV(0.01,0,1)*Data_SP500[[#This Row],[sigma_10d]]</f>
        <v>-7.8216880553290818E-2</v>
      </c>
      <c r="H516" s="3" t="b">
        <f>Data_SP500[[#This Row],[leg_return10d]]&lt;Data_SP500[[#This Row],[var10d]]</f>
        <v>0</v>
      </c>
      <c r="I516" s="3">
        <f>IF(AND(Data_SP500[[#This Row],[breaches]], Data_SP500[[#This Row],[breaches]]=H515),1,0)</f>
        <v>0</v>
      </c>
    </row>
    <row r="517" spans="1:9" x14ac:dyDescent="0.25">
      <c r="A517" s="3" t="s">
        <v>962</v>
      </c>
      <c r="B517">
        <v>2055.469971</v>
      </c>
      <c r="C517">
        <f>LN(Data_SP500[[#This Row],[SP500]])-LN(B516)</f>
        <v>-3.4240276947166137E-3</v>
      </c>
      <c r="D517">
        <f>LN(B527)-LN(Data_SP500[[#This Row],[SP500]])</f>
        <v>2.6022237198762177E-2</v>
      </c>
      <c r="E517" s="3">
        <f t="shared" si="7"/>
        <v>1.0417068893092357E-2</v>
      </c>
      <c r="F517" s="3">
        <f>Data_SP500[[#This Row],[sigma]]*SQRT(10)</f>
        <v>3.2941664245060912E-2</v>
      </c>
      <c r="G517" s="3">
        <f>_xlfn.NORM.INV(0.01,0,1)*Data_SP500[[#This Row],[sigma_10d]]</f>
        <v>-7.6633770583864627E-2</v>
      </c>
      <c r="H517" s="3" t="b">
        <f>Data_SP500[[#This Row],[leg_return10d]]&lt;Data_SP500[[#This Row],[var10d]]</f>
        <v>0</v>
      </c>
      <c r="I517" s="3">
        <f>IF(AND(Data_SP500[[#This Row],[breaches]], Data_SP500[[#This Row],[breaches]]=H516),1,0)</f>
        <v>0</v>
      </c>
    </row>
    <row r="518" spans="1:9" x14ac:dyDescent="0.25">
      <c r="A518" s="3" t="s">
        <v>963</v>
      </c>
      <c r="B518">
        <v>2046.73999</v>
      </c>
      <c r="C518">
        <f>LN(Data_SP500[[#This Row],[SP500]])-LN(B517)</f>
        <v>-4.2562395694254462E-3</v>
      </c>
      <c r="D518">
        <f>LN(B528)-LN(Data_SP500[[#This Row],[SP500]])</f>
        <v>3.3033449067282561E-2</v>
      </c>
      <c r="E518" s="3">
        <f t="shared" si="7"/>
        <v>9.6989335555815251E-3</v>
      </c>
      <c r="F518" s="3">
        <f>Data_SP500[[#This Row],[sigma]]*SQRT(10)</f>
        <v>3.0670720910272928E-2</v>
      </c>
      <c r="G518" s="3">
        <f>_xlfn.NORM.INV(0.01,0,1)*Data_SP500[[#This Row],[sigma_10d]]</f>
        <v>-7.1350766384913389E-2</v>
      </c>
      <c r="H518" s="3" t="b">
        <f>Data_SP500[[#This Row],[leg_return10d]]&lt;Data_SP500[[#This Row],[var10d]]</f>
        <v>0</v>
      </c>
      <c r="I518" s="3">
        <f>IF(AND(Data_SP500[[#This Row],[breaches]], Data_SP500[[#This Row],[breaches]]=H517),1,0)</f>
        <v>0</v>
      </c>
    </row>
    <row r="519" spans="1:9" x14ac:dyDescent="0.25">
      <c r="A519" s="3" t="s">
        <v>964</v>
      </c>
      <c r="B519">
        <v>2068.5900879999999</v>
      </c>
      <c r="C519">
        <f>LN(Data_SP500[[#This Row],[SP500]])-LN(B518)</f>
        <v>1.0618979721447985E-2</v>
      </c>
      <c r="D519">
        <f>LN(B529)-LN(Data_SP500[[#This Row],[SP500]])</f>
        <v>2.1648452404236629E-2</v>
      </c>
      <c r="E519" s="3">
        <f t="shared" si="7"/>
        <v>9.7960104015663019E-3</v>
      </c>
      <c r="F519" s="3">
        <f>Data_SP500[[#This Row],[sigma]]*SQRT(10)</f>
        <v>3.0977704851650193E-2</v>
      </c>
      <c r="G519" s="3">
        <f>_xlfn.NORM.INV(0.01,0,1)*Data_SP500[[#This Row],[sigma_10d]]</f>
        <v>-7.2064917824301064E-2</v>
      </c>
      <c r="H519" s="3" t="b">
        <f>Data_SP500[[#This Row],[leg_return10d]]&lt;Data_SP500[[#This Row],[var10d]]</f>
        <v>0</v>
      </c>
      <c r="I519" s="3">
        <f>IF(AND(Data_SP500[[#This Row],[breaches]], Data_SP500[[#This Row],[breaches]]=H518),1,0)</f>
        <v>0</v>
      </c>
    </row>
    <row r="520" spans="1:9" x14ac:dyDescent="0.25">
      <c r="A520" s="3" t="s">
        <v>965</v>
      </c>
      <c r="B520">
        <v>2068.530029</v>
      </c>
      <c r="C520">
        <f>LN(Data_SP500[[#This Row],[SP500]])-LN(B519)</f>
        <v>-2.9034206551870057E-5</v>
      </c>
      <c r="D520">
        <f>LN(B530)-LN(Data_SP500[[#This Row],[SP500]])</f>
        <v>2.0200368069071217E-2</v>
      </c>
      <c r="E520" s="3">
        <f t="shared" si="7"/>
        <v>9.5946757282466006E-3</v>
      </c>
      <c r="F520" s="3">
        <f>Data_SP500[[#This Row],[sigma]]*SQRT(10)</f>
        <v>3.0341028711994004E-2</v>
      </c>
      <c r="G520" s="3">
        <f>_xlfn.NORM.INV(0.01,0,1)*Data_SP500[[#This Row],[sigma_10d]]</f>
        <v>-7.0583787640359358E-2</v>
      </c>
      <c r="H520" s="3" t="b">
        <f>Data_SP500[[#This Row],[leg_return10d]]&lt;Data_SP500[[#This Row],[var10d]]</f>
        <v>0</v>
      </c>
      <c r="I520" s="3">
        <f>IF(AND(Data_SP500[[#This Row],[breaches]], Data_SP500[[#This Row],[breaches]]=H519),1,0)</f>
        <v>0</v>
      </c>
    </row>
    <row r="521" spans="1:9" x14ac:dyDescent="0.25">
      <c r="A521" s="3" t="s">
        <v>966</v>
      </c>
      <c r="B521">
        <v>2088.4799800000001</v>
      </c>
      <c r="C521">
        <f>LN(Data_SP500[[#This Row],[SP500]])-LN(B520)</f>
        <v>9.5982949849897636E-3</v>
      </c>
      <c r="D521">
        <f>LN(B531)-LN(Data_SP500[[#This Row],[SP500]])</f>
        <v>7.6413901464889022E-3</v>
      </c>
      <c r="E521" s="3">
        <f t="shared" si="7"/>
        <v>9.7384462446349577E-3</v>
      </c>
      <c r="F521" s="3">
        <f>Data_SP500[[#This Row],[sigma]]*SQRT(10)</f>
        <v>3.0795671004159777E-2</v>
      </c>
      <c r="G521" s="3">
        <f>_xlfn.NORM.INV(0.01,0,1)*Data_SP500[[#This Row],[sigma_10d]]</f>
        <v>-7.1641443770188259E-2</v>
      </c>
      <c r="H521" s="3" t="b">
        <f>Data_SP500[[#This Row],[leg_return10d]]&lt;Data_SP500[[#This Row],[var10d]]</f>
        <v>0</v>
      </c>
      <c r="I521" s="3">
        <f>IF(AND(Data_SP500[[#This Row],[breaches]], Data_SP500[[#This Row],[breaches]]=H520),1,0)</f>
        <v>0</v>
      </c>
    </row>
    <row r="522" spans="1:9" x14ac:dyDescent="0.25">
      <c r="A522" s="3" t="s">
        <v>313</v>
      </c>
      <c r="B522">
        <v>2096.98999</v>
      </c>
      <c r="C522">
        <f>LN(Data_SP500[[#This Row],[SP500]])-LN(B521)</f>
        <v>4.0664593404580174E-3</v>
      </c>
      <c r="D522">
        <f>LN(B532)-LN(Data_SP500[[#This Row],[SP500]])</f>
        <v>9.6811691864067129E-3</v>
      </c>
      <c r="E522" s="3">
        <f t="shared" si="7"/>
        <v>9.6036964221991664E-3</v>
      </c>
      <c r="F522" s="3">
        <f>Data_SP500[[#This Row],[sigma]]*SQRT(10)</f>
        <v>3.0369554650959418E-2</v>
      </c>
      <c r="G522" s="3">
        <f>_xlfn.NORM.INV(0.01,0,1)*Data_SP500[[#This Row],[sigma_10d]]</f>
        <v>-7.0650148897826573E-2</v>
      </c>
      <c r="H522" s="3" t="b">
        <f>Data_SP500[[#This Row],[leg_return10d]]&lt;Data_SP500[[#This Row],[var10d]]</f>
        <v>0</v>
      </c>
      <c r="I522" s="3">
        <f>IF(AND(Data_SP500[[#This Row],[breaches]], Data_SP500[[#This Row],[breaches]]=H521),1,0)</f>
        <v>0</v>
      </c>
    </row>
    <row r="523" spans="1:9" x14ac:dyDescent="0.25">
      <c r="A523" s="3" t="s">
        <v>314</v>
      </c>
      <c r="B523">
        <v>2100.3400879999999</v>
      </c>
      <c r="C523">
        <f>LN(Data_SP500[[#This Row],[SP500]])-LN(B522)</f>
        <v>1.5962998616405599E-3</v>
      </c>
      <c r="D523">
        <f>LN(B533)-LN(Data_SP500[[#This Row],[SP500]])</f>
        <v>3.5359963808581085E-3</v>
      </c>
      <c r="E523" s="3">
        <f t="shared" si="7"/>
        <v>9.2518293959002428E-3</v>
      </c>
      <c r="F523" s="3">
        <f>Data_SP500[[#This Row],[sigma]]*SQRT(10)</f>
        <v>2.925685341434445E-2</v>
      </c>
      <c r="G523" s="3">
        <f>_xlfn.NORM.INV(0.01,0,1)*Data_SP500[[#This Row],[sigma_10d]]</f>
        <v>-6.8061618741584728E-2</v>
      </c>
      <c r="H523" s="3" t="b">
        <f>Data_SP500[[#This Row],[leg_return10d]]&lt;Data_SP500[[#This Row],[var10d]]</f>
        <v>0</v>
      </c>
      <c r="I523" s="3">
        <f>IF(AND(Data_SP500[[#This Row],[breaches]], Data_SP500[[#This Row],[breaches]]=H522),1,0)</f>
        <v>0</v>
      </c>
    </row>
    <row r="524" spans="1:9" x14ac:dyDescent="0.25">
      <c r="A524" s="3" t="s">
        <v>315</v>
      </c>
      <c r="B524">
        <v>2099.679932</v>
      </c>
      <c r="C524">
        <f>LN(Data_SP500[[#This Row],[SP500]])-LN(B523)</f>
        <v>-3.1435850414673894E-4</v>
      </c>
      <c r="D524">
        <f>LN(B534)-LN(Data_SP500[[#This Row],[SP500]])</f>
        <v>-5.4780634577067389E-4</v>
      </c>
      <c r="E524" s="3">
        <f t="shared" si="7"/>
        <v>8.926763303357562E-3</v>
      </c>
      <c r="F524" s="3">
        <f>Data_SP500[[#This Row],[sigma]]*SQRT(10)</f>
        <v>2.8228904171818506E-2</v>
      </c>
      <c r="G524" s="3">
        <f>_xlfn.NORM.INV(0.01,0,1)*Data_SP500[[#This Row],[sigma_10d]]</f>
        <v>-6.5670251206612601E-2</v>
      </c>
      <c r="H524" s="3" t="b">
        <f>Data_SP500[[#This Row],[leg_return10d]]&lt;Data_SP500[[#This Row],[var10d]]</f>
        <v>0</v>
      </c>
      <c r="I524" s="3">
        <f>IF(AND(Data_SP500[[#This Row],[breaches]], Data_SP500[[#This Row],[breaches]]=H523),1,0)</f>
        <v>0</v>
      </c>
    </row>
    <row r="525" spans="1:9" x14ac:dyDescent="0.25">
      <c r="A525" s="3" t="s">
        <v>316</v>
      </c>
      <c r="B525">
        <v>2097.4499510000001</v>
      </c>
      <c r="C525">
        <f>LN(Data_SP500[[#This Row],[SP500]])-LN(B524)</f>
        <v>-1.0626219688205651E-3</v>
      </c>
      <c r="D525">
        <f>LN(B535)-LN(Data_SP500[[#This Row],[SP500]])</f>
        <v>1.7101809858068862E-3</v>
      </c>
      <c r="E525" s="3">
        <f t="shared" si="7"/>
        <v>8.9494159814935918E-3</v>
      </c>
      <c r="F525" s="3">
        <f>Data_SP500[[#This Row],[sigma]]*SQRT(10)</f>
        <v>2.8300538229831057E-2</v>
      </c>
      <c r="G525" s="3">
        <f>_xlfn.NORM.INV(0.01,0,1)*Data_SP500[[#This Row],[sigma_10d]]</f>
        <v>-6.5836896945179024E-2</v>
      </c>
      <c r="H525" s="3" t="b">
        <f>Data_SP500[[#This Row],[leg_return10d]]&lt;Data_SP500[[#This Row],[var10d]]</f>
        <v>0</v>
      </c>
      <c r="I525" s="3">
        <f>IF(AND(Data_SP500[[#This Row],[breaches]], Data_SP500[[#This Row],[breaches]]=H524),1,0)</f>
        <v>0</v>
      </c>
    </row>
    <row r="526" spans="1:9" x14ac:dyDescent="0.25">
      <c r="A526" s="3" t="s">
        <v>317</v>
      </c>
      <c r="B526">
        <v>2110.3000489999999</v>
      </c>
      <c r="C526">
        <f>LN(Data_SP500[[#This Row],[SP500]])-LN(B525)</f>
        <v>6.107842884446768E-3</v>
      </c>
      <c r="D526">
        <f>LN(B536)-LN(Data_SP500[[#This Row],[SP500]])</f>
        <v>-1.8673018118203544E-2</v>
      </c>
      <c r="E526" s="3">
        <f t="shared" si="7"/>
        <v>8.9776598118539736E-3</v>
      </c>
      <c r="F526" s="3">
        <f>Data_SP500[[#This Row],[sigma]]*SQRT(10)</f>
        <v>2.8389853063617278E-2</v>
      </c>
      <c r="G526" s="3">
        <f>_xlfn.NORM.INV(0.01,0,1)*Data_SP500[[#This Row],[sigma_10d]]</f>
        <v>-6.6044674318877908E-2</v>
      </c>
      <c r="H526" s="3" t="b">
        <f>Data_SP500[[#This Row],[leg_return10d]]&lt;Data_SP500[[#This Row],[var10d]]</f>
        <v>0</v>
      </c>
      <c r="I526" s="3">
        <f>IF(AND(Data_SP500[[#This Row],[breaches]], Data_SP500[[#This Row],[breaches]]=H525),1,0)</f>
        <v>0</v>
      </c>
    </row>
    <row r="527" spans="1:9" x14ac:dyDescent="0.25">
      <c r="A527" s="3" t="s">
        <v>318</v>
      </c>
      <c r="B527">
        <v>2109.6599120000001</v>
      </c>
      <c r="C527">
        <f>LN(Data_SP500[[#This Row],[SP500]])-LN(B526)</f>
        <v>-3.033853452762969E-4</v>
      </c>
      <c r="D527">
        <f>LN(B537)-LN(Data_SP500[[#This Row],[SP500]])</f>
        <v>-1.4432970355283459E-2</v>
      </c>
      <c r="E527" s="3">
        <f t="shared" si="7"/>
        <v>8.4457183517868857E-3</v>
      </c>
      <c r="F527" s="3">
        <f>Data_SP500[[#This Row],[sigma]]*SQRT(10)</f>
        <v>2.6707706467929776E-2</v>
      </c>
      <c r="G527" s="3">
        <f>_xlfn.NORM.INV(0.01,0,1)*Data_SP500[[#This Row],[sigma_10d]]</f>
        <v>-6.2131416162175247E-2</v>
      </c>
      <c r="H527" s="3" t="b">
        <f>Data_SP500[[#This Row],[leg_return10d]]&lt;Data_SP500[[#This Row],[var10d]]</f>
        <v>0</v>
      </c>
      <c r="I527" s="3">
        <f>IF(AND(Data_SP500[[#This Row],[breaches]], Data_SP500[[#This Row],[breaches]]=H526),1,0)</f>
        <v>0</v>
      </c>
    </row>
    <row r="528" spans="1:9" x14ac:dyDescent="0.25">
      <c r="A528" s="3" t="s">
        <v>319</v>
      </c>
      <c r="B528">
        <v>2115.4799800000001</v>
      </c>
      <c r="C528">
        <f>LN(Data_SP500[[#This Row],[SP500]])-LN(B527)</f>
        <v>2.7549722990949377E-3</v>
      </c>
      <c r="D528">
        <f>LN(B538)-LN(Data_SP500[[#This Row],[SP500]])</f>
        <v>-3.429476385224639E-2</v>
      </c>
      <c r="E528" s="3">
        <f t="shared" si="7"/>
        <v>8.3158855658452633E-3</v>
      </c>
      <c r="F528" s="3">
        <f>Data_SP500[[#This Row],[sigma]]*SQRT(10)</f>
        <v>2.6297139149389161E-2</v>
      </c>
      <c r="G528" s="3">
        <f>_xlfn.NORM.INV(0.01,0,1)*Data_SP500[[#This Row],[sigma_10d]]</f>
        <v>-6.1176293753537642E-2</v>
      </c>
      <c r="H528" s="3" t="b">
        <f>Data_SP500[[#This Row],[leg_return10d]]&lt;Data_SP500[[#This Row],[var10d]]</f>
        <v>0</v>
      </c>
      <c r="I528" s="3">
        <f>IF(AND(Data_SP500[[#This Row],[breaches]], Data_SP500[[#This Row],[breaches]]=H527),1,0)</f>
        <v>0</v>
      </c>
    </row>
    <row r="529" spans="1:9" x14ac:dyDescent="0.25">
      <c r="A529" s="3" t="s">
        <v>320</v>
      </c>
      <c r="B529">
        <v>2113.860107</v>
      </c>
      <c r="C529">
        <f>LN(Data_SP500[[#This Row],[SP500]])-LN(B528)</f>
        <v>-7.6601694159794675E-4</v>
      </c>
      <c r="D529">
        <f>LN(B539)-LN(Data_SP500[[#This Row],[SP500]])</f>
        <v>-3.5448267614106577E-2</v>
      </c>
      <c r="E529" s="3">
        <f t="shared" si="7"/>
        <v>8.3254156567849711E-3</v>
      </c>
      <c r="F529" s="3">
        <f>Data_SP500[[#This Row],[sigma]]*SQRT(10)</f>
        <v>2.632727594306717E-2</v>
      </c>
      <c r="G529" s="3">
        <f>_xlfn.NORM.INV(0.01,0,1)*Data_SP500[[#This Row],[sigma_10d]]</f>
        <v>-6.1246402419440883E-2</v>
      </c>
      <c r="H529" s="3" t="b">
        <f>Data_SP500[[#This Row],[leg_return10d]]&lt;Data_SP500[[#This Row],[var10d]]</f>
        <v>0</v>
      </c>
      <c r="I529" s="3">
        <f>IF(AND(Data_SP500[[#This Row],[breaches]], Data_SP500[[#This Row],[breaches]]=H528),1,0)</f>
        <v>0</v>
      </c>
    </row>
    <row r="530" spans="1:9" x14ac:dyDescent="0.25">
      <c r="A530" s="3" t="s">
        <v>321</v>
      </c>
      <c r="B530">
        <v>2110.73999</v>
      </c>
      <c r="C530">
        <f>LN(Data_SP500[[#This Row],[SP500]])-LN(B529)</f>
        <v>-1.4771185417172816E-3</v>
      </c>
      <c r="D530">
        <f>LN(B540)-LN(Data_SP500[[#This Row],[SP500]])</f>
        <v>-2.1448446834670065E-2</v>
      </c>
      <c r="E530" s="3">
        <f t="shared" si="7"/>
        <v>7.6445885935417773E-3</v>
      </c>
      <c r="F530" s="3">
        <f>Data_SP500[[#This Row],[sigma]]*SQRT(10)</f>
        <v>2.4174311730535174E-2</v>
      </c>
      <c r="G530" s="3">
        <f>_xlfn.NORM.INV(0.01,0,1)*Data_SP500[[#This Row],[sigma_10d]]</f>
        <v>-5.6237858700731058E-2</v>
      </c>
      <c r="H530" s="3" t="b">
        <f>Data_SP500[[#This Row],[leg_return10d]]&lt;Data_SP500[[#This Row],[var10d]]</f>
        <v>0</v>
      </c>
      <c r="I530" s="3">
        <f>IF(AND(Data_SP500[[#This Row],[breaches]], Data_SP500[[#This Row],[breaches]]=H529),1,0)</f>
        <v>0</v>
      </c>
    </row>
    <row r="531" spans="1:9" x14ac:dyDescent="0.25">
      <c r="A531" s="3" t="s">
        <v>322</v>
      </c>
      <c r="B531">
        <v>2104.5</v>
      </c>
      <c r="C531">
        <f>LN(Data_SP500[[#This Row],[SP500]])-LN(B530)</f>
        <v>-2.9606829375925514E-3</v>
      </c>
      <c r="D531">
        <f>LN(B541)-LN(Data_SP500[[#This Row],[SP500]])</f>
        <v>-2.4581001071485531E-2</v>
      </c>
      <c r="E531" s="3">
        <f t="shared" si="7"/>
        <v>6.8842729605636576E-3</v>
      </c>
      <c r="F531" s="3">
        <f>Data_SP500[[#This Row],[sigma]]*SQRT(10)</f>
        <v>2.1769982589691685E-2</v>
      </c>
      <c r="G531" s="3">
        <f>_xlfn.NORM.INV(0.01,0,1)*Data_SP500[[#This Row],[sigma_10d]]</f>
        <v>-5.0644552715435366E-2</v>
      </c>
      <c r="H531" s="3" t="b">
        <f>Data_SP500[[#This Row],[leg_return10d]]&lt;Data_SP500[[#This Row],[var10d]]</f>
        <v>0</v>
      </c>
      <c r="I531" s="3">
        <f>IF(AND(Data_SP500[[#This Row],[breaches]], Data_SP500[[#This Row],[breaches]]=H530),1,0)</f>
        <v>0</v>
      </c>
    </row>
    <row r="532" spans="1:9" x14ac:dyDescent="0.25">
      <c r="A532" s="3" t="s">
        <v>967</v>
      </c>
      <c r="B532">
        <v>2117.389893</v>
      </c>
      <c r="C532">
        <f>LN(Data_SP500[[#This Row],[SP500]])-LN(B531)</f>
        <v>6.106238380375828E-3</v>
      </c>
      <c r="D532">
        <f>LN(B542)-LN(Data_SP500[[#This Row],[SP500]])</f>
        <v>-1.7244330455801204E-2</v>
      </c>
      <c r="E532" s="3">
        <f t="shared" si="7"/>
        <v>6.7476564679010489E-3</v>
      </c>
      <c r="F532" s="3">
        <f>Data_SP500[[#This Row],[sigma]]*SQRT(10)</f>
        <v>2.133796330693416E-2</v>
      </c>
      <c r="G532" s="3">
        <f>_xlfn.NORM.INV(0.01,0,1)*Data_SP500[[#This Row],[sigma_10d]]</f>
        <v>-4.9639525575447749E-2</v>
      </c>
      <c r="H532" s="3" t="b">
        <f>Data_SP500[[#This Row],[leg_return10d]]&lt;Data_SP500[[#This Row],[var10d]]</f>
        <v>0</v>
      </c>
      <c r="I532" s="3">
        <f>IF(AND(Data_SP500[[#This Row],[breaches]], Data_SP500[[#This Row],[breaches]]=H531),1,0)</f>
        <v>0</v>
      </c>
    </row>
    <row r="533" spans="1:9" x14ac:dyDescent="0.25">
      <c r="A533" s="3" t="s">
        <v>968</v>
      </c>
      <c r="B533">
        <v>2107.780029</v>
      </c>
      <c r="C533">
        <f>LN(Data_SP500[[#This Row],[SP500]])-LN(B532)</f>
        <v>-4.5488729439080444E-3</v>
      </c>
      <c r="D533">
        <f>LN(B543)-LN(Data_SP500[[#This Row],[SP500]])</f>
        <v>-1.602115516759639E-2</v>
      </c>
      <c r="E533" s="3">
        <f t="shared" si="7"/>
        <v>5.9962231241199428E-3</v>
      </c>
      <c r="F533" s="3">
        <f>Data_SP500[[#This Row],[sigma]]*SQRT(10)</f>
        <v>1.8961722430789543E-2</v>
      </c>
      <c r="G533" s="3">
        <f>_xlfn.NORM.INV(0.01,0,1)*Data_SP500[[#This Row],[sigma_10d]]</f>
        <v>-4.4111562665019775E-2</v>
      </c>
      <c r="H533" s="3" t="b">
        <f>Data_SP500[[#This Row],[leg_return10d]]&lt;Data_SP500[[#This Row],[var10d]]</f>
        <v>0</v>
      </c>
      <c r="I533" s="3">
        <f>IF(AND(Data_SP500[[#This Row],[breaches]], Data_SP500[[#This Row],[breaches]]=H532),1,0)</f>
        <v>0</v>
      </c>
    </row>
    <row r="534" spans="1:9" x14ac:dyDescent="0.25">
      <c r="A534" s="3" t="s">
        <v>969</v>
      </c>
      <c r="B534">
        <v>2098.530029</v>
      </c>
      <c r="C534">
        <f>LN(Data_SP500[[#This Row],[SP500]])-LN(B533)</f>
        <v>-4.3981612307755213E-3</v>
      </c>
      <c r="D534">
        <f>LN(B544)-LN(Data_SP500[[#This Row],[SP500]])</f>
        <v>4.6210770793031486E-4</v>
      </c>
      <c r="E534" s="3">
        <f t="shared" si="7"/>
        <v>5.6958062341101682E-3</v>
      </c>
      <c r="F534" s="3">
        <f>Data_SP500[[#This Row],[sigma]]*SQRT(10)</f>
        <v>1.8011720810774373E-2</v>
      </c>
      <c r="G534" s="3">
        <f>_xlfn.NORM.INV(0.01,0,1)*Data_SP500[[#This Row],[sigma_10d]]</f>
        <v>-4.1901528415962133E-2</v>
      </c>
      <c r="H534" s="3" t="b">
        <f>Data_SP500[[#This Row],[leg_return10d]]&lt;Data_SP500[[#This Row],[var10d]]</f>
        <v>0</v>
      </c>
      <c r="I534" s="3">
        <f>IF(AND(Data_SP500[[#This Row],[breaches]], Data_SP500[[#This Row],[breaches]]=H533),1,0)</f>
        <v>0</v>
      </c>
    </row>
    <row r="535" spans="1:9" x14ac:dyDescent="0.25">
      <c r="A535" s="3" t="s">
        <v>970</v>
      </c>
      <c r="B535">
        <v>2101.040039</v>
      </c>
      <c r="C535">
        <f>LN(Data_SP500[[#This Row],[SP500]])-LN(B534)</f>
        <v>1.1953653627569949E-3</v>
      </c>
      <c r="D535">
        <f>LN(B545)-LN(Data_SP500[[#This Row],[SP500]])</f>
        <v>-5.6177465574167584E-3</v>
      </c>
      <c r="E535" s="3">
        <f t="shared" si="7"/>
        <v>4.9179671843051316E-3</v>
      </c>
      <c r="F535" s="3">
        <f>Data_SP500[[#This Row],[sigma]]*SQRT(10)</f>
        <v>1.5551977760369306E-2</v>
      </c>
      <c r="G535" s="3">
        <f>_xlfn.NORM.INV(0.01,0,1)*Data_SP500[[#This Row],[sigma_10d]]</f>
        <v>-3.6179310399965567E-2</v>
      </c>
      <c r="H535" s="3" t="b">
        <f>Data_SP500[[#This Row],[leg_return10d]]&lt;Data_SP500[[#This Row],[var10d]]</f>
        <v>0</v>
      </c>
      <c r="I535" s="3">
        <f>IF(AND(Data_SP500[[#This Row],[breaches]], Data_SP500[[#This Row],[breaches]]=H534),1,0)</f>
        <v>0</v>
      </c>
    </row>
    <row r="536" spans="1:9" x14ac:dyDescent="0.25">
      <c r="A536" s="3" t="s">
        <v>971</v>
      </c>
      <c r="B536">
        <v>2071.26001</v>
      </c>
      <c r="C536">
        <f>LN(Data_SP500[[#This Row],[SP500]])-LN(B535)</f>
        <v>-1.4275356219563662E-2</v>
      </c>
      <c r="D536">
        <f>LN(B546)-LN(Data_SP500[[#This Row],[SP500]])</f>
        <v>1.7629991794107625E-2</v>
      </c>
      <c r="E536" s="3">
        <f t="shared" ref="E536:E599" si="8">_xlfn.STDEV.S(C516:C536)</f>
        <v>5.8692752218775434E-3</v>
      </c>
      <c r="F536" s="3">
        <f>Data_SP500[[#This Row],[sigma]]*SQRT(10)</f>
        <v>1.8560277915523164E-2</v>
      </c>
      <c r="G536" s="3">
        <f>_xlfn.NORM.INV(0.01,0,1)*Data_SP500[[#This Row],[sigma_10d]]</f>
        <v>-4.3177663070384481E-2</v>
      </c>
      <c r="H536" s="3" t="b">
        <f>Data_SP500[[#This Row],[leg_return10d]]&lt;Data_SP500[[#This Row],[var10d]]</f>
        <v>0</v>
      </c>
      <c r="I536" s="3">
        <f>IF(AND(Data_SP500[[#This Row],[breaches]], Data_SP500[[#This Row],[breaches]]=H535),1,0)</f>
        <v>0</v>
      </c>
    </row>
    <row r="537" spans="1:9" x14ac:dyDescent="0.25">
      <c r="A537" s="3" t="s">
        <v>972</v>
      </c>
      <c r="B537">
        <v>2079.429932</v>
      </c>
      <c r="C537">
        <f>LN(Data_SP500[[#This Row],[SP500]])-LN(B536)</f>
        <v>3.9366624176437881E-3</v>
      </c>
      <c r="D537">
        <f>LN(B547)-LN(Data_SP500[[#This Row],[SP500]])</f>
        <v>1.194607266608827E-2</v>
      </c>
      <c r="E537" s="3">
        <f t="shared" si="8"/>
        <v>5.5064689228178894E-3</v>
      </c>
      <c r="F537" s="3">
        <f>Data_SP500[[#This Row],[sigma]]*SQRT(10)</f>
        <v>1.7412983661038453E-2</v>
      </c>
      <c r="G537" s="3">
        <f>_xlfn.NORM.INV(0.01,0,1)*Data_SP500[[#This Row],[sigma_10d]]</f>
        <v>-4.0508657520564699E-2</v>
      </c>
      <c r="H537" s="3" t="b">
        <f>Data_SP500[[#This Row],[leg_return10d]]&lt;Data_SP500[[#This Row],[var10d]]</f>
        <v>0</v>
      </c>
      <c r="I537" s="3">
        <f>IF(AND(Data_SP500[[#This Row],[breaches]], Data_SP500[[#This Row],[breaches]]=H536),1,0)</f>
        <v>0</v>
      </c>
    </row>
    <row r="538" spans="1:9" x14ac:dyDescent="0.25">
      <c r="A538" s="3" t="s">
        <v>973</v>
      </c>
      <c r="B538">
        <v>2044.160034</v>
      </c>
      <c r="C538">
        <f>LN(Data_SP500[[#This Row],[SP500]])-LN(B537)</f>
        <v>-1.7106821197867994E-2</v>
      </c>
      <c r="D538">
        <f>LN(B548)-LN(Data_SP500[[#This Row],[SP500]])</f>
        <v>2.2894548102965651E-2</v>
      </c>
      <c r="E538" s="3">
        <f t="shared" si="8"/>
        <v>6.6673401575498229E-3</v>
      </c>
      <c r="F538" s="3">
        <f>Data_SP500[[#This Row],[sigma]]*SQRT(10)</f>
        <v>2.1083980832963329E-2</v>
      </c>
      <c r="G538" s="3">
        <f>_xlfn.NORM.INV(0.01,0,1)*Data_SP500[[#This Row],[sigma_10d]]</f>
        <v>-4.9048673987082077E-2</v>
      </c>
      <c r="H538" s="3" t="b">
        <f>Data_SP500[[#This Row],[leg_return10d]]&lt;Data_SP500[[#This Row],[var10d]]</f>
        <v>0</v>
      </c>
      <c r="I538" s="3">
        <f>IF(AND(Data_SP500[[#This Row],[breaches]], Data_SP500[[#This Row],[breaches]]=H537),1,0)</f>
        <v>0</v>
      </c>
    </row>
    <row r="539" spans="1:9" x14ac:dyDescent="0.25">
      <c r="A539" s="3" t="s">
        <v>974</v>
      </c>
      <c r="B539">
        <v>2040.23999</v>
      </c>
      <c r="C539">
        <f>LN(Data_SP500[[#This Row],[SP500]])-LN(B538)</f>
        <v>-1.919520703458133E-3</v>
      </c>
      <c r="D539">
        <f>LN(B549)-LN(Data_SP500[[#This Row],[SP500]])</f>
        <v>1.0148142362576884E-2</v>
      </c>
      <c r="E539" s="3">
        <f t="shared" si="8"/>
        <v>6.6166659658272245E-3</v>
      </c>
      <c r="F539" s="3">
        <f>Data_SP500[[#This Row],[sigma]]*SQRT(10)</f>
        <v>2.0923734968531865E-2</v>
      </c>
      <c r="G539" s="3">
        <f>_xlfn.NORM.INV(0.01,0,1)*Data_SP500[[#This Row],[sigma_10d]]</f>
        <v>-4.8675886361038104E-2</v>
      </c>
      <c r="H539" s="3" t="b">
        <f>Data_SP500[[#This Row],[leg_return10d]]&lt;Data_SP500[[#This Row],[var10d]]</f>
        <v>0</v>
      </c>
      <c r="I539" s="3">
        <f>IF(AND(Data_SP500[[#This Row],[breaches]], Data_SP500[[#This Row],[breaches]]=H538),1,0)</f>
        <v>0</v>
      </c>
    </row>
    <row r="540" spans="1:9" x14ac:dyDescent="0.25">
      <c r="A540" s="3" t="s">
        <v>975</v>
      </c>
      <c r="B540">
        <v>2065.9499510000001</v>
      </c>
      <c r="C540">
        <f>LN(Data_SP500[[#This Row],[SP500]])-LN(B539)</f>
        <v>1.252270223771923E-2</v>
      </c>
      <c r="D540">
        <f>LN(B550)-LN(Data_SP500[[#This Row],[SP500]])</f>
        <v>-4.754890863189587E-3</v>
      </c>
      <c r="E540" s="3">
        <f t="shared" si="8"/>
        <v>6.7825689804775395E-3</v>
      </c>
      <c r="F540" s="3">
        <f>Data_SP500[[#This Row],[sigma]]*SQRT(10)</f>
        <v>2.1448366365515146E-2</v>
      </c>
      <c r="G540" s="3">
        <f>_xlfn.NORM.INV(0.01,0,1)*Data_SP500[[#This Row],[sigma_10d]]</f>
        <v>-4.9896361496065231E-2</v>
      </c>
      <c r="H540" s="3" t="b">
        <f>Data_SP500[[#This Row],[leg_return10d]]&lt;Data_SP500[[#This Row],[var10d]]</f>
        <v>0</v>
      </c>
      <c r="I540" s="3">
        <f>IF(AND(Data_SP500[[#This Row],[breaches]], Data_SP500[[#This Row],[breaches]]=H539),1,0)</f>
        <v>0</v>
      </c>
    </row>
    <row r="541" spans="1:9" x14ac:dyDescent="0.25">
      <c r="A541" s="3" t="s">
        <v>323</v>
      </c>
      <c r="B541">
        <v>2053.3999020000001</v>
      </c>
      <c r="C541">
        <f>LN(Data_SP500[[#This Row],[SP500]])-LN(B540)</f>
        <v>-6.0932371744080172E-3</v>
      </c>
      <c r="D541">
        <f>LN(B551)-LN(Data_SP500[[#This Row],[SP500]])</f>
        <v>3.7041074353396652E-3</v>
      </c>
      <c r="E541" s="3">
        <f t="shared" si="8"/>
        <v>6.9090620873246715E-3</v>
      </c>
      <c r="F541" s="3">
        <f>Data_SP500[[#This Row],[sigma]]*SQRT(10)</f>
        <v>2.1848372691463121E-2</v>
      </c>
      <c r="G541" s="3">
        <f>_xlfn.NORM.INV(0.01,0,1)*Data_SP500[[#This Row],[sigma_10d]]</f>
        <v>-5.0826915362037192E-2</v>
      </c>
      <c r="H541" s="3" t="b">
        <f>Data_SP500[[#This Row],[leg_return10d]]&lt;Data_SP500[[#This Row],[var10d]]</f>
        <v>0</v>
      </c>
      <c r="I541" s="3">
        <f>IF(AND(Data_SP500[[#This Row],[breaches]], Data_SP500[[#This Row],[breaches]]=H540),1,0)</f>
        <v>0</v>
      </c>
    </row>
    <row r="542" spans="1:9" x14ac:dyDescent="0.25">
      <c r="A542" s="3" t="s">
        <v>324</v>
      </c>
      <c r="B542">
        <v>2081.1899410000001</v>
      </c>
      <c r="C542">
        <f>LN(Data_SP500[[#This Row],[SP500]])-LN(B541)</f>
        <v>1.3442908996060154E-2</v>
      </c>
      <c r="D542">
        <f>LN(B552)-LN(Data_SP500[[#This Row],[SP500]])</f>
        <v>2.4235807466492787E-3</v>
      </c>
      <c r="E542" s="3">
        <f t="shared" si="8"/>
        <v>7.2293551041653636E-3</v>
      </c>
      <c r="F542" s="3">
        <f>Data_SP500[[#This Row],[sigma]]*SQRT(10)</f>
        <v>2.2861228143326379E-2</v>
      </c>
      <c r="G542" s="3">
        <f>_xlfn.NORM.INV(0.01,0,1)*Data_SP500[[#This Row],[sigma_10d]]</f>
        <v>-5.3183169489189962E-2</v>
      </c>
      <c r="H542" s="3" t="b">
        <f>Data_SP500[[#This Row],[leg_return10d]]&lt;Data_SP500[[#This Row],[var10d]]</f>
        <v>0</v>
      </c>
      <c r="I542" s="3">
        <f>IF(AND(Data_SP500[[#This Row],[breaches]], Data_SP500[[#This Row],[breaches]]=H541),1,0)</f>
        <v>0</v>
      </c>
    </row>
    <row r="543" spans="1:9" x14ac:dyDescent="0.25">
      <c r="A543" s="3" t="s">
        <v>325</v>
      </c>
      <c r="B543">
        <v>2074.280029</v>
      </c>
      <c r="C543">
        <f>LN(Data_SP500[[#This Row],[SP500]])-LN(B542)</f>
        <v>-3.3256976557032303E-3</v>
      </c>
      <c r="D543">
        <f>LN(B553)-LN(Data_SP500[[#This Row],[SP500]])</f>
        <v>-3.0854074988226898E-3</v>
      </c>
      <c r="E543" s="3">
        <f t="shared" si="8"/>
        <v>7.1928153486823373E-3</v>
      </c>
      <c r="F543" s="3">
        <f>Data_SP500[[#This Row],[sigma]]*SQRT(10)</f>
        <v>2.2745679290854387E-2</v>
      </c>
      <c r="G543" s="3">
        <f>_xlfn.NORM.INV(0.01,0,1)*Data_SP500[[#This Row],[sigma_10d]]</f>
        <v>-5.2914362661893879E-2</v>
      </c>
      <c r="H543" s="3" t="b">
        <f>Data_SP500[[#This Row],[leg_return10d]]&lt;Data_SP500[[#This Row],[var10d]]</f>
        <v>0</v>
      </c>
      <c r="I543" s="3">
        <f>IF(AND(Data_SP500[[#This Row],[breaches]], Data_SP500[[#This Row],[breaches]]=H542),1,0)</f>
        <v>0</v>
      </c>
    </row>
    <row r="544" spans="1:9" x14ac:dyDescent="0.25">
      <c r="A544" s="3" t="s">
        <v>326</v>
      </c>
      <c r="B544">
        <v>2099.5</v>
      </c>
      <c r="C544">
        <f>LN(Data_SP500[[#This Row],[SP500]])-LN(B543)</f>
        <v>1.2085101644751184E-2</v>
      </c>
      <c r="D544">
        <f>LN(B554)-LN(Data_SP500[[#This Row],[SP500]])</f>
        <v>-1.9143763746671816E-2</v>
      </c>
      <c r="E544" s="3">
        <f t="shared" si="8"/>
        <v>7.6937370619138898E-3</v>
      </c>
      <c r="F544" s="3">
        <f>Data_SP500[[#This Row],[sigma]]*SQRT(10)</f>
        <v>2.4329732834099799E-2</v>
      </c>
      <c r="G544" s="3">
        <f>_xlfn.NORM.INV(0.01,0,1)*Data_SP500[[#This Row],[sigma_10d]]</f>
        <v>-5.6599422254589707E-2</v>
      </c>
      <c r="H544" s="3" t="b">
        <f>Data_SP500[[#This Row],[leg_return10d]]&lt;Data_SP500[[#This Row],[var10d]]</f>
        <v>0</v>
      </c>
      <c r="I544" s="3">
        <f>IF(AND(Data_SP500[[#This Row],[breaches]], Data_SP500[[#This Row],[breaches]]=H543),1,0)</f>
        <v>0</v>
      </c>
    </row>
    <row r="545" spans="1:9" x14ac:dyDescent="0.25">
      <c r="A545" s="3" t="s">
        <v>327</v>
      </c>
      <c r="B545">
        <v>2089.2700199999999</v>
      </c>
      <c r="C545">
        <f>LN(Data_SP500[[#This Row],[SP500]])-LN(B544)</f>
        <v>-4.8844889025900784E-3</v>
      </c>
      <c r="D545">
        <f>LN(B555)-LN(Data_SP500[[#This Row],[SP500]])</f>
        <v>-1.0735822312891941E-2</v>
      </c>
      <c r="E545" s="3">
        <f t="shared" si="8"/>
        <v>7.766796344852266E-3</v>
      </c>
      <c r="F545" s="3">
        <f>Data_SP500[[#This Row],[sigma]]*SQRT(10)</f>
        <v>2.4560766572403747E-2</v>
      </c>
      <c r="G545" s="3">
        <f>_xlfn.NORM.INV(0.01,0,1)*Data_SP500[[#This Row],[sigma_10d]]</f>
        <v>-5.7136887100524808E-2</v>
      </c>
      <c r="H545" s="3" t="b">
        <f>Data_SP500[[#This Row],[leg_return10d]]&lt;Data_SP500[[#This Row],[var10d]]</f>
        <v>0</v>
      </c>
      <c r="I545" s="3">
        <f>IF(AND(Data_SP500[[#This Row],[breaches]], Data_SP500[[#This Row],[breaches]]=H544),1,0)</f>
        <v>0</v>
      </c>
    </row>
    <row r="546" spans="1:9" x14ac:dyDescent="0.25">
      <c r="A546" s="3" t="s">
        <v>328</v>
      </c>
      <c r="B546">
        <v>2108.1000979999999</v>
      </c>
      <c r="C546">
        <f>LN(Data_SP500[[#This Row],[SP500]])-LN(B545)</f>
        <v>8.9723821319607211E-3</v>
      </c>
      <c r="D546">
        <f>LN(B556)-LN(Data_SP500[[#This Row],[SP500]])</f>
        <v>-1.3121131918041762E-2</v>
      </c>
      <c r="E546" s="3">
        <f t="shared" si="8"/>
        <v>8.0180788401896779E-3</v>
      </c>
      <c r="F546" s="3">
        <f>Data_SP500[[#This Row],[sigma]]*SQRT(10)</f>
        <v>2.5355391593800607E-2</v>
      </c>
      <c r="G546" s="3">
        <f>_xlfn.NORM.INV(0.01,0,1)*Data_SP500[[#This Row],[sigma_10d]]</f>
        <v>-5.8985461329711046E-2</v>
      </c>
      <c r="H546" s="3" t="b">
        <f>Data_SP500[[#This Row],[leg_return10d]]&lt;Data_SP500[[#This Row],[var10d]]</f>
        <v>0</v>
      </c>
      <c r="I546" s="3">
        <f>IF(AND(Data_SP500[[#This Row],[breaches]], Data_SP500[[#This Row],[breaches]]=H545),1,0)</f>
        <v>0</v>
      </c>
    </row>
    <row r="547" spans="1:9" x14ac:dyDescent="0.25">
      <c r="A547" s="3" t="s">
        <v>329</v>
      </c>
      <c r="B547">
        <v>2104.419922</v>
      </c>
      <c r="C547">
        <f>LN(Data_SP500[[#This Row],[SP500]])-LN(B546)</f>
        <v>-1.7472567103755665E-3</v>
      </c>
      <c r="D547">
        <f>LN(B557)-LN(Data_SP500[[#This Row],[SP500]])</f>
        <v>-1.3437907886338252E-2</v>
      </c>
      <c r="E547" s="3">
        <f t="shared" si="8"/>
        <v>7.9132475056004677E-3</v>
      </c>
      <c r="F547" s="3">
        <f>Data_SP500[[#This Row],[sigma]]*SQRT(10)</f>
        <v>2.5023885806343512E-2</v>
      </c>
      <c r="G547" s="3">
        <f>_xlfn.NORM.INV(0.01,0,1)*Data_SP500[[#This Row],[sigma_10d]]</f>
        <v>-5.8214263545827996E-2</v>
      </c>
      <c r="H547" s="3" t="b">
        <f>Data_SP500[[#This Row],[leg_return10d]]&lt;Data_SP500[[#This Row],[var10d]]</f>
        <v>0</v>
      </c>
      <c r="I547" s="3">
        <f>IF(AND(Data_SP500[[#This Row],[breaches]], Data_SP500[[#This Row],[breaches]]=H546),1,0)</f>
        <v>0</v>
      </c>
    </row>
    <row r="548" spans="1:9" x14ac:dyDescent="0.25">
      <c r="A548" s="3" t="s">
        <v>330</v>
      </c>
      <c r="B548">
        <v>2091.5</v>
      </c>
      <c r="C548">
        <f>LN(Data_SP500[[#This Row],[SP500]])-LN(B547)</f>
        <v>-6.1583457609906134E-3</v>
      </c>
      <c r="D548">
        <f>LN(B558)-LN(Data_SP500[[#This Row],[SP500]])</f>
        <v>-4.6006206729112264E-3</v>
      </c>
      <c r="E548" s="3">
        <f t="shared" si="8"/>
        <v>8.0219529710784995E-3</v>
      </c>
      <c r="F548" s="3">
        <f>Data_SP500[[#This Row],[sigma]]*SQRT(10)</f>
        <v>2.5367642671362899E-2</v>
      </c>
      <c r="G548" s="3">
        <f>_xlfn.NORM.INV(0.01,0,1)*Data_SP500[[#This Row],[sigma_10d]]</f>
        <v>-5.9013961597952795E-2</v>
      </c>
      <c r="H548" s="3" t="b">
        <f>Data_SP500[[#This Row],[leg_return10d]]&lt;Data_SP500[[#This Row],[var10d]]</f>
        <v>0</v>
      </c>
      <c r="I548" s="3">
        <f>IF(AND(Data_SP500[[#This Row],[breaches]], Data_SP500[[#This Row],[breaches]]=H547),1,0)</f>
        <v>0</v>
      </c>
    </row>
    <row r="549" spans="1:9" x14ac:dyDescent="0.25">
      <c r="A549" s="3" t="s">
        <v>331</v>
      </c>
      <c r="B549">
        <v>2061.0500489999999</v>
      </c>
      <c r="C549">
        <f>LN(Data_SP500[[#This Row],[SP500]])-LN(B548)</f>
        <v>-1.4665926443846899E-2</v>
      </c>
      <c r="D549">
        <f>LN(B559)-LN(Data_SP500[[#This Row],[SP500]])</f>
        <v>1.451288198152767E-2</v>
      </c>
      <c r="E549" s="3">
        <f t="shared" si="8"/>
        <v>8.560778904649291E-3</v>
      </c>
      <c r="F549" s="3">
        <f>Data_SP500[[#This Row],[sigma]]*SQRT(10)</f>
        <v>2.7071559883813184E-2</v>
      </c>
      <c r="G549" s="3">
        <f>_xlfn.NORM.INV(0.01,0,1)*Data_SP500[[#This Row],[sigma_10d]]</f>
        <v>-6.2977865782678111E-2</v>
      </c>
      <c r="H549" s="3" t="b">
        <f>Data_SP500[[#This Row],[leg_return10d]]&lt;Data_SP500[[#This Row],[var10d]]</f>
        <v>0</v>
      </c>
      <c r="I549" s="3">
        <f>IF(AND(Data_SP500[[#This Row],[breaches]], Data_SP500[[#This Row],[breaches]]=H548),1,0)</f>
        <v>0</v>
      </c>
    </row>
    <row r="550" spans="1:9" x14ac:dyDescent="0.25">
      <c r="A550" s="3" t="s">
        <v>332</v>
      </c>
      <c r="B550">
        <v>2056.1499020000001</v>
      </c>
      <c r="C550">
        <f>LN(Data_SP500[[#This Row],[SP500]])-LN(B549)</f>
        <v>-2.3803309880472412E-3</v>
      </c>
      <c r="D550">
        <f>LN(B560)-LN(Data_SP500[[#This Row],[SP500]])</f>
        <v>2.2082589890440651E-2</v>
      </c>
      <c r="E550" s="3">
        <f t="shared" si="8"/>
        <v>8.563545670431395E-3</v>
      </c>
      <c r="F550" s="3">
        <f>Data_SP500[[#This Row],[sigma]]*SQRT(10)</f>
        <v>2.7080309165436849E-2</v>
      </c>
      <c r="G550" s="3">
        <f>_xlfn.NORM.INV(0.01,0,1)*Data_SP500[[#This Row],[sigma_10d]]</f>
        <v>-6.2998219655382701E-2</v>
      </c>
      <c r="H550" s="3" t="b">
        <f>Data_SP500[[#This Row],[leg_return10d]]&lt;Data_SP500[[#This Row],[var10d]]</f>
        <v>0</v>
      </c>
      <c r="I550" s="3">
        <f>IF(AND(Data_SP500[[#This Row],[breaches]], Data_SP500[[#This Row],[breaches]]=H549),1,0)</f>
        <v>0</v>
      </c>
    </row>
    <row r="551" spans="1:9" x14ac:dyDescent="0.25">
      <c r="A551" s="3" t="s">
        <v>333</v>
      </c>
      <c r="B551">
        <v>2061.0200199999999</v>
      </c>
      <c r="C551">
        <f>LN(Data_SP500[[#This Row],[SP500]])-LN(B550)</f>
        <v>2.3657611241212351E-3</v>
      </c>
      <c r="D551">
        <f>LN(B561)-LN(Data_SP500[[#This Row],[SP500]])</f>
        <v>1.5125021923846127E-2</v>
      </c>
      <c r="E551" s="3">
        <f t="shared" si="8"/>
        <v>8.6009555873103535E-3</v>
      </c>
      <c r="F551" s="3">
        <f>Data_SP500[[#This Row],[sigma]]*SQRT(10)</f>
        <v>2.7198609709851936E-2</v>
      </c>
      <c r="G551" s="3">
        <f>_xlfn.NORM.INV(0.01,0,1)*Data_SP500[[#This Row],[sigma_10d]]</f>
        <v>-6.3273427875380622E-2</v>
      </c>
      <c r="H551" s="3" t="b">
        <f>Data_SP500[[#This Row],[leg_return10d]]&lt;Data_SP500[[#This Row],[var10d]]</f>
        <v>0</v>
      </c>
      <c r="I551" s="3">
        <f>IF(AND(Data_SP500[[#This Row],[breaches]], Data_SP500[[#This Row],[breaches]]=H550),1,0)</f>
        <v>0</v>
      </c>
    </row>
    <row r="552" spans="1:9" x14ac:dyDescent="0.25">
      <c r="A552" s="3" t="s">
        <v>334</v>
      </c>
      <c r="B552">
        <v>2086.23999</v>
      </c>
      <c r="C552">
        <f>LN(Data_SP500[[#This Row],[SP500]])-LN(B551)</f>
        <v>1.2162382307369768E-2</v>
      </c>
      <c r="D552">
        <f>LN(B562)-LN(Data_SP500[[#This Row],[SP500]])</f>
        <v>4.5910717554260572E-3</v>
      </c>
      <c r="E552" s="3">
        <f t="shared" si="8"/>
        <v>9.061260659962371E-3</v>
      </c>
      <c r="F552" s="3">
        <f>Data_SP500[[#This Row],[sigma]]*SQRT(10)</f>
        <v>2.8654222157961592E-2</v>
      </c>
      <c r="G552" s="3">
        <f>_xlfn.NORM.INV(0.01,0,1)*Data_SP500[[#This Row],[sigma_10d]]</f>
        <v>-6.6659688799467903E-2</v>
      </c>
      <c r="H552" s="3" t="b">
        <f>Data_SP500[[#This Row],[leg_return10d]]&lt;Data_SP500[[#This Row],[var10d]]</f>
        <v>0</v>
      </c>
      <c r="I552" s="3">
        <f>IF(AND(Data_SP500[[#This Row],[breaches]], Data_SP500[[#This Row],[breaches]]=H551),1,0)</f>
        <v>0</v>
      </c>
    </row>
    <row r="553" spans="1:9" x14ac:dyDescent="0.25">
      <c r="A553" s="3" t="s">
        <v>335</v>
      </c>
      <c r="B553">
        <v>2067.889893</v>
      </c>
      <c r="C553">
        <f>LN(Data_SP500[[#This Row],[SP500]])-LN(B552)</f>
        <v>-8.8346859011751988E-3</v>
      </c>
      <c r="D553">
        <f>LN(B563)-LN(Data_SP500[[#This Row],[SP500]])</f>
        <v>1.8560746738415013E-2</v>
      </c>
      <c r="E553" s="3">
        <f t="shared" si="8"/>
        <v>9.1100606280922272E-3</v>
      </c>
      <c r="F553" s="3">
        <f>Data_SP500[[#This Row],[sigma]]*SQRT(10)</f>
        <v>2.8808541206995567E-2</v>
      </c>
      <c r="G553" s="3">
        <f>_xlfn.NORM.INV(0.01,0,1)*Data_SP500[[#This Row],[sigma_10d]]</f>
        <v>-6.7018688591112097E-2</v>
      </c>
      <c r="H553" s="3" t="b">
        <f>Data_SP500[[#This Row],[leg_return10d]]&lt;Data_SP500[[#This Row],[var10d]]</f>
        <v>0</v>
      </c>
      <c r="I553" s="3">
        <f>IF(AND(Data_SP500[[#This Row],[breaches]], Data_SP500[[#This Row],[breaches]]=H552),1,0)</f>
        <v>0</v>
      </c>
    </row>
    <row r="554" spans="1:9" x14ac:dyDescent="0.25">
      <c r="A554" s="3" t="s">
        <v>976</v>
      </c>
      <c r="B554">
        <v>2059.6899410000001</v>
      </c>
      <c r="C554">
        <f>LN(Data_SP500[[#This Row],[SP500]])-LN(B553)</f>
        <v>-3.9732546030979421E-3</v>
      </c>
      <c r="D554">
        <f>LN(B564)-LN(Data_SP500[[#This Row],[SP500]])</f>
        <v>2.1755254383180933E-2</v>
      </c>
      <c r="E554" s="3">
        <f t="shared" si="8"/>
        <v>9.1001088781271031E-3</v>
      </c>
      <c r="F554" s="3">
        <f>Data_SP500[[#This Row],[sigma]]*SQRT(10)</f>
        <v>2.8777071010401271E-2</v>
      </c>
      <c r="G554" s="3">
        <f>_xlfn.NORM.INV(0.01,0,1)*Data_SP500[[#This Row],[sigma_10d]]</f>
        <v>-6.6945477966169301E-2</v>
      </c>
      <c r="H554" s="3" t="b">
        <f>Data_SP500[[#This Row],[leg_return10d]]&lt;Data_SP500[[#This Row],[var10d]]</f>
        <v>0</v>
      </c>
      <c r="I554" s="3">
        <f>IF(AND(Data_SP500[[#This Row],[breaches]], Data_SP500[[#This Row],[breaches]]=H553),1,0)</f>
        <v>0</v>
      </c>
    </row>
    <row r="555" spans="1:9" x14ac:dyDescent="0.25">
      <c r="A555" s="3" t="s">
        <v>977</v>
      </c>
      <c r="B555">
        <v>2066.959961</v>
      </c>
      <c r="C555">
        <f>LN(Data_SP500[[#This Row],[SP500]])-LN(B554)</f>
        <v>3.5234525311897968E-3</v>
      </c>
      <c r="D555">
        <f>LN(B565)-LN(Data_SP500[[#This Row],[SP500]])</f>
        <v>6.8560979469589611E-3</v>
      </c>
      <c r="E555" s="3">
        <f t="shared" si="8"/>
        <v>9.1206761323981769E-3</v>
      </c>
      <c r="F555" s="3">
        <f>Data_SP500[[#This Row],[sigma]]*SQRT(10)</f>
        <v>2.8842110379113692E-2</v>
      </c>
      <c r="G555" s="3">
        <f>_xlfn.NORM.INV(0.01,0,1)*Data_SP500[[#This Row],[sigma_10d]]</f>
        <v>-6.7096782163302407E-2</v>
      </c>
      <c r="H555" s="3" t="b">
        <f>Data_SP500[[#This Row],[leg_return10d]]&lt;Data_SP500[[#This Row],[var10d]]</f>
        <v>0</v>
      </c>
      <c r="I555" s="3">
        <f>IF(AND(Data_SP500[[#This Row],[breaches]], Data_SP500[[#This Row],[breaches]]=H554),1,0)</f>
        <v>0</v>
      </c>
    </row>
    <row r="556" spans="1:9" x14ac:dyDescent="0.25">
      <c r="A556" s="3" t="s">
        <v>978</v>
      </c>
      <c r="B556">
        <v>2080.6201169999999</v>
      </c>
      <c r="C556">
        <f>LN(Data_SP500[[#This Row],[SP500]])-LN(B555)</f>
        <v>6.5870725268108998E-3</v>
      </c>
      <c r="D556">
        <f>LN(B566)-LN(Data_SP500[[#This Row],[SP500]])</f>
        <v>9.4617736703463962E-3</v>
      </c>
      <c r="E556" s="3">
        <f t="shared" si="8"/>
        <v>9.2522825675887231E-3</v>
      </c>
      <c r="F556" s="3">
        <f>Data_SP500[[#This Row],[sigma]]*SQRT(10)</f>
        <v>2.9258286469051153E-2</v>
      </c>
      <c r="G556" s="3">
        <f>_xlfn.NORM.INV(0.01,0,1)*Data_SP500[[#This Row],[sigma_10d]]</f>
        <v>-6.8064952525355049E-2</v>
      </c>
      <c r="H556" s="3" t="b">
        <f>Data_SP500[[#This Row],[leg_return10d]]&lt;Data_SP500[[#This Row],[var10d]]</f>
        <v>0</v>
      </c>
      <c r="I556" s="3">
        <f>IF(AND(Data_SP500[[#This Row],[breaches]], Data_SP500[[#This Row],[breaches]]=H555),1,0)</f>
        <v>0</v>
      </c>
    </row>
    <row r="557" spans="1:9" x14ac:dyDescent="0.25">
      <c r="A557" s="3" t="s">
        <v>979</v>
      </c>
      <c r="B557">
        <v>2076.330078</v>
      </c>
      <c r="C557">
        <f>LN(Data_SP500[[#This Row],[SP500]])-LN(B556)</f>
        <v>-2.0640326786720564E-3</v>
      </c>
      <c r="D557">
        <f>LN(B567)-LN(Data_SP500[[#This Row],[SP500]])</f>
        <v>1.0044103978109398E-2</v>
      </c>
      <c r="E557" s="3">
        <f t="shared" si="8"/>
        <v>8.7086927233630922E-3</v>
      </c>
      <c r="F557" s="3">
        <f>Data_SP500[[#This Row],[sigma]]*SQRT(10)</f>
        <v>2.7539304448362032E-2</v>
      </c>
      <c r="G557" s="3">
        <f>_xlfn.NORM.INV(0.01,0,1)*Data_SP500[[#This Row],[sigma_10d]]</f>
        <v>-6.4066002356010482E-2</v>
      </c>
      <c r="H557" s="3" t="b">
        <f>Data_SP500[[#This Row],[leg_return10d]]&lt;Data_SP500[[#This Row],[var10d]]</f>
        <v>0</v>
      </c>
      <c r="I557" s="3">
        <f>IF(AND(Data_SP500[[#This Row],[breaches]], Data_SP500[[#This Row],[breaches]]=H556),1,0)</f>
        <v>0</v>
      </c>
    </row>
    <row r="558" spans="1:9" x14ac:dyDescent="0.25">
      <c r="A558" s="3" t="s">
        <v>980</v>
      </c>
      <c r="B558">
        <v>2081.8999020000001</v>
      </c>
      <c r="C558">
        <f>LN(Data_SP500[[#This Row],[SP500]])-LN(B557)</f>
        <v>2.6789414524364119E-3</v>
      </c>
      <c r="D558">
        <f>LN(B568)-LN(Data_SP500[[#This Row],[SP500]])</f>
        <v>1.2439745438509675E-2</v>
      </c>
      <c r="E558" s="3">
        <f t="shared" si="8"/>
        <v>8.6854001553260188E-3</v>
      </c>
      <c r="F558" s="3">
        <f>Data_SP500[[#This Row],[sigma]]*SQRT(10)</f>
        <v>2.7465646880810442E-2</v>
      </c>
      <c r="G558" s="3">
        <f>_xlfn.NORM.INV(0.01,0,1)*Data_SP500[[#This Row],[sigma_10d]]</f>
        <v>-6.3894649230329822E-2</v>
      </c>
      <c r="H558" s="3" t="b">
        <f>Data_SP500[[#This Row],[leg_return10d]]&lt;Data_SP500[[#This Row],[var10d]]</f>
        <v>0</v>
      </c>
      <c r="I558" s="3">
        <f>IF(AND(Data_SP500[[#This Row],[breaches]], Data_SP500[[#This Row],[breaches]]=H557),1,0)</f>
        <v>0</v>
      </c>
    </row>
    <row r="559" spans="1:9" x14ac:dyDescent="0.25">
      <c r="A559" s="3" t="s">
        <v>981</v>
      </c>
      <c r="B559">
        <v>2091.179932</v>
      </c>
      <c r="C559">
        <f>LN(Data_SP500[[#This Row],[SP500]])-LN(B558)</f>
        <v>4.4475762105919969E-3</v>
      </c>
      <c r="D559">
        <f>LN(B569)-LN(Data_SP500[[#This Row],[SP500]])</f>
        <v>1.0347110210903843E-2</v>
      </c>
      <c r="E559" s="3">
        <f t="shared" si="8"/>
        <v>7.7823543918129831E-3</v>
      </c>
      <c r="F559" s="3">
        <f>Data_SP500[[#This Row],[sigma]]*SQRT(10)</f>
        <v>2.4609965436743472E-2</v>
      </c>
      <c r="G559" s="3">
        <f>_xlfn.NORM.INV(0.01,0,1)*Data_SP500[[#This Row],[sigma_10d]]</f>
        <v>-5.7251340773986747E-2</v>
      </c>
      <c r="H559" s="3" t="b">
        <f>Data_SP500[[#This Row],[leg_return10d]]&lt;Data_SP500[[#This Row],[var10d]]</f>
        <v>0</v>
      </c>
      <c r="I559" s="3">
        <f>IF(AND(Data_SP500[[#This Row],[breaches]], Data_SP500[[#This Row],[breaches]]=H558),1,0)</f>
        <v>0</v>
      </c>
    </row>
    <row r="560" spans="1:9" x14ac:dyDescent="0.25">
      <c r="A560" s="3" t="s">
        <v>982</v>
      </c>
      <c r="B560">
        <v>2102.0600589999999</v>
      </c>
      <c r="C560">
        <f>LN(Data_SP500[[#This Row],[SP500]])-LN(B559)</f>
        <v>5.1893769208657403E-3</v>
      </c>
      <c r="D560">
        <f>LN(B570)-LN(Data_SP500[[#This Row],[SP500]])</f>
        <v>7.4079997528713193E-3</v>
      </c>
      <c r="E560" s="3">
        <f t="shared" si="8"/>
        <v>7.799815751284426E-3</v>
      </c>
      <c r="F560" s="3">
        <f>Data_SP500[[#This Row],[sigma]]*SQRT(10)</f>
        <v>2.4665183103716185E-2</v>
      </c>
      <c r="G560" s="3">
        <f>_xlfn.NORM.INV(0.01,0,1)*Data_SP500[[#This Row],[sigma_10d]]</f>
        <v>-5.7379796276158211E-2</v>
      </c>
      <c r="H560" s="3" t="b">
        <f>Data_SP500[[#This Row],[leg_return10d]]&lt;Data_SP500[[#This Row],[var10d]]</f>
        <v>0</v>
      </c>
      <c r="I560" s="3">
        <f>IF(AND(Data_SP500[[#This Row],[breaches]], Data_SP500[[#This Row],[breaches]]=H559),1,0)</f>
        <v>0</v>
      </c>
    </row>
    <row r="561" spans="1:9" x14ac:dyDescent="0.25">
      <c r="A561" s="3" t="s">
        <v>336</v>
      </c>
      <c r="B561">
        <v>2092.429932</v>
      </c>
      <c r="C561">
        <f>LN(Data_SP500[[#This Row],[SP500]])-LN(B560)</f>
        <v>-4.5918068424732894E-3</v>
      </c>
      <c r="D561">
        <f>LN(B571)-LN(Data_SP500[[#This Row],[SP500]])</f>
        <v>7.8498936057185276E-3</v>
      </c>
      <c r="E561" s="3">
        <f t="shared" si="8"/>
        <v>7.4689891131255771E-3</v>
      </c>
      <c r="F561" s="3">
        <f>Data_SP500[[#This Row],[sigma]]*SQRT(10)</f>
        <v>2.3619017416477851E-2</v>
      </c>
      <c r="G561" s="3">
        <f>_xlfn.NORM.INV(0.01,0,1)*Data_SP500[[#This Row],[sigma_10d]]</f>
        <v>-5.4946050953756841E-2</v>
      </c>
      <c r="H561" s="3" t="b">
        <f>Data_SP500[[#This Row],[leg_return10d]]&lt;Data_SP500[[#This Row],[var10d]]</f>
        <v>0</v>
      </c>
      <c r="I561" s="3">
        <f>IF(AND(Data_SP500[[#This Row],[breaches]], Data_SP500[[#This Row],[breaches]]=H560),1,0)</f>
        <v>0</v>
      </c>
    </row>
    <row r="562" spans="1:9" x14ac:dyDescent="0.25">
      <c r="A562" s="3" t="s">
        <v>337</v>
      </c>
      <c r="B562">
        <v>2095.8400879999999</v>
      </c>
      <c r="C562">
        <f>LN(Data_SP500[[#This Row],[SP500]])-LN(B561)</f>
        <v>1.6284321389496981E-3</v>
      </c>
      <c r="D562">
        <f>LN(B572)-LN(Data_SP500[[#This Row],[SP500]])</f>
        <v>8.9868659556717745E-3</v>
      </c>
      <c r="E562" s="3">
        <f t="shared" si="8"/>
        <v>7.3110704927277642E-3</v>
      </c>
      <c r="F562" s="3">
        <f>Data_SP500[[#This Row],[sigma]]*SQRT(10)</f>
        <v>2.3119634891069236E-2</v>
      </c>
      <c r="G562" s="3">
        <f>_xlfn.NORM.INV(0.01,0,1)*Data_SP500[[#This Row],[sigma_10d]]</f>
        <v>-5.3784313477439359E-2</v>
      </c>
      <c r="H562" s="3" t="b">
        <f>Data_SP500[[#This Row],[leg_return10d]]&lt;Data_SP500[[#This Row],[var10d]]</f>
        <v>0</v>
      </c>
      <c r="I562" s="3">
        <f>IF(AND(Data_SP500[[#This Row],[breaches]], Data_SP500[[#This Row],[breaches]]=H561),1,0)</f>
        <v>0</v>
      </c>
    </row>
    <row r="563" spans="1:9" x14ac:dyDescent="0.25">
      <c r="A563" s="3" t="s">
        <v>338</v>
      </c>
      <c r="B563">
        <v>2106.6298830000001</v>
      </c>
      <c r="C563">
        <f>LN(Data_SP500[[#This Row],[SP500]])-LN(B562)</f>
        <v>5.1349890818137567E-3</v>
      </c>
      <c r="D563">
        <f>LN(B573)-LN(Data_SP500[[#This Row],[SP500]])</f>
        <v>1.0452879861500008E-4</v>
      </c>
      <c r="E563" s="3">
        <f t="shared" si="8"/>
        <v>6.8102542238320535E-3</v>
      </c>
      <c r="F563" s="3">
        <f>Data_SP500[[#This Row],[sigma]]*SQRT(10)</f>
        <v>2.1535914792091451E-2</v>
      </c>
      <c r="G563" s="3">
        <f>_xlfn.NORM.INV(0.01,0,1)*Data_SP500[[#This Row],[sigma_10d]]</f>
        <v>-5.0100029592106646E-2</v>
      </c>
      <c r="H563" s="3" t="b">
        <f>Data_SP500[[#This Row],[leg_return10d]]&lt;Data_SP500[[#This Row],[var10d]]</f>
        <v>0</v>
      </c>
      <c r="I563" s="3">
        <f>IF(AND(Data_SP500[[#This Row],[breaches]], Data_SP500[[#This Row],[breaches]]=H562),1,0)</f>
        <v>0</v>
      </c>
    </row>
    <row r="564" spans="1:9" x14ac:dyDescent="0.25">
      <c r="A564" s="3" t="s">
        <v>339</v>
      </c>
      <c r="B564">
        <v>2104.98999</v>
      </c>
      <c r="C564">
        <f>LN(Data_SP500[[#This Row],[SP500]])-LN(B563)</f>
        <v>-7.7874695833202168E-4</v>
      </c>
      <c r="D564">
        <f>LN(B574)-LN(Data_SP500[[#This Row],[SP500]])</f>
        <v>-9.2972773270769693E-3</v>
      </c>
      <c r="E564" s="3">
        <f t="shared" si="8"/>
        <v>6.7597390192605895E-3</v>
      </c>
      <c r="F564" s="3">
        <f>Data_SP500[[#This Row],[sigma]]*SQRT(10)</f>
        <v>2.1376171689176274E-2</v>
      </c>
      <c r="G564" s="3">
        <f>_xlfn.NORM.INV(0.01,0,1)*Data_SP500[[#This Row],[sigma_10d]]</f>
        <v>-4.9728411564247232E-2</v>
      </c>
      <c r="H564" s="3" t="b">
        <f>Data_SP500[[#This Row],[leg_return10d]]&lt;Data_SP500[[#This Row],[var10d]]</f>
        <v>0</v>
      </c>
      <c r="I564" s="3">
        <f>IF(AND(Data_SP500[[#This Row],[breaches]], Data_SP500[[#This Row],[breaches]]=H563),1,0)</f>
        <v>0</v>
      </c>
    </row>
    <row r="565" spans="1:9" x14ac:dyDescent="0.25">
      <c r="A565" s="3" t="s">
        <v>340</v>
      </c>
      <c r="B565">
        <v>2081.179932</v>
      </c>
      <c r="C565">
        <f>LN(Data_SP500[[#This Row],[SP500]])-LN(B564)</f>
        <v>-1.1375703905032175E-2</v>
      </c>
      <c r="D565">
        <f>LN(B575)-LN(Data_SP500[[#This Row],[SP500]])</f>
        <v>1.2942202999383312E-2</v>
      </c>
      <c r="E565" s="3">
        <f t="shared" si="8"/>
        <v>6.7225959723323974E-3</v>
      </c>
      <c r="F565" s="3">
        <f>Data_SP500[[#This Row],[sigma]]*SQRT(10)</f>
        <v>2.1258715061644666E-2</v>
      </c>
      <c r="G565" s="3">
        <f>_xlfn.NORM.INV(0.01,0,1)*Data_SP500[[#This Row],[sigma_10d]]</f>
        <v>-4.9455166588497072E-2</v>
      </c>
      <c r="H565" s="3" t="b">
        <f>Data_SP500[[#This Row],[leg_return10d]]&lt;Data_SP500[[#This Row],[var10d]]</f>
        <v>0</v>
      </c>
      <c r="I565" s="3">
        <f>IF(AND(Data_SP500[[#This Row],[breaches]], Data_SP500[[#This Row],[breaches]]=H564),1,0)</f>
        <v>0</v>
      </c>
    </row>
    <row r="566" spans="1:9" x14ac:dyDescent="0.25">
      <c r="A566" s="3" t="s">
        <v>341</v>
      </c>
      <c r="B566">
        <v>2100.3999020000001</v>
      </c>
      <c r="C566">
        <f>LN(Data_SP500[[#This Row],[SP500]])-LN(B565)</f>
        <v>9.1927482501983349E-3</v>
      </c>
      <c r="D566">
        <f>LN(B576)-LN(Data_SP500[[#This Row],[SP500]])</f>
        <v>6.685887815749858E-3</v>
      </c>
      <c r="E566" s="3">
        <f t="shared" si="8"/>
        <v>6.9527973037999437E-3</v>
      </c>
      <c r="F566" s="3">
        <f>Data_SP500[[#This Row],[sigma]]*SQRT(10)</f>
        <v>2.1986675589485503E-2</v>
      </c>
      <c r="G566" s="3">
        <f>_xlfn.NORM.INV(0.01,0,1)*Data_SP500[[#This Row],[sigma_10d]]</f>
        <v>-5.1148656014825246E-2</v>
      </c>
      <c r="H566" s="3" t="b">
        <f>Data_SP500[[#This Row],[leg_return10d]]&lt;Data_SP500[[#This Row],[var10d]]</f>
        <v>0</v>
      </c>
      <c r="I566" s="3">
        <f>IF(AND(Data_SP500[[#This Row],[breaches]], Data_SP500[[#This Row],[breaches]]=H565),1,0)</f>
        <v>0</v>
      </c>
    </row>
    <row r="567" spans="1:9" x14ac:dyDescent="0.25">
      <c r="A567" s="3" t="s">
        <v>342</v>
      </c>
      <c r="B567">
        <v>2097.290039</v>
      </c>
      <c r="C567">
        <f>LN(Data_SP500[[#This Row],[SP500]])-LN(B566)</f>
        <v>-1.4817023709090549E-3</v>
      </c>
      <c r="D567">
        <f>LN(B577)-LN(Data_SP500[[#This Row],[SP500]])</f>
        <v>-3.7404130311164963E-3</v>
      </c>
      <c r="E567" s="3">
        <f t="shared" si="8"/>
        <v>6.665602798667002E-3</v>
      </c>
      <c r="F567" s="3">
        <f>Data_SP500[[#This Row],[sigma]]*SQRT(10)</f>
        <v>2.1078486821780488E-2</v>
      </c>
      <c r="G567" s="3">
        <f>_xlfn.NORM.INV(0.01,0,1)*Data_SP500[[#This Row],[sigma_10d]]</f>
        <v>-4.9035893005846917E-2</v>
      </c>
      <c r="H567" s="3" t="b">
        <f>Data_SP500[[#This Row],[leg_return10d]]&lt;Data_SP500[[#This Row],[var10d]]</f>
        <v>0</v>
      </c>
      <c r="I567" s="3">
        <f>IF(AND(Data_SP500[[#This Row],[breaches]], Data_SP500[[#This Row],[breaches]]=H566),1,0)</f>
        <v>0</v>
      </c>
    </row>
    <row r="568" spans="1:9" x14ac:dyDescent="0.25">
      <c r="A568" s="3" t="s">
        <v>343</v>
      </c>
      <c r="B568">
        <v>2107.959961</v>
      </c>
      <c r="C568">
        <f>LN(Data_SP500[[#This Row],[SP500]])-LN(B567)</f>
        <v>5.0745829128366893E-3</v>
      </c>
      <c r="D568">
        <f>LN(B578)-LN(Data_SP500[[#This Row],[SP500]])</f>
        <v>-1.328067728004978E-2</v>
      </c>
      <c r="E568" s="3">
        <f t="shared" si="8"/>
        <v>6.7543607021379789E-3</v>
      </c>
      <c r="F568" s="3">
        <f>Data_SP500[[#This Row],[sigma]]*SQRT(10)</f>
        <v>2.135916395709014E-2</v>
      </c>
      <c r="G568" s="3">
        <f>_xlfn.NORM.INV(0.01,0,1)*Data_SP500[[#This Row],[sigma_10d]]</f>
        <v>-4.9688845662866396E-2</v>
      </c>
      <c r="H568" s="3" t="b">
        <f>Data_SP500[[#This Row],[leg_return10d]]&lt;Data_SP500[[#This Row],[var10d]]</f>
        <v>0</v>
      </c>
      <c r="I568" s="3">
        <f>IF(AND(Data_SP500[[#This Row],[breaches]], Data_SP500[[#This Row],[breaches]]=H567),1,0)</f>
        <v>0</v>
      </c>
    </row>
    <row r="569" spans="1:9" x14ac:dyDescent="0.25">
      <c r="A569" s="3" t="s">
        <v>344</v>
      </c>
      <c r="B569">
        <v>2112.929932</v>
      </c>
      <c r="C569">
        <f>LN(Data_SP500[[#This Row],[SP500]])-LN(B568)</f>
        <v>2.3549409829861645E-3</v>
      </c>
      <c r="D569">
        <f>LN(B579)-LN(Data_SP500[[#This Row],[SP500]])</f>
        <v>-1.1868907628308278E-2</v>
      </c>
      <c r="E569" s="3">
        <f t="shared" si="8"/>
        <v>6.6152637755155204E-3</v>
      </c>
      <c r="F569" s="3">
        <f>Data_SP500[[#This Row],[sigma]]*SQRT(10)</f>
        <v>2.091930085343386E-2</v>
      </c>
      <c r="G569" s="3">
        <f>_xlfn.NORM.INV(0.01,0,1)*Data_SP500[[#This Row],[sigma_10d]]</f>
        <v>-4.8665571066806607E-2</v>
      </c>
      <c r="H569" s="3" t="b">
        <f>Data_SP500[[#This Row],[leg_return10d]]&lt;Data_SP500[[#This Row],[var10d]]</f>
        <v>0</v>
      </c>
      <c r="I569" s="3">
        <f>IF(AND(Data_SP500[[#This Row],[breaches]], Data_SP500[[#This Row],[breaches]]=H568),1,0)</f>
        <v>0</v>
      </c>
    </row>
    <row r="570" spans="1:9" x14ac:dyDescent="0.25">
      <c r="A570" s="3" t="s">
        <v>345</v>
      </c>
      <c r="B570">
        <v>2117.6899410000001</v>
      </c>
      <c r="C570">
        <f>LN(Data_SP500[[#This Row],[SP500]])-LN(B569)</f>
        <v>2.250266462833217E-3</v>
      </c>
      <c r="D570">
        <f>LN(B580)-LN(Data_SP500[[#This Row],[SP500]])</f>
        <v>-7.5102594133458211E-4</v>
      </c>
      <c r="E570" s="3">
        <f t="shared" si="8"/>
        <v>5.6354180541737468E-3</v>
      </c>
      <c r="F570" s="3">
        <f>Data_SP500[[#This Row],[sigma]]*SQRT(10)</f>
        <v>1.7820756618423198E-2</v>
      </c>
      <c r="G570" s="3">
        <f>_xlfn.NORM.INV(0.01,0,1)*Data_SP500[[#This Row],[sigma_10d]]</f>
        <v>-4.1457279273068047E-2</v>
      </c>
      <c r="H570" s="3" t="b">
        <f>Data_SP500[[#This Row],[leg_return10d]]&lt;Data_SP500[[#This Row],[var10d]]</f>
        <v>0</v>
      </c>
      <c r="I570" s="3">
        <f>IF(AND(Data_SP500[[#This Row],[breaches]], Data_SP500[[#This Row],[breaches]]=H569),1,0)</f>
        <v>0</v>
      </c>
    </row>
    <row r="571" spans="1:9" x14ac:dyDescent="0.25">
      <c r="A571" s="3" t="s">
        <v>346</v>
      </c>
      <c r="B571">
        <v>2108.919922</v>
      </c>
      <c r="C571">
        <f>LN(Data_SP500[[#This Row],[SP500]])-LN(B570)</f>
        <v>-4.1499129896260811E-3</v>
      </c>
      <c r="D571">
        <f>LN(B581)-LN(Data_SP500[[#This Row],[SP500]])</f>
        <v>-1.7036696296095499E-3</v>
      </c>
      <c r="E571" s="3">
        <f t="shared" si="8"/>
        <v>5.705849435636165E-3</v>
      </c>
      <c r="F571" s="3">
        <f>Data_SP500[[#This Row],[sigma]]*SQRT(10)</f>
        <v>1.80434802025966E-2</v>
      </c>
      <c r="G571" s="3">
        <f>_xlfn.NORM.INV(0.01,0,1)*Data_SP500[[#This Row],[sigma_10d]]</f>
        <v>-4.19754118096086E-2</v>
      </c>
      <c r="H571" s="3" t="b">
        <f>Data_SP500[[#This Row],[leg_return10d]]&lt;Data_SP500[[#This Row],[var10d]]</f>
        <v>0</v>
      </c>
      <c r="I571" s="3">
        <f>IF(AND(Data_SP500[[#This Row],[breaches]], Data_SP500[[#This Row],[breaches]]=H570),1,0)</f>
        <v>0</v>
      </c>
    </row>
    <row r="572" spans="1:9" x14ac:dyDescent="0.25">
      <c r="A572" s="3" t="s">
        <v>347</v>
      </c>
      <c r="B572">
        <v>2114.76001</v>
      </c>
      <c r="C572">
        <f>LN(Data_SP500[[#This Row],[SP500]])-LN(B571)</f>
        <v>2.765404488902945E-3</v>
      </c>
      <c r="D572">
        <f>LN(B582)-LN(Data_SP500[[#This Row],[SP500]])</f>
        <v>-7.4230705878290948E-3</v>
      </c>
      <c r="E572" s="3">
        <f t="shared" si="8"/>
        <v>5.7105730362997991E-3</v>
      </c>
      <c r="F572" s="3">
        <f>Data_SP500[[#This Row],[sigma]]*SQRT(10)</f>
        <v>1.8058417539450769E-2</v>
      </c>
      <c r="G572" s="3">
        <f>_xlfn.NORM.INV(0.01,0,1)*Data_SP500[[#This Row],[sigma_10d]]</f>
        <v>-4.2010161251443127E-2</v>
      </c>
      <c r="H572" s="3" t="b">
        <f>Data_SP500[[#This Row],[leg_return10d]]&lt;Data_SP500[[#This Row],[var10d]]</f>
        <v>0</v>
      </c>
      <c r="I572" s="3">
        <f>IF(AND(Data_SP500[[#This Row],[breaches]], Data_SP500[[#This Row],[breaches]]=H571),1,0)</f>
        <v>0</v>
      </c>
    </row>
    <row r="573" spans="1:9" x14ac:dyDescent="0.25">
      <c r="A573" s="3" t="s">
        <v>348</v>
      </c>
      <c r="B573">
        <v>2106.8500979999999</v>
      </c>
      <c r="C573">
        <f>LN(Data_SP500[[#This Row],[SP500]])-LN(B572)</f>
        <v>-3.7473480752430177E-3</v>
      </c>
      <c r="D573">
        <f>LN(B583)-LN(Data_SP500[[#This Row],[SP500]])</f>
        <v>-3.9807239372908754E-3</v>
      </c>
      <c r="E573" s="3">
        <f t="shared" si="8"/>
        <v>5.2214974110295527E-3</v>
      </c>
      <c r="F573" s="3">
        <f>Data_SP500[[#This Row],[sigma]]*SQRT(10)</f>
        <v>1.6511824615525784E-2</v>
      </c>
      <c r="G573" s="3">
        <f>_xlfn.NORM.INV(0.01,0,1)*Data_SP500[[#This Row],[sigma_10d]]</f>
        <v>-3.8412248090863632E-2</v>
      </c>
      <c r="H573" s="3" t="b">
        <f>Data_SP500[[#This Row],[leg_return10d]]&lt;Data_SP500[[#This Row],[var10d]]</f>
        <v>0</v>
      </c>
      <c r="I573" s="3">
        <f>IF(AND(Data_SP500[[#This Row],[breaches]], Data_SP500[[#This Row],[breaches]]=H572),1,0)</f>
        <v>0</v>
      </c>
    </row>
    <row r="574" spans="1:9" x14ac:dyDescent="0.25">
      <c r="A574" s="3" t="s">
        <v>349</v>
      </c>
      <c r="B574">
        <v>2085.51001</v>
      </c>
      <c r="C574">
        <f>LN(Data_SP500[[#This Row],[SP500]])-LN(B573)</f>
        <v>-1.0180553084023991E-2</v>
      </c>
      <c r="D574">
        <f>LN(B584)-LN(Data_SP500[[#This Row],[SP500]])</f>
        <v>1.6921433793931406E-2</v>
      </c>
      <c r="E574" s="3">
        <f t="shared" si="8"/>
        <v>5.3481141482002491E-3</v>
      </c>
      <c r="F574" s="3">
        <f>Data_SP500[[#This Row],[sigma]]*SQRT(10)</f>
        <v>1.6912221894884089E-2</v>
      </c>
      <c r="G574" s="3">
        <f>_xlfn.NORM.INV(0.01,0,1)*Data_SP500[[#This Row],[sigma_10d]]</f>
        <v>-3.934371145047056E-2</v>
      </c>
      <c r="H574" s="3" t="b">
        <f>Data_SP500[[#This Row],[leg_return10d]]&lt;Data_SP500[[#This Row],[var10d]]</f>
        <v>0</v>
      </c>
      <c r="I574" s="3">
        <f>IF(AND(Data_SP500[[#This Row],[breaches]], Data_SP500[[#This Row],[breaches]]=H573),1,0)</f>
        <v>0</v>
      </c>
    </row>
    <row r="575" spans="1:9" x14ac:dyDescent="0.25">
      <c r="A575" s="3" t="s">
        <v>983</v>
      </c>
      <c r="B575">
        <v>2108.290039</v>
      </c>
      <c r="C575">
        <f>LN(Data_SP500[[#This Row],[SP500]])-LN(B574)</f>
        <v>1.0863776421428106E-2</v>
      </c>
      <c r="D575">
        <f>LN(B585)-LN(Data_SP500[[#This Row],[SP500]])</f>
        <v>6.8257758174832261E-3</v>
      </c>
      <c r="E575" s="3">
        <f t="shared" si="8"/>
        <v>5.708805940412569E-3</v>
      </c>
      <c r="F575" s="3">
        <f>Data_SP500[[#This Row],[sigma]]*SQRT(10)</f>
        <v>1.8052829491603205E-2</v>
      </c>
      <c r="G575" s="3">
        <f>_xlfn.NORM.INV(0.01,0,1)*Data_SP500[[#This Row],[sigma_10d]]</f>
        <v>-4.1997161508212907E-2</v>
      </c>
      <c r="H575" s="3" t="b">
        <f>Data_SP500[[#This Row],[leg_return10d]]&lt;Data_SP500[[#This Row],[var10d]]</f>
        <v>0</v>
      </c>
      <c r="I575" s="3">
        <f>IF(AND(Data_SP500[[#This Row],[breaches]], Data_SP500[[#This Row],[breaches]]=H574),1,0)</f>
        <v>0</v>
      </c>
    </row>
    <row r="576" spans="1:9" x14ac:dyDescent="0.25">
      <c r="A576" s="3" t="s">
        <v>984</v>
      </c>
      <c r="B576">
        <v>2114.48999</v>
      </c>
      <c r="C576">
        <f>LN(Data_SP500[[#This Row],[SP500]])-LN(B575)</f>
        <v>2.9364330665648808E-3</v>
      </c>
      <c r="D576">
        <f>LN(B586)-LN(Data_SP500[[#This Row],[SP500]])</f>
        <v>6.9326553635900012E-3</v>
      </c>
      <c r="E576" s="3">
        <f t="shared" si="8"/>
        <v>5.6978270327094028E-3</v>
      </c>
      <c r="F576" s="3">
        <f>Data_SP500[[#This Row],[sigma]]*SQRT(10)</f>
        <v>1.8018111137040431E-2</v>
      </c>
      <c r="G576" s="3">
        <f>_xlfn.NORM.INV(0.01,0,1)*Data_SP500[[#This Row],[sigma_10d]]</f>
        <v>-4.19163945378856E-2</v>
      </c>
      <c r="H576" s="3" t="b">
        <f>Data_SP500[[#This Row],[leg_return10d]]&lt;Data_SP500[[#This Row],[var10d]]</f>
        <v>0</v>
      </c>
      <c r="I576" s="3">
        <f>IF(AND(Data_SP500[[#This Row],[breaches]], Data_SP500[[#This Row],[breaches]]=H575),1,0)</f>
        <v>0</v>
      </c>
    </row>
    <row r="577" spans="1:9" x14ac:dyDescent="0.25">
      <c r="A577" s="3" t="s">
        <v>985</v>
      </c>
      <c r="B577">
        <v>2089.459961</v>
      </c>
      <c r="C577">
        <f>LN(Data_SP500[[#This Row],[SP500]])-LN(B576)</f>
        <v>-1.1908003217775409E-2</v>
      </c>
      <c r="D577">
        <f>LN(B587)-LN(Data_SP500[[#This Row],[SP500]])</f>
        <v>1.8197077005501328E-2</v>
      </c>
      <c r="E577" s="3">
        <f t="shared" si="8"/>
        <v>6.2107668768785493E-3</v>
      </c>
      <c r="F577" s="3">
        <f>Data_SP500[[#This Row],[sigma]]*SQRT(10)</f>
        <v>1.9640169347266773E-2</v>
      </c>
      <c r="G577" s="3">
        <f>_xlfn.NORM.INV(0.01,0,1)*Data_SP500[[#This Row],[sigma_10d]]</f>
        <v>-4.5689866206816143E-2</v>
      </c>
      <c r="H577" s="3" t="b">
        <f>Data_SP500[[#This Row],[leg_return10d]]&lt;Data_SP500[[#This Row],[var10d]]</f>
        <v>0</v>
      </c>
      <c r="I577" s="3">
        <f>IF(AND(Data_SP500[[#This Row],[breaches]], Data_SP500[[#This Row],[breaches]]=H576),1,0)</f>
        <v>0</v>
      </c>
    </row>
    <row r="578" spans="1:9" x14ac:dyDescent="0.25">
      <c r="A578" s="3" t="s">
        <v>986</v>
      </c>
      <c r="B578">
        <v>2080.1499020000001</v>
      </c>
      <c r="C578">
        <f>LN(Data_SP500[[#This Row],[SP500]])-LN(B577)</f>
        <v>-4.4656813360965941E-3</v>
      </c>
      <c r="D578">
        <f>LN(B588)-LN(Data_SP500[[#This Row],[SP500]])</f>
        <v>2.1731809111249056E-2</v>
      </c>
      <c r="E578" s="3">
        <f t="shared" si="8"/>
        <v>6.2763430858774243E-3</v>
      </c>
      <c r="F578" s="3">
        <f>Data_SP500[[#This Row],[sigma]]*SQRT(10)</f>
        <v>1.984753952802245E-2</v>
      </c>
      <c r="G578" s="3">
        <f>_xlfn.NORM.INV(0.01,0,1)*Data_SP500[[#This Row],[sigma_10d]]</f>
        <v>-4.6172281385956575E-2</v>
      </c>
      <c r="H578" s="3" t="b">
        <f>Data_SP500[[#This Row],[leg_return10d]]&lt;Data_SP500[[#This Row],[var10d]]</f>
        <v>0</v>
      </c>
      <c r="I578" s="3">
        <f>IF(AND(Data_SP500[[#This Row],[breaches]], Data_SP500[[#This Row],[breaches]]=H577),1,0)</f>
        <v>0</v>
      </c>
    </row>
    <row r="579" spans="1:9" x14ac:dyDescent="0.25">
      <c r="A579" s="3" t="s">
        <v>987</v>
      </c>
      <c r="B579">
        <v>2088</v>
      </c>
      <c r="C579">
        <f>LN(Data_SP500[[#This Row],[SP500]])-LN(B578)</f>
        <v>3.7667106347276658E-3</v>
      </c>
      <c r="D579">
        <f>LN(B589)-LN(Data_SP500[[#This Row],[SP500]])</f>
        <v>2.0300244054910266E-2</v>
      </c>
      <c r="E579" s="3">
        <f t="shared" si="8"/>
        <v>6.3032304221113103E-3</v>
      </c>
      <c r="F579" s="3">
        <f>Data_SP500[[#This Row],[sigma]]*SQRT(10)</f>
        <v>1.9932564750736303E-2</v>
      </c>
      <c r="G579" s="3">
        <f>_xlfn.NORM.INV(0.01,0,1)*Data_SP500[[#This Row],[sigma_10d]]</f>
        <v>-4.6370079632056797E-2</v>
      </c>
      <c r="H579" s="3" t="b">
        <f>Data_SP500[[#This Row],[leg_return10d]]&lt;Data_SP500[[#This Row],[var10d]]</f>
        <v>0</v>
      </c>
      <c r="I579" s="3">
        <f>IF(AND(Data_SP500[[#This Row],[breaches]], Data_SP500[[#This Row],[breaches]]=H578),1,0)</f>
        <v>0</v>
      </c>
    </row>
    <row r="580" spans="1:9" x14ac:dyDescent="0.25">
      <c r="A580" s="3" t="s">
        <v>988</v>
      </c>
      <c r="B580">
        <v>2116.1000979999999</v>
      </c>
      <c r="C580">
        <f>LN(Data_SP500[[#This Row],[SP500]])-LN(B579)</f>
        <v>1.3368148149806913E-2</v>
      </c>
      <c r="D580">
        <f>LN(B590)-LN(Data_SP500[[#This Row],[SP500]])</f>
        <v>4.6957111153567155E-3</v>
      </c>
      <c r="E580" s="3">
        <f t="shared" si="8"/>
        <v>6.8820988284612741E-3</v>
      </c>
      <c r="F580" s="3">
        <f>Data_SP500[[#This Row],[sigma]]*SQRT(10)</f>
        <v>2.1763107380314065E-2</v>
      </c>
      <c r="G580" s="3">
        <f>_xlfn.NORM.INV(0.01,0,1)*Data_SP500[[#This Row],[sigma_10d]]</f>
        <v>-5.0628558586716159E-2</v>
      </c>
      <c r="H580" s="3" t="b">
        <f>Data_SP500[[#This Row],[leg_return10d]]&lt;Data_SP500[[#This Row],[var10d]]</f>
        <v>0</v>
      </c>
      <c r="I580" s="3">
        <f>IF(AND(Data_SP500[[#This Row],[breaches]], Data_SP500[[#This Row],[breaches]]=H579),1,0)</f>
        <v>0</v>
      </c>
    </row>
    <row r="581" spans="1:9" x14ac:dyDescent="0.25">
      <c r="A581" s="3" t="s">
        <v>989</v>
      </c>
      <c r="B581">
        <v>2105.330078</v>
      </c>
      <c r="C581">
        <f>LN(Data_SP500[[#This Row],[SP500]])-LN(B580)</f>
        <v>-5.1025566779010489E-3</v>
      </c>
      <c r="D581">
        <f>LN(B591)-LN(Data_SP500[[#This Row],[SP500]])</f>
        <v>-5.369373870074412E-4</v>
      </c>
      <c r="E581" s="3">
        <f t="shared" si="8"/>
        <v>6.9026797248016867E-3</v>
      </c>
      <c r="F581" s="3">
        <f>Data_SP500[[#This Row],[sigma]]*SQRT(10)</f>
        <v>2.1828189889037591E-2</v>
      </c>
      <c r="G581" s="3">
        <f>_xlfn.NORM.INV(0.01,0,1)*Data_SP500[[#This Row],[sigma_10d]]</f>
        <v>-5.0779963142522373E-2</v>
      </c>
      <c r="H581" s="3" t="b">
        <f>Data_SP500[[#This Row],[leg_return10d]]&lt;Data_SP500[[#This Row],[var10d]]</f>
        <v>0</v>
      </c>
      <c r="I581" s="3">
        <f>IF(AND(Data_SP500[[#This Row],[breaches]], Data_SP500[[#This Row],[breaches]]=H580),1,0)</f>
        <v>0</v>
      </c>
    </row>
    <row r="582" spans="1:9" x14ac:dyDescent="0.25">
      <c r="A582" s="3" t="s">
        <v>990</v>
      </c>
      <c r="B582">
        <v>2099.1201169999999</v>
      </c>
      <c r="C582">
        <f>LN(Data_SP500[[#This Row],[SP500]])-LN(B581)</f>
        <v>-2.9539964693165999E-3</v>
      </c>
      <c r="D582">
        <f>LN(B592)-LN(Data_SP500[[#This Row],[SP500]])</f>
        <v>1.1537977872355221E-2</v>
      </c>
      <c r="E582" s="3">
        <f t="shared" si="8"/>
        <v>6.8564238393839481E-3</v>
      </c>
      <c r="F582" s="3">
        <f>Data_SP500[[#This Row],[sigma]]*SQRT(10)</f>
        <v>2.1681915935929767E-2</v>
      </c>
      <c r="G582" s="3">
        <f>_xlfn.NORM.INV(0.01,0,1)*Data_SP500[[#This Row],[sigma_10d]]</f>
        <v>-5.0439679042682442E-2</v>
      </c>
      <c r="H582" s="3" t="b">
        <f>Data_SP500[[#This Row],[leg_return10d]]&lt;Data_SP500[[#This Row],[var10d]]</f>
        <v>0</v>
      </c>
      <c r="I582" s="3">
        <f>IF(AND(Data_SP500[[#This Row],[breaches]], Data_SP500[[#This Row],[breaches]]=H581),1,0)</f>
        <v>0</v>
      </c>
    </row>
    <row r="583" spans="1:9" x14ac:dyDescent="0.25">
      <c r="A583" s="3" t="s">
        <v>350</v>
      </c>
      <c r="B583">
        <v>2098.4799800000001</v>
      </c>
      <c r="C583">
        <f>LN(Data_SP500[[#This Row],[SP500]])-LN(B582)</f>
        <v>-3.050014247047983E-4</v>
      </c>
      <c r="D583">
        <f>LN(B593)-LN(Data_SP500[[#This Row],[SP500]])</f>
        <v>1.0575415570849067E-2</v>
      </c>
      <c r="E583" s="3">
        <f t="shared" si="8"/>
        <v>6.8485837578489382E-3</v>
      </c>
      <c r="F583" s="3">
        <f>Data_SP500[[#This Row],[sigma]]*SQRT(10)</f>
        <v>2.1657123421237708E-2</v>
      </c>
      <c r="G583" s="3">
        <f>_xlfn.NORM.INV(0.01,0,1)*Data_SP500[[#This Row],[sigma_10d]]</f>
        <v>-5.0382003028836442E-2</v>
      </c>
      <c r="H583" s="3" t="b">
        <f>Data_SP500[[#This Row],[leg_return10d]]&lt;Data_SP500[[#This Row],[var10d]]</f>
        <v>0</v>
      </c>
      <c r="I583" s="3">
        <f>IF(AND(Data_SP500[[#This Row],[breaches]], Data_SP500[[#This Row],[breaches]]=H582),1,0)</f>
        <v>0</v>
      </c>
    </row>
    <row r="584" spans="1:9" x14ac:dyDescent="0.25">
      <c r="A584" s="3" t="s">
        <v>351</v>
      </c>
      <c r="B584">
        <v>2121.1000979999999</v>
      </c>
      <c r="C584">
        <f>LN(Data_SP500[[#This Row],[SP500]])-LN(B583)</f>
        <v>1.0721604647198291E-2</v>
      </c>
      <c r="D584">
        <f>LN(B594)-LN(Data_SP500[[#This Row],[SP500]])</f>
        <v>-6.4847040307887127E-3</v>
      </c>
      <c r="E584" s="3">
        <f t="shared" si="8"/>
        <v>7.1571318537253618E-3</v>
      </c>
      <c r="F584" s="3">
        <f>Data_SP500[[#This Row],[sigma]]*SQRT(10)</f>
        <v>2.2632838171915214E-2</v>
      </c>
      <c r="G584" s="3">
        <f>_xlfn.NORM.INV(0.01,0,1)*Data_SP500[[#This Row],[sigma_10d]]</f>
        <v>-5.2651854964745344E-2</v>
      </c>
      <c r="H584" s="3" t="b">
        <f>Data_SP500[[#This Row],[leg_return10d]]&lt;Data_SP500[[#This Row],[var10d]]</f>
        <v>0</v>
      </c>
      <c r="I584" s="3">
        <f>IF(AND(Data_SP500[[#This Row],[breaches]], Data_SP500[[#This Row],[breaches]]=H583),1,0)</f>
        <v>0</v>
      </c>
    </row>
    <row r="585" spans="1:9" x14ac:dyDescent="0.25">
      <c r="A585" s="3" t="s">
        <v>352</v>
      </c>
      <c r="B585">
        <v>2122.7299800000001</v>
      </c>
      <c r="C585">
        <f>LN(Data_SP500[[#This Row],[SP500]])-LN(B584)</f>
        <v>7.681184449799261E-4</v>
      </c>
      <c r="D585">
        <f>LN(B595)-LN(Data_SP500[[#This Row],[SP500]])</f>
        <v>-5.195479398783398E-3</v>
      </c>
      <c r="E585" s="3">
        <f t="shared" si="8"/>
        <v>7.1531527133060118E-3</v>
      </c>
      <c r="F585" s="3">
        <f>Data_SP500[[#This Row],[sigma]]*SQRT(10)</f>
        <v>2.2620255025060432E-2</v>
      </c>
      <c r="G585" s="3">
        <f>_xlfn.NORM.INV(0.01,0,1)*Data_SP500[[#This Row],[sigma_10d]]</f>
        <v>-5.2622582187810983E-2</v>
      </c>
      <c r="H585" s="3" t="b">
        <f>Data_SP500[[#This Row],[leg_return10d]]&lt;Data_SP500[[#This Row],[var10d]]</f>
        <v>0</v>
      </c>
      <c r="I585" s="3">
        <f>IF(AND(Data_SP500[[#This Row],[breaches]], Data_SP500[[#This Row],[breaches]]=H584),1,0)</f>
        <v>0</v>
      </c>
    </row>
    <row r="586" spans="1:9" x14ac:dyDescent="0.25">
      <c r="A586" s="3" t="s">
        <v>353</v>
      </c>
      <c r="B586">
        <v>2129.1999510000001</v>
      </c>
      <c r="C586">
        <f>LN(Data_SP500[[#This Row],[SP500]])-LN(B585)</f>
        <v>3.0433126126716559E-3</v>
      </c>
      <c r="D586">
        <f>LN(B596)-LN(Data_SP500[[#This Row],[SP500]])</f>
        <v>-9.2478967918836474E-3</v>
      </c>
      <c r="E586" s="3">
        <f t="shared" si="8"/>
        <v>6.6399623476869236E-3</v>
      </c>
      <c r="F586" s="3">
        <f>Data_SP500[[#This Row],[sigma]]*SQRT(10)</f>
        <v>2.0997404596449543E-2</v>
      </c>
      <c r="G586" s="3">
        <f>_xlfn.NORM.INV(0.01,0,1)*Data_SP500[[#This Row],[sigma_10d]]</f>
        <v>-4.8847267543325773E-2</v>
      </c>
      <c r="H586" s="3" t="b">
        <f>Data_SP500[[#This Row],[leg_return10d]]&lt;Data_SP500[[#This Row],[var10d]]</f>
        <v>0</v>
      </c>
      <c r="I586" s="3">
        <f>IF(AND(Data_SP500[[#This Row],[breaches]], Data_SP500[[#This Row],[breaches]]=H585),1,0)</f>
        <v>0</v>
      </c>
    </row>
    <row r="587" spans="1:9" x14ac:dyDescent="0.25">
      <c r="A587" s="3" t="s">
        <v>354</v>
      </c>
      <c r="B587">
        <v>2127.830078</v>
      </c>
      <c r="C587">
        <f>LN(Data_SP500[[#This Row],[SP500]])-LN(B586)</f>
        <v>-6.4358157586408282E-4</v>
      </c>
      <c r="D587">
        <f>LN(B597)-LN(Data_SP500[[#This Row],[SP500]])</f>
        <v>-6.4876860792013602E-3</v>
      </c>
      <c r="E587" s="3">
        <f t="shared" si="8"/>
        <v>6.3814251455455205E-3</v>
      </c>
      <c r="F587" s="3">
        <f>Data_SP500[[#This Row],[sigma]]*SQRT(10)</f>
        <v>2.017983817779535E-2</v>
      </c>
      <c r="G587" s="3">
        <f>_xlfn.NORM.INV(0.01,0,1)*Data_SP500[[#This Row],[sigma_10d]]</f>
        <v>-4.6945323643402405E-2</v>
      </c>
      <c r="H587" s="3" t="b">
        <f>Data_SP500[[#This Row],[leg_return10d]]&lt;Data_SP500[[#This Row],[var10d]]</f>
        <v>0</v>
      </c>
      <c r="I587" s="3">
        <f>IF(AND(Data_SP500[[#This Row],[breaches]], Data_SP500[[#This Row],[breaches]]=H586),1,0)</f>
        <v>0</v>
      </c>
    </row>
    <row r="588" spans="1:9" x14ac:dyDescent="0.25">
      <c r="A588" s="3" t="s">
        <v>355</v>
      </c>
      <c r="B588">
        <v>2125.8500979999999</v>
      </c>
      <c r="C588">
        <f>LN(Data_SP500[[#This Row],[SP500]])-LN(B587)</f>
        <v>-9.3094923034886534E-4</v>
      </c>
      <c r="D588">
        <f>LN(B598)-LN(Data_SP500[[#This Row],[SP500]])</f>
        <v>-1.4217298841774806E-2</v>
      </c>
      <c r="E588" s="3">
        <f t="shared" si="8"/>
        <v>6.3734917689156709E-3</v>
      </c>
      <c r="F588" s="3">
        <f>Data_SP500[[#This Row],[sigma]]*SQRT(10)</f>
        <v>2.0154750638109075E-2</v>
      </c>
      <c r="G588" s="3">
        <f>_xlfn.NORM.INV(0.01,0,1)*Data_SP500[[#This Row],[sigma_10d]]</f>
        <v>-4.6886961298788325E-2</v>
      </c>
      <c r="H588" s="3" t="b">
        <f>Data_SP500[[#This Row],[leg_return10d]]&lt;Data_SP500[[#This Row],[var10d]]</f>
        <v>0</v>
      </c>
      <c r="I588" s="3">
        <f>IF(AND(Data_SP500[[#This Row],[breaches]], Data_SP500[[#This Row],[breaches]]=H587),1,0)</f>
        <v>0</v>
      </c>
    </row>
    <row r="589" spans="1:9" x14ac:dyDescent="0.25">
      <c r="A589" s="3" t="s">
        <v>356</v>
      </c>
      <c r="B589">
        <v>2130.820068</v>
      </c>
      <c r="C589">
        <f>LN(Data_SP500[[#This Row],[SP500]])-LN(B588)</f>
        <v>2.3351455783888753E-3</v>
      </c>
      <c r="D589">
        <f>LN(B599)-LN(Data_SP500[[#This Row],[SP500]])</f>
        <v>-1.7989659764809929E-2</v>
      </c>
      <c r="E589" s="3">
        <f t="shared" si="8"/>
        <v>6.3059533157766301E-3</v>
      </c>
      <c r="F589" s="3">
        <f>Data_SP500[[#This Row],[sigma]]*SQRT(10)</f>
        <v>1.9941175296545155E-2</v>
      </c>
      <c r="G589" s="3">
        <f>_xlfn.NORM.INV(0.01,0,1)*Data_SP500[[#This Row],[sigma_10d]]</f>
        <v>-4.6390110756993556E-2</v>
      </c>
      <c r="H589" s="3" t="b">
        <f>Data_SP500[[#This Row],[leg_return10d]]&lt;Data_SP500[[#This Row],[var10d]]</f>
        <v>0</v>
      </c>
      <c r="I589" s="3">
        <f>IF(AND(Data_SP500[[#This Row],[breaches]], Data_SP500[[#This Row],[breaches]]=H588),1,0)</f>
        <v>0</v>
      </c>
    </row>
    <row r="590" spans="1:9" x14ac:dyDescent="0.25">
      <c r="A590" s="3" t="s">
        <v>357</v>
      </c>
      <c r="B590">
        <v>2126.0600589999999</v>
      </c>
      <c r="C590">
        <f>LN(Data_SP500[[#This Row],[SP500]])-LN(B589)</f>
        <v>-2.2363847897466371E-3</v>
      </c>
      <c r="D590">
        <f>LN(B600)-LN(Data_SP500[[#This Row],[SP500]])</f>
        <v>-2.2248835396418976E-2</v>
      </c>
      <c r="E590" s="3">
        <f t="shared" si="8"/>
        <v>6.3185017918042574E-3</v>
      </c>
      <c r="F590" s="3">
        <f>Data_SP500[[#This Row],[sigma]]*SQRT(10)</f>
        <v>1.9980857061956479E-2</v>
      </c>
      <c r="G590" s="3">
        <f>_xlfn.NORM.INV(0.01,0,1)*Data_SP500[[#This Row],[sigma_10d]]</f>
        <v>-4.6482424347596377E-2</v>
      </c>
      <c r="H590" s="3" t="b">
        <f>Data_SP500[[#This Row],[leg_return10d]]&lt;Data_SP500[[#This Row],[var10d]]</f>
        <v>0</v>
      </c>
      <c r="I590" s="3">
        <f>IF(AND(Data_SP500[[#This Row],[breaches]], Data_SP500[[#This Row],[breaches]]=H589),1,0)</f>
        <v>0</v>
      </c>
    </row>
    <row r="591" spans="1:9" x14ac:dyDescent="0.25">
      <c r="A591" s="3" t="s">
        <v>358</v>
      </c>
      <c r="B591">
        <v>2104.1999510000001</v>
      </c>
      <c r="C591">
        <f>LN(Data_SP500[[#This Row],[SP500]])-LN(B590)</f>
        <v>-1.0335205180265206E-2</v>
      </c>
      <c r="D591">
        <f>LN(B601)-LN(Data_SP500[[#This Row],[SP500]])</f>
        <v>-1.1495364719626089E-2</v>
      </c>
      <c r="E591" s="3">
        <f t="shared" si="8"/>
        <v>6.708594707920775E-3</v>
      </c>
      <c r="F591" s="3">
        <f>Data_SP500[[#This Row],[sigma]]*SQRT(10)</f>
        <v>2.1214439175981682E-2</v>
      </c>
      <c r="G591" s="3">
        <f>_xlfn.NORM.INV(0.01,0,1)*Data_SP500[[#This Row],[sigma_10d]]</f>
        <v>-4.9352165476013711E-2</v>
      </c>
      <c r="H591" s="3" t="b">
        <f>Data_SP500[[#This Row],[leg_return10d]]&lt;Data_SP500[[#This Row],[var10d]]</f>
        <v>0</v>
      </c>
      <c r="I591" s="3">
        <f>IF(AND(Data_SP500[[#This Row],[breaches]], Data_SP500[[#This Row],[breaches]]=H590),1,0)</f>
        <v>0</v>
      </c>
    </row>
    <row r="592" spans="1:9" x14ac:dyDescent="0.25">
      <c r="A592" s="3" t="s">
        <v>359</v>
      </c>
      <c r="B592">
        <v>2123.4799800000001</v>
      </c>
      <c r="C592">
        <f>LN(Data_SP500[[#This Row],[SP500]])-LN(B591)</f>
        <v>9.120918790046062E-3</v>
      </c>
      <c r="D592">
        <f>LN(B602)-LN(Data_SP500[[#This Row],[SP500]])</f>
        <v>-8.6457916735485085E-3</v>
      </c>
      <c r="E592" s="3">
        <f t="shared" si="8"/>
        <v>6.9489737361211456E-3</v>
      </c>
      <c r="F592" s="3">
        <f>Data_SP500[[#This Row],[sigma]]*SQRT(10)</f>
        <v>2.1974584406832698E-2</v>
      </c>
      <c r="G592" s="3">
        <f>_xlfn.NORM.INV(0.01,0,1)*Data_SP500[[#This Row],[sigma_10d]]</f>
        <v>-5.1120527717766255E-2</v>
      </c>
      <c r="H592" s="3" t="b">
        <f>Data_SP500[[#This Row],[leg_return10d]]&lt;Data_SP500[[#This Row],[var10d]]</f>
        <v>0</v>
      </c>
      <c r="I592" s="3">
        <f>IF(AND(Data_SP500[[#This Row],[breaches]], Data_SP500[[#This Row],[breaches]]=H591),1,0)</f>
        <v>0</v>
      </c>
    </row>
    <row r="593" spans="1:9" x14ac:dyDescent="0.25">
      <c r="A593" s="3" t="s">
        <v>360</v>
      </c>
      <c r="B593">
        <v>2120.790039</v>
      </c>
      <c r="C593">
        <f>LN(Data_SP500[[#This Row],[SP500]])-LN(B592)</f>
        <v>-1.2675637262109518E-3</v>
      </c>
      <c r="D593">
        <f>LN(B603)-LN(Data_SP500[[#This Row],[SP500]])</f>
        <v>-5.6411113092149634E-3</v>
      </c>
      <c r="E593" s="3">
        <f t="shared" si="8"/>
        <v>6.933945968352795E-3</v>
      </c>
      <c r="F593" s="3">
        <f>Data_SP500[[#This Row],[sigma]]*SQRT(10)</f>
        <v>2.1927062432536646E-2</v>
      </c>
      <c r="G593" s="3">
        <f>_xlfn.NORM.INV(0.01,0,1)*Data_SP500[[#This Row],[sigma_10d]]</f>
        <v>-5.1009975073892412E-2</v>
      </c>
      <c r="H593" s="3" t="b">
        <f>Data_SP500[[#This Row],[leg_return10d]]&lt;Data_SP500[[#This Row],[var10d]]</f>
        <v>0</v>
      </c>
      <c r="I593" s="3">
        <f>IF(AND(Data_SP500[[#This Row],[breaches]], Data_SP500[[#This Row],[breaches]]=H592),1,0)</f>
        <v>0</v>
      </c>
    </row>
    <row r="594" spans="1:9" x14ac:dyDescent="0.25">
      <c r="A594" s="3" t="s">
        <v>361</v>
      </c>
      <c r="B594">
        <v>2107.389893</v>
      </c>
      <c r="C594">
        <f>LN(Data_SP500[[#This Row],[SP500]])-LN(B593)</f>
        <v>-6.3385149544394892E-3</v>
      </c>
      <c r="D594">
        <f>LN(B604)-LN(Data_SP500[[#This Row],[SP500]])</f>
        <v>-6.3214710092873716E-3</v>
      </c>
      <c r="E594" s="3">
        <f t="shared" si="8"/>
        <v>7.0289018630810864E-3</v>
      </c>
      <c r="F594" s="3">
        <f>Data_SP500[[#This Row],[sigma]]*SQRT(10)</f>
        <v>2.222733933713722E-2</v>
      </c>
      <c r="G594" s="3">
        <f>_xlfn.NORM.INV(0.01,0,1)*Data_SP500[[#This Row],[sigma_10d]]</f>
        <v>-5.1708523612533523E-2</v>
      </c>
      <c r="H594" s="3" t="b">
        <f>Data_SP500[[#This Row],[leg_return10d]]&lt;Data_SP500[[#This Row],[var10d]]</f>
        <v>0</v>
      </c>
      <c r="I594" s="3">
        <f>IF(AND(Data_SP500[[#This Row],[breaches]], Data_SP500[[#This Row],[breaches]]=H593),1,0)</f>
        <v>0</v>
      </c>
    </row>
    <row r="595" spans="1:9" x14ac:dyDescent="0.25">
      <c r="A595" s="3" t="s">
        <v>991</v>
      </c>
      <c r="B595">
        <v>2111.7299800000001</v>
      </c>
      <c r="C595">
        <f>LN(Data_SP500[[#This Row],[SP500]])-LN(B594)</f>
        <v>2.0573430769852408E-3</v>
      </c>
      <c r="D595">
        <f>LN(B605)-LN(Data_SP500[[#This Row],[SP500]])</f>
        <v>-1.3012103334176572E-2</v>
      </c>
      <c r="E595" s="3">
        <f t="shared" si="8"/>
        <v>6.6380265546568656E-3</v>
      </c>
      <c r="F595" s="3">
        <f>Data_SP500[[#This Row],[sigma]]*SQRT(10)</f>
        <v>2.0991283081395883E-2</v>
      </c>
      <c r="G595" s="3">
        <f>_xlfn.NORM.INV(0.01,0,1)*Data_SP500[[#This Row],[sigma_10d]]</f>
        <v>-4.8833026769794778E-2</v>
      </c>
      <c r="H595" s="3" t="b">
        <f>Data_SP500[[#This Row],[leg_return10d]]&lt;Data_SP500[[#This Row],[var10d]]</f>
        <v>0</v>
      </c>
      <c r="I595" s="3">
        <f>IF(AND(Data_SP500[[#This Row],[breaches]], Data_SP500[[#This Row],[breaches]]=H594),1,0)</f>
        <v>0</v>
      </c>
    </row>
    <row r="596" spans="1:9" x14ac:dyDescent="0.25">
      <c r="A596" s="3" t="s">
        <v>992</v>
      </c>
      <c r="B596">
        <v>2109.6000979999999</v>
      </c>
      <c r="C596">
        <f>LN(Data_SP500[[#This Row],[SP500]])-LN(B595)</f>
        <v>-1.0091047804285935E-3</v>
      </c>
      <c r="D596">
        <f>LN(B606)-LN(Data_SP500[[#This Row],[SP500]])</f>
        <v>-6.3292682402176226E-3</v>
      </c>
      <c r="E596" s="3">
        <f t="shared" si="8"/>
        <v>6.211600565303039E-3</v>
      </c>
      <c r="F596" s="3">
        <f>Data_SP500[[#This Row],[sigma]]*SQRT(10)</f>
        <v>1.9642805701547077E-2</v>
      </c>
      <c r="G596" s="3">
        <f>_xlfn.NORM.INV(0.01,0,1)*Data_SP500[[#This Row],[sigma_10d]]</f>
        <v>-4.5695999283991345E-2</v>
      </c>
      <c r="H596" s="3" t="b">
        <f>Data_SP500[[#This Row],[leg_return10d]]&lt;Data_SP500[[#This Row],[var10d]]</f>
        <v>0</v>
      </c>
      <c r="I596" s="3">
        <f>IF(AND(Data_SP500[[#This Row],[breaches]], Data_SP500[[#This Row],[breaches]]=H595),1,0)</f>
        <v>0</v>
      </c>
    </row>
    <row r="597" spans="1:9" x14ac:dyDescent="0.25">
      <c r="A597" s="3" t="s">
        <v>993</v>
      </c>
      <c r="B597">
        <v>2114.070068</v>
      </c>
      <c r="C597">
        <f>LN(Data_SP500[[#This Row],[SP500]])-LN(B596)</f>
        <v>2.1166291368182044E-3</v>
      </c>
      <c r="D597">
        <f>LN(B607)-LN(Data_SP500[[#This Row],[SP500]])</f>
        <v>-6.4682131455606751E-3</v>
      </c>
      <c r="E597" s="3">
        <f t="shared" si="8"/>
        <v>6.1949721879026066E-3</v>
      </c>
      <c r="F597" s="3">
        <f>Data_SP500[[#This Row],[sigma]]*SQRT(10)</f>
        <v>1.959022215516884E-2</v>
      </c>
      <c r="G597" s="3">
        <f>_xlfn.NORM.INV(0.01,0,1)*Data_SP500[[#This Row],[sigma_10d]]</f>
        <v>-4.5573671662664808E-2</v>
      </c>
      <c r="H597" s="3" t="b">
        <f>Data_SP500[[#This Row],[leg_return10d]]&lt;Data_SP500[[#This Row],[var10d]]</f>
        <v>0</v>
      </c>
      <c r="I597" s="3">
        <f>IF(AND(Data_SP500[[#This Row],[breaches]], Data_SP500[[#This Row],[breaches]]=H596),1,0)</f>
        <v>0</v>
      </c>
    </row>
    <row r="598" spans="1:9" x14ac:dyDescent="0.25">
      <c r="A598" s="3" t="s">
        <v>994</v>
      </c>
      <c r="B598">
        <v>2095.8400879999999</v>
      </c>
      <c r="C598">
        <f>LN(Data_SP500[[#This Row],[SP500]])-LN(B597)</f>
        <v>-8.660561992922311E-3</v>
      </c>
      <c r="D598">
        <f>LN(B608)-LN(Data_SP500[[#This Row],[SP500]])</f>
        <v>1.2046348984292798E-2</v>
      </c>
      <c r="E598" s="3">
        <f t="shared" si="8"/>
        <v>5.9174219213636043E-3</v>
      </c>
      <c r="F598" s="3">
        <f>Data_SP500[[#This Row],[sigma]]*SQRT(10)</f>
        <v>1.8712531147718776E-2</v>
      </c>
      <c r="G598" s="3">
        <f>_xlfn.NORM.INV(0.01,0,1)*Data_SP500[[#This Row],[sigma_10d]]</f>
        <v>-4.3531857053418589E-2</v>
      </c>
      <c r="H598" s="3" t="b">
        <f>Data_SP500[[#This Row],[leg_return10d]]&lt;Data_SP500[[#This Row],[var10d]]</f>
        <v>0</v>
      </c>
      <c r="I598" s="3">
        <f>IF(AND(Data_SP500[[#This Row],[breaches]], Data_SP500[[#This Row],[breaches]]=H597),1,0)</f>
        <v>0</v>
      </c>
    </row>
    <row r="599" spans="1:9" x14ac:dyDescent="0.25">
      <c r="A599" s="3" t="s">
        <v>995</v>
      </c>
      <c r="B599">
        <v>2092.830078</v>
      </c>
      <c r="C599">
        <f>LN(Data_SP500[[#This Row],[SP500]])-LN(B598)</f>
        <v>-1.4372153446462477E-3</v>
      </c>
      <c r="D599">
        <f>LN(B609)-LN(Data_SP500[[#This Row],[SP500]])</f>
        <v>8.1659490904000265E-3</v>
      </c>
      <c r="E599" s="3">
        <f t="shared" si="8"/>
        <v>5.8357725255779513E-3</v>
      </c>
      <c r="F599" s="3">
        <f>Data_SP500[[#This Row],[sigma]]*SQRT(10)</f>
        <v>1.845433308745956E-2</v>
      </c>
      <c r="G599" s="3">
        <f>_xlfn.NORM.INV(0.01,0,1)*Data_SP500[[#This Row],[sigma_10d]]</f>
        <v>-4.293119854485309E-2</v>
      </c>
      <c r="H599" s="3" t="b">
        <f>Data_SP500[[#This Row],[leg_return10d]]&lt;Data_SP500[[#This Row],[var10d]]</f>
        <v>0</v>
      </c>
      <c r="I599" s="3">
        <f>IF(AND(Data_SP500[[#This Row],[breaches]], Data_SP500[[#This Row],[breaches]]=H598),1,0)</f>
        <v>0</v>
      </c>
    </row>
    <row r="600" spans="1:9" x14ac:dyDescent="0.25">
      <c r="A600" s="3" t="s">
        <v>996</v>
      </c>
      <c r="B600">
        <v>2079.280029</v>
      </c>
      <c r="C600">
        <f>LN(Data_SP500[[#This Row],[SP500]])-LN(B599)</f>
        <v>-6.4955604213556839E-3</v>
      </c>
      <c r="D600">
        <f>LN(B610)-LN(Data_SP500[[#This Row],[SP500]])</f>
        <v>2.0737877766305424E-2</v>
      </c>
      <c r="E600" s="3">
        <f t="shared" ref="E600:E663" si="9">_xlfn.STDEV.S(C580:C600)</f>
        <v>5.9584131827594171E-3</v>
      </c>
      <c r="F600" s="3">
        <f>Data_SP500[[#This Row],[sigma]]*SQRT(10)</f>
        <v>1.8842156897892877E-2</v>
      </c>
      <c r="G600" s="3">
        <f>_xlfn.NORM.INV(0.01,0,1)*Data_SP500[[#This Row],[sigma_10d]]</f>
        <v>-4.383341164175706E-2</v>
      </c>
      <c r="H600" s="3" t="b">
        <f>Data_SP500[[#This Row],[leg_return10d]]&lt;Data_SP500[[#This Row],[var10d]]</f>
        <v>0</v>
      </c>
      <c r="I600" s="3">
        <f>IF(AND(Data_SP500[[#This Row],[breaches]], Data_SP500[[#This Row],[breaches]]=H599),1,0)</f>
        <v>0</v>
      </c>
    </row>
    <row r="601" spans="1:9" x14ac:dyDescent="0.25">
      <c r="A601" s="3" t="s">
        <v>997</v>
      </c>
      <c r="B601">
        <v>2080.1499020000001</v>
      </c>
      <c r="C601">
        <f>LN(Data_SP500[[#This Row],[SP500]])-LN(B600)</f>
        <v>4.1826549652768108E-4</v>
      </c>
      <c r="D601">
        <f>LN(B611)-LN(Data_SP500[[#This Row],[SP500]])</f>
        <v>2.0955278452129633E-2</v>
      </c>
      <c r="E601" s="3">
        <f t="shared" si="9"/>
        <v>5.0910421418534678E-3</v>
      </c>
      <c r="F601" s="3">
        <f>Data_SP500[[#This Row],[sigma]]*SQRT(10)</f>
        <v>1.6099288832159001E-2</v>
      </c>
      <c r="G601" s="3">
        <f>_xlfn.NORM.INV(0.01,0,1)*Data_SP500[[#This Row],[sigma_10d]]</f>
        <v>-3.745254634826254E-2</v>
      </c>
      <c r="H601" s="3" t="b">
        <f>Data_SP500[[#This Row],[leg_return10d]]&lt;Data_SP500[[#This Row],[var10d]]</f>
        <v>0</v>
      </c>
      <c r="I601" s="3">
        <f>IF(AND(Data_SP500[[#This Row],[breaches]], Data_SP500[[#This Row],[breaches]]=H600),1,0)</f>
        <v>0</v>
      </c>
    </row>
    <row r="602" spans="1:9" x14ac:dyDescent="0.25">
      <c r="A602" s="3" t="s">
        <v>998</v>
      </c>
      <c r="B602">
        <v>2105.1999510000001</v>
      </c>
      <c r="C602">
        <f>LN(Data_SP500[[#This Row],[SP500]])-LN(B601)</f>
        <v>1.1970491836123642E-2</v>
      </c>
      <c r="D602">
        <f>LN(B612)-LN(Data_SP500[[#This Row],[SP500]])</f>
        <v>1.6043209193323804E-3</v>
      </c>
      <c r="E602" s="3">
        <f t="shared" si="9"/>
        <v>5.6991741665763356E-3</v>
      </c>
      <c r="F602" s="3">
        <f>Data_SP500[[#This Row],[sigma]]*SQRT(10)</f>
        <v>1.802237114837309E-2</v>
      </c>
      <c r="G602" s="3">
        <f>_xlfn.NORM.INV(0.01,0,1)*Data_SP500[[#This Row],[sigma_10d]]</f>
        <v>-4.1926304806192728E-2</v>
      </c>
      <c r="H602" s="3" t="b">
        <f>Data_SP500[[#This Row],[leg_return10d]]&lt;Data_SP500[[#This Row],[var10d]]</f>
        <v>0</v>
      </c>
      <c r="I602" s="3">
        <f>IF(AND(Data_SP500[[#This Row],[breaches]], Data_SP500[[#This Row],[breaches]]=H601),1,0)</f>
        <v>0</v>
      </c>
    </row>
    <row r="603" spans="1:9" x14ac:dyDescent="0.25">
      <c r="A603" s="3" t="s">
        <v>999</v>
      </c>
      <c r="B603">
        <v>2108.860107</v>
      </c>
      <c r="C603">
        <f>LN(Data_SP500[[#This Row],[SP500]])-LN(B602)</f>
        <v>1.7371166381225933E-3</v>
      </c>
      <c r="D603">
        <f>LN(B613)-LN(Data_SP500[[#This Row],[SP500]])</f>
        <v>-3.1107996228652013E-3</v>
      </c>
      <c r="E603" s="3">
        <f t="shared" si="9"/>
        <v>5.6695806161162453E-3</v>
      </c>
      <c r="F603" s="3">
        <f>Data_SP500[[#This Row],[sigma]]*SQRT(10)</f>
        <v>1.7928788124868079E-2</v>
      </c>
      <c r="G603" s="3">
        <f>_xlfn.NORM.INV(0.01,0,1)*Data_SP500[[#This Row],[sigma_10d]]</f>
        <v>-4.1708598138415529E-2</v>
      </c>
      <c r="H603" s="3" t="b">
        <f>Data_SP500[[#This Row],[leg_return10d]]&lt;Data_SP500[[#This Row],[var10d]]</f>
        <v>0</v>
      </c>
      <c r="I603" s="3">
        <f>IF(AND(Data_SP500[[#This Row],[breaches]], Data_SP500[[#This Row],[breaches]]=H602),1,0)</f>
        <v>0</v>
      </c>
    </row>
    <row r="604" spans="1:9" x14ac:dyDescent="0.25">
      <c r="A604" s="3" t="s">
        <v>1000</v>
      </c>
      <c r="B604">
        <v>2094.110107</v>
      </c>
      <c r="C604">
        <f>LN(Data_SP500[[#This Row],[SP500]])-LN(B603)</f>
        <v>-7.0188746545118974E-3</v>
      </c>
      <c r="D604">
        <f>LN(B614)-LN(Data_SP500[[#This Row],[SP500]])</f>
        <v>3.5179189819567469E-3</v>
      </c>
      <c r="E604" s="3">
        <f t="shared" si="9"/>
        <v>5.8858645701097209E-3</v>
      </c>
      <c r="F604" s="3">
        <f>Data_SP500[[#This Row],[sigma]]*SQRT(10)</f>
        <v>1.8612738040834534E-2</v>
      </c>
      <c r="G604" s="3">
        <f>_xlfn.NORM.INV(0.01,0,1)*Data_SP500[[#This Row],[sigma_10d]]</f>
        <v>-4.3299703571374498E-2</v>
      </c>
      <c r="H604" s="3" t="b">
        <f>Data_SP500[[#This Row],[leg_return10d]]&lt;Data_SP500[[#This Row],[var10d]]</f>
        <v>0</v>
      </c>
      <c r="I604" s="3">
        <f>IF(AND(Data_SP500[[#This Row],[breaches]], Data_SP500[[#This Row],[breaches]]=H603),1,0)</f>
        <v>0</v>
      </c>
    </row>
    <row r="605" spans="1:9" x14ac:dyDescent="0.25">
      <c r="A605" s="3" t="s">
        <v>362</v>
      </c>
      <c r="B605">
        <v>2084.429932</v>
      </c>
      <c r="C605">
        <f>LN(Data_SP500[[#This Row],[SP500]])-LN(B604)</f>
        <v>-4.63328924790396E-3</v>
      </c>
      <c r="D605">
        <f>LN(B615)-LN(Data_SP500[[#This Row],[SP500]])</f>
        <v>-1.2935760962194287E-2</v>
      </c>
      <c r="E605" s="3">
        <f t="shared" si="9"/>
        <v>5.4088210740850665E-3</v>
      </c>
      <c r="F605" s="3">
        <f>Data_SP500[[#This Row],[sigma]]*SQRT(10)</f>
        <v>1.7104194050427145E-2</v>
      </c>
      <c r="G605" s="3">
        <f>_xlfn.NORM.INV(0.01,0,1)*Data_SP500[[#This Row],[sigma_10d]]</f>
        <v>-3.9790305466393186E-2</v>
      </c>
      <c r="H605" s="3" t="b">
        <f>Data_SP500[[#This Row],[leg_return10d]]&lt;Data_SP500[[#This Row],[var10d]]</f>
        <v>0</v>
      </c>
      <c r="I605" s="3">
        <f>IF(AND(Data_SP500[[#This Row],[breaches]], Data_SP500[[#This Row],[breaches]]=H604),1,0)</f>
        <v>0</v>
      </c>
    </row>
    <row r="606" spans="1:9" x14ac:dyDescent="0.25">
      <c r="A606" s="3" t="s">
        <v>363</v>
      </c>
      <c r="B606">
        <v>2096.290039</v>
      </c>
      <c r="C606">
        <f>LN(Data_SP500[[#This Row],[SP500]])-LN(B605)</f>
        <v>5.6737303135303563E-3</v>
      </c>
      <c r="D606">
        <f>LN(B616)-LN(Data_SP500[[#This Row],[SP500]])</f>
        <v>-1.5954529332771195E-2</v>
      </c>
      <c r="E606" s="3">
        <f t="shared" si="9"/>
        <v>5.5843974682920445E-3</v>
      </c>
      <c r="F606" s="3">
        <f>Data_SP500[[#This Row],[sigma]]*SQRT(10)</f>
        <v>1.765941535948079E-2</v>
      </c>
      <c r="G606" s="3">
        <f>_xlfn.NORM.INV(0.01,0,1)*Data_SP500[[#This Row],[sigma_10d]]</f>
        <v>-4.1081943378332306E-2</v>
      </c>
      <c r="H606" s="3" t="b">
        <f>Data_SP500[[#This Row],[leg_return10d]]&lt;Data_SP500[[#This Row],[var10d]]</f>
        <v>0</v>
      </c>
      <c r="I606" s="3">
        <f>IF(AND(Data_SP500[[#This Row],[breaches]], Data_SP500[[#This Row],[breaches]]=H605),1,0)</f>
        <v>0</v>
      </c>
    </row>
    <row r="607" spans="1:9" x14ac:dyDescent="0.25">
      <c r="A607" s="3" t="s">
        <v>364</v>
      </c>
      <c r="B607">
        <v>2100.4399410000001</v>
      </c>
      <c r="C607">
        <f>LN(Data_SP500[[#This Row],[SP500]])-LN(B606)</f>
        <v>1.9776842314751519E-3</v>
      </c>
      <c r="D607">
        <f>LN(B617)-LN(Data_SP500[[#This Row],[SP500]])</f>
        <v>-1.1020116864953522E-2</v>
      </c>
      <c r="E607" s="3">
        <f t="shared" si="9"/>
        <v>5.5544273765404332E-3</v>
      </c>
      <c r="F607" s="3">
        <f>Data_SP500[[#This Row],[sigma]]*SQRT(10)</f>
        <v>1.7564641607861472E-2</v>
      </c>
      <c r="G607" s="3">
        <f>_xlfn.NORM.INV(0.01,0,1)*Data_SP500[[#This Row],[sigma_10d]]</f>
        <v>-4.0861466662737829E-2</v>
      </c>
      <c r="H607" s="3" t="b">
        <f>Data_SP500[[#This Row],[leg_return10d]]&lt;Data_SP500[[#This Row],[var10d]]</f>
        <v>0</v>
      </c>
      <c r="I607" s="3">
        <f>IF(AND(Data_SP500[[#This Row],[breaches]], Data_SP500[[#This Row],[breaches]]=H606),1,0)</f>
        <v>0</v>
      </c>
    </row>
    <row r="608" spans="1:9" x14ac:dyDescent="0.25">
      <c r="A608" s="3" t="s">
        <v>365</v>
      </c>
      <c r="B608">
        <v>2121.23999</v>
      </c>
      <c r="C608">
        <f>LN(Data_SP500[[#This Row],[SP500]])-LN(B607)</f>
        <v>9.8540001369311625E-3</v>
      </c>
      <c r="D608">
        <f>LN(B618)-LN(Data_SP500[[#This Row],[SP500]])</f>
        <v>-2.118218739455191E-2</v>
      </c>
      <c r="E608" s="3">
        <f t="shared" si="9"/>
        <v>6.0086153053357455E-3</v>
      </c>
      <c r="F608" s="3">
        <f>Data_SP500[[#This Row],[sigma]]*SQRT(10)</f>
        <v>1.9000909948609035E-2</v>
      </c>
      <c r="G608" s="3">
        <f>_xlfn.NORM.INV(0.01,0,1)*Data_SP500[[#This Row],[sigma_10d]]</f>
        <v>-4.4202726463788089E-2</v>
      </c>
      <c r="H608" s="3" t="b">
        <f>Data_SP500[[#This Row],[leg_return10d]]&lt;Data_SP500[[#This Row],[var10d]]</f>
        <v>0</v>
      </c>
      <c r="I608" s="3">
        <f>IF(AND(Data_SP500[[#This Row],[breaches]], Data_SP500[[#This Row],[breaches]]=H607),1,0)</f>
        <v>0</v>
      </c>
    </row>
    <row r="609" spans="1:9" x14ac:dyDescent="0.25">
      <c r="A609" s="3" t="s">
        <v>366</v>
      </c>
      <c r="B609">
        <v>2109.98999</v>
      </c>
      <c r="C609">
        <f>LN(Data_SP500[[#This Row],[SP500]])-LN(B608)</f>
        <v>-5.3176152385390196E-3</v>
      </c>
      <c r="D609">
        <f>LN(B619)-LN(Data_SP500[[#This Row],[SP500]])</f>
        <v>-1.9733804598668137E-2</v>
      </c>
      <c r="E609" s="3">
        <f t="shared" si="9"/>
        <v>6.1125579471357451E-3</v>
      </c>
      <c r="F609" s="3">
        <f>Data_SP500[[#This Row],[sigma]]*SQRT(10)</f>
        <v>1.9329605442712058E-2</v>
      </c>
      <c r="G609" s="3">
        <f>_xlfn.NORM.INV(0.01,0,1)*Data_SP500[[#This Row],[sigma_10d]]</f>
        <v>-4.4967386527701457E-2</v>
      </c>
      <c r="H609" s="3" t="b">
        <f>Data_SP500[[#This Row],[leg_return10d]]&lt;Data_SP500[[#This Row],[var10d]]</f>
        <v>0</v>
      </c>
      <c r="I609" s="3">
        <f>IF(AND(Data_SP500[[#This Row],[breaches]], Data_SP500[[#This Row],[breaches]]=H608),1,0)</f>
        <v>0</v>
      </c>
    </row>
    <row r="610" spans="1:9" x14ac:dyDescent="0.25">
      <c r="A610" s="3" t="s">
        <v>367</v>
      </c>
      <c r="B610">
        <v>2122.8500979999999</v>
      </c>
      <c r="C610">
        <f>LN(Data_SP500[[#This Row],[SP500]])-LN(B609)</f>
        <v>6.0763682545497133E-3</v>
      </c>
      <c r="D610">
        <f>LN(B620)-LN(Data_SP500[[#This Row],[SP500]])</f>
        <v>-1.9747612320091257E-2</v>
      </c>
      <c r="E610" s="3">
        <f t="shared" si="9"/>
        <v>6.2479530857846499E-3</v>
      </c>
      <c r="F610" s="3">
        <f>Data_SP500[[#This Row],[sigma]]*SQRT(10)</f>
        <v>1.9757762464956891E-2</v>
      </c>
      <c r="G610" s="3">
        <f>_xlfn.NORM.INV(0.01,0,1)*Data_SP500[[#This Row],[sigma_10d]]</f>
        <v>-4.5963428706156384E-2</v>
      </c>
      <c r="H610" s="3" t="b">
        <f>Data_SP500[[#This Row],[leg_return10d]]&lt;Data_SP500[[#This Row],[var10d]]</f>
        <v>0</v>
      </c>
      <c r="I610" s="3">
        <f>IF(AND(Data_SP500[[#This Row],[breaches]], Data_SP500[[#This Row],[breaches]]=H609),1,0)</f>
        <v>0</v>
      </c>
    </row>
    <row r="611" spans="1:9" x14ac:dyDescent="0.25">
      <c r="A611" s="3" t="s">
        <v>368</v>
      </c>
      <c r="B611">
        <v>2124.1999510000001</v>
      </c>
      <c r="C611">
        <f>LN(Data_SP500[[#This Row],[SP500]])-LN(B610)</f>
        <v>6.3566618235189054E-4</v>
      </c>
      <c r="D611">
        <f>LN(B621)-LN(Data_SP500[[#This Row],[SP500]])</f>
        <v>-3.7176243325899527E-2</v>
      </c>
      <c r="E611" s="3">
        <f t="shared" si="9"/>
        <v>6.2320671580299181E-3</v>
      </c>
      <c r="F611" s="3">
        <f>Data_SP500[[#This Row],[sigma]]*SQRT(10)</f>
        <v>1.9707526750507052E-2</v>
      </c>
      <c r="G611" s="3">
        <f>_xlfn.NORM.INV(0.01,0,1)*Data_SP500[[#This Row],[sigma_10d]]</f>
        <v>-4.584656295864508E-2</v>
      </c>
      <c r="H611" s="3" t="b">
        <f>Data_SP500[[#This Row],[leg_return10d]]&lt;Data_SP500[[#This Row],[var10d]]</f>
        <v>0</v>
      </c>
      <c r="I611" s="3">
        <f>IF(AND(Data_SP500[[#This Row],[breaches]], Data_SP500[[#This Row],[breaches]]=H610),1,0)</f>
        <v>0</v>
      </c>
    </row>
    <row r="612" spans="1:9" x14ac:dyDescent="0.25">
      <c r="A612" s="3" t="s">
        <v>369</v>
      </c>
      <c r="B612">
        <v>2108.580078</v>
      </c>
      <c r="C612">
        <f>LN(Data_SP500[[#This Row],[SP500]])-LN(B611)</f>
        <v>-7.3804656966736104E-3</v>
      </c>
      <c r="D612">
        <f>LN(B622)-LN(Data_SP500[[#This Row],[SP500]])</f>
        <v>-2.7536129927597131E-2</v>
      </c>
      <c r="E612" s="3">
        <f t="shared" si="9"/>
        <v>6.0177180140379444E-3</v>
      </c>
      <c r="F612" s="3">
        <f>Data_SP500[[#This Row],[sigma]]*SQRT(10)</f>
        <v>1.9029695240985019E-2</v>
      </c>
      <c r="G612" s="3">
        <f>_xlfn.NORM.INV(0.01,0,1)*Data_SP500[[#This Row],[sigma_10d]]</f>
        <v>-4.4269691067510608E-2</v>
      </c>
      <c r="H612" s="3" t="b">
        <f>Data_SP500[[#This Row],[leg_return10d]]&lt;Data_SP500[[#This Row],[var10d]]</f>
        <v>0</v>
      </c>
      <c r="I612" s="3">
        <f>IF(AND(Data_SP500[[#This Row],[breaches]], Data_SP500[[#This Row],[breaches]]=H611),1,0)</f>
        <v>0</v>
      </c>
    </row>
    <row r="613" spans="1:9" x14ac:dyDescent="0.25">
      <c r="A613" s="3" t="s">
        <v>370</v>
      </c>
      <c r="B613">
        <v>2102.3100589999999</v>
      </c>
      <c r="C613">
        <f>LN(Data_SP500[[#This Row],[SP500]])-LN(B612)</f>
        <v>-2.9780039040749884E-3</v>
      </c>
      <c r="D613">
        <f>LN(B623)-LN(Data_SP500[[#This Row],[SP500]])</f>
        <v>-1.2295139926849608E-2</v>
      </c>
      <c r="E613" s="3">
        <f t="shared" si="9"/>
        <v>5.680499050315182E-3</v>
      </c>
      <c r="F613" s="3">
        <f>Data_SP500[[#This Row],[sigma]]*SQRT(10)</f>
        <v>1.7963315245419397E-2</v>
      </c>
      <c r="G613" s="3">
        <f>_xlfn.NORM.INV(0.01,0,1)*Data_SP500[[#This Row],[sigma_10d]]</f>
        <v>-4.1788920231906841E-2</v>
      </c>
      <c r="H613" s="3" t="b">
        <f>Data_SP500[[#This Row],[leg_return10d]]&lt;Data_SP500[[#This Row],[var10d]]</f>
        <v>0</v>
      </c>
      <c r="I613" s="3">
        <f>IF(AND(Data_SP500[[#This Row],[breaches]], Data_SP500[[#This Row],[breaches]]=H612),1,0)</f>
        <v>0</v>
      </c>
    </row>
    <row r="614" spans="1:9" x14ac:dyDescent="0.25">
      <c r="A614" s="3" t="s">
        <v>371</v>
      </c>
      <c r="B614">
        <v>2101.48999</v>
      </c>
      <c r="C614">
        <f>LN(Data_SP500[[#This Row],[SP500]])-LN(B613)</f>
        <v>-3.9015604968994921E-4</v>
      </c>
      <c r="D614">
        <f>LN(B624)-LN(Data_SP500[[#This Row],[SP500]])</f>
        <v>-8.9971511579189922E-4</v>
      </c>
      <c r="E614" s="3">
        <f t="shared" si="9"/>
        <v>5.6776204858154343E-3</v>
      </c>
      <c r="F614" s="3">
        <f>Data_SP500[[#This Row],[sigma]]*SQRT(10)</f>
        <v>1.7954212425208491E-2</v>
      </c>
      <c r="G614" s="3">
        <f>_xlfn.NORM.INV(0.01,0,1)*Data_SP500[[#This Row],[sigma_10d]]</f>
        <v>-4.1767743905461417E-2</v>
      </c>
      <c r="H614" s="3" t="b">
        <f>Data_SP500[[#This Row],[leg_return10d]]&lt;Data_SP500[[#This Row],[var10d]]</f>
        <v>0</v>
      </c>
      <c r="I614" s="3">
        <f>IF(AND(Data_SP500[[#This Row],[breaches]], Data_SP500[[#This Row],[breaches]]=H613),1,0)</f>
        <v>0</v>
      </c>
    </row>
    <row r="615" spans="1:9" x14ac:dyDescent="0.25">
      <c r="A615" s="3" t="s">
        <v>372</v>
      </c>
      <c r="B615">
        <v>2057.639893</v>
      </c>
      <c r="C615">
        <f>LN(Data_SP500[[#This Row],[SP500]])-LN(B614)</f>
        <v>-2.1086969192054994E-2</v>
      </c>
      <c r="D615">
        <f>LN(B625)-LN(Data_SP500[[#This Row],[SP500]])</f>
        <v>2.4630527067544428E-2</v>
      </c>
      <c r="E615" s="3">
        <f t="shared" si="9"/>
        <v>7.1623737552281817E-3</v>
      </c>
      <c r="F615" s="3">
        <f>Data_SP500[[#This Row],[sigma]]*SQRT(10)</f>
        <v>2.2649414519934383E-2</v>
      </c>
      <c r="G615" s="3">
        <f>_xlfn.NORM.INV(0.01,0,1)*Data_SP500[[#This Row],[sigma_10d]]</f>
        <v>-5.2690417316719106E-2</v>
      </c>
      <c r="H615" s="3" t="b">
        <f>Data_SP500[[#This Row],[leg_return10d]]&lt;Data_SP500[[#This Row],[var10d]]</f>
        <v>0</v>
      </c>
      <c r="I615" s="3">
        <f>IF(AND(Data_SP500[[#This Row],[breaches]], Data_SP500[[#This Row],[breaches]]=H614),1,0)</f>
        <v>0</v>
      </c>
    </row>
    <row r="616" spans="1:9" x14ac:dyDescent="0.25">
      <c r="A616" s="3" t="s">
        <v>373</v>
      </c>
      <c r="B616">
        <v>2063.110107</v>
      </c>
      <c r="C616">
        <f>LN(Data_SP500[[#This Row],[SP500]])-LN(B615)</f>
        <v>2.6549619429534488E-3</v>
      </c>
      <c r="D616">
        <f>LN(B626)-LN(Data_SP500[[#This Row],[SP500]])</f>
        <v>2.1240308742235925E-2</v>
      </c>
      <c r="E616" s="3">
        <f t="shared" si="9"/>
        <v>7.1768755959242423E-3</v>
      </c>
      <c r="F616" s="3">
        <f>Data_SP500[[#This Row],[sigma]]*SQRT(10)</f>
        <v>2.2695273366798857E-2</v>
      </c>
      <c r="G616" s="3">
        <f>_xlfn.NORM.INV(0.01,0,1)*Data_SP500[[#This Row],[sigma_10d]]</f>
        <v>-5.2797100947628232E-2</v>
      </c>
      <c r="H616" s="3" t="b">
        <f>Data_SP500[[#This Row],[leg_return10d]]&lt;Data_SP500[[#This Row],[var10d]]</f>
        <v>0</v>
      </c>
      <c r="I616" s="3">
        <f>IF(AND(Data_SP500[[#This Row],[breaches]], Data_SP500[[#This Row],[breaches]]=H615),1,0)</f>
        <v>0</v>
      </c>
    </row>
    <row r="617" spans="1:9" x14ac:dyDescent="0.25">
      <c r="A617" s="3" t="s">
        <v>1001</v>
      </c>
      <c r="B617">
        <v>2077.419922</v>
      </c>
      <c r="C617">
        <f>LN(Data_SP500[[#This Row],[SP500]])-LN(B616)</f>
        <v>6.9120966992928246E-3</v>
      </c>
      <c r="D617">
        <f>LN(B627)-LN(Data_SP500[[#This Row],[SP500]])</f>
        <v>2.2310945621112133E-2</v>
      </c>
      <c r="E617" s="3">
        <f t="shared" si="9"/>
        <v>7.3874689365561403E-3</v>
      </c>
      <c r="F617" s="3">
        <f>Data_SP500[[#This Row],[sigma]]*SQRT(10)</f>
        <v>2.3361227983259337E-2</v>
      </c>
      <c r="G617" s="3">
        <f>_xlfn.NORM.INV(0.01,0,1)*Data_SP500[[#This Row],[sigma_10d]]</f>
        <v>-5.4346343053838758E-2</v>
      </c>
      <c r="H617" s="3" t="b">
        <f>Data_SP500[[#This Row],[leg_return10d]]&lt;Data_SP500[[#This Row],[var10d]]</f>
        <v>0</v>
      </c>
      <c r="I617" s="3">
        <f>IF(AND(Data_SP500[[#This Row],[breaches]], Data_SP500[[#This Row],[breaches]]=H616),1,0)</f>
        <v>0</v>
      </c>
    </row>
    <row r="618" spans="1:9" x14ac:dyDescent="0.25">
      <c r="A618" s="3" t="s">
        <v>1002</v>
      </c>
      <c r="B618">
        <v>2076.780029</v>
      </c>
      <c r="C618">
        <f>LN(Data_SP500[[#This Row],[SP500]])-LN(B617)</f>
        <v>-3.0807039266722569E-4</v>
      </c>
      <c r="D618">
        <f>LN(B628)-LN(Data_SP500[[#This Row],[SP500]])</f>
        <v>2.3724587866028379E-2</v>
      </c>
      <c r="E618" s="3">
        <f t="shared" si="9"/>
        <v>7.3596164398290163E-3</v>
      </c>
      <c r="F618" s="3">
        <f>Data_SP500[[#This Row],[sigma]]*SQRT(10)</f>
        <v>2.327315065507924E-2</v>
      </c>
      <c r="G618" s="3">
        <f>_xlfn.NORM.INV(0.01,0,1)*Data_SP500[[#This Row],[sigma_10d]]</f>
        <v>-5.4141444548675789E-2</v>
      </c>
      <c r="H618" s="3" t="b">
        <f>Data_SP500[[#This Row],[leg_return10d]]&lt;Data_SP500[[#This Row],[var10d]]</f>
        <v>0</v>
      </c>
      <c r="I618" s="3">
        <f>IF(AND(Data_SP500[[#This Row],[breaches]], Data_SP500[[#This Row],[breaches]]=H617),1,0)</f>
        <v>0</v>
      </c>
    </row>
    <row r="619" spans="1:9" x14ac:dyDescent="0.25">
      <c r="A619" s="3" t="s">
        <v>1003</v>
      </c>
      <c r="B619">
        <v>2068.76001</v>
      </c>
      <c r="C619">
        <f>LN(Data_SP500[[#This Row],[SP500]])-LN(B618)</f>
        <v>-3.869232442655246E-3</v>
      </c>
      <c r="D619">
        <f>LN(B629)-LN(Data_SP500[[#This Row],[SP500]])</f>
        <v>2.836475659481863E-2</v>
      </c>
      <c r="E619" s="3">
        <f t="shared" si="9"/>
        <v>7.1772986823390771E-3</v>
      </c>
      <c r="F619" s="3">
        <f>Data_SP500[[#This Row],[sigma]]*SQRT(10)</f>
        <v>2.2696611283516809E-2</v>
      </c>
      <c r="G619" s="3">
        <f>_xlfn.NORM.INV(0.01,0,1)*Data_SP500[[#This Row],[sigma_10d]]</f>
        <v>-5.2800213407340688E-2</v>
      </c>
      <c r="H619" s="3" t="b">
        <f>Data_SP500[[#This Row],[leg_return10d]]&lt;Data_SP500[[#This Row],[var10d]]</f>
        <v>0</v>
      </c>
      <c r="I619" s="3">
        <f>IF(AND(Data_SP500[[#This Row],[breaches]], Data_SP500[[#This Row],[breaches]]=H618),1,0)</f>
        <v>0</v>
      </c>
    </row>
    <row r="620" spans="1:9" x14ac:dyDescent="0.25">
      <c r="A620" s="3" t="s">
        <v>1004</v>
      </c>
      <c r="B620">
        <v>2081.3400879999999</v>
      </c>
      <c r="C620">
        <f>LN(Data_SP500[[#This Row],[SP500]])-LN(B619)</f>
        <v>6.062560533126593E-3</v>
      </c>
      <c r="D620">
        <f>LN(B630)-LN(Data_SP500[[#This Row],[SP500]])</f>
        <v>1.8031399987951779E-2</v>
      </c>
      <c r="E620" s="3">
        <f t="shared" si="9"/>
        <v>7.3197405253465631E-3</v>
      </c>
      <c r="F620" s="3">
        <f>Data_SP500[[#This Row],[sigma]]*SQRT(10)</f>
        <v>2.3147051941532593E-2</v>
      </c>
      <c r="G620" s="3">
        <f>_xlfn.NORM.INV(0.01,0,1)*Data_SP500[[#This Row],[sigma_10d]]</f>
        <v>-5.3848095074497261E-2</v>
      </c>
      <c r="H620" s="3" t="b">
        <f>Data_SP500[[#This Row],[leg_return10d]]&lt;Data_SP500[[#This Row],[var10d]]</f>
        <v>0</v>
      </c>
      <c r="I620" s="3">
        <f>IF(AND(Data_SP500[[#This Row],[breaches]], Data_SP500[[#This Row],[breaches]]=H619),1,0)</f>
        <v>0</v>
      </c>
    </row>
    <row r="621" spans="1:9" x14ac:dyDescent="0.25">
      <c r="A621" s="3" t="s">
        <v>1005</v>
      </c>
      <c r="B621">
        <v>2046.6800539999999</v>
      </c>
      <c r="C621">
        <f>LN(Data_SP500[[#This Row],[SP500]])-LN(B620)</f>
        <v>-1.679296482345638E-2</v>
      </c>
      <c r="D621">
        <f>LN(B631)-LN(Data_SP500[[#This Row],[SP500]])</f>
        <v>3.2433799599130175E-2</v>
      </c>
      <c r="E621" s="3">
        <f t="shared" si="9"/>
        <v>8.0651564129646663E-3</v>
      </c>
      <c r="F621" s="3">
        <f>Data_SP500[[#This Row],[sigma]]*SQRT(10)</f>
        <v>2.5504263950481904E-2</v>
      </c>
      <c r="G621" s="3">
        <f>_xlfn.NORM.INV(0.01,0,1)*Data_SP500[[#This Row],[sigma_10d]]</f>
        <v>-5.9331790220180029E-2</v>
      </c>
      <c r="H621" s="3" t="b">
        <f>Data_SP500[[#This Row],[leg_return10d]]&lt;Data_SP500[[#This Row],[var10d]]</f>
        <v>0</v>
      </c>
      <c r="I621" s="3">
        <f>IF(AND(Data_SP500[[#This Row],[breaches]], Data_SP500[[#This Row],[breaches]]=H620),1,0)</f>
        <v>0</v>
      </c>
    </row>
    <row r="622" spans="1:9" x14ac:dyDescent="0.25">
      <c r="A622" s="3" t="s">
        <v>1006</v>
      </c>
      <c r="B622">
        <v>2051.3100589999999</v>
      </c>
      <c r="C622">
        <f>LN(Data_SP500[[#This Row],[SP500]])-LN(B621)</f>
        <v>2.2596477016287864E-3</v>
      </c>
      <c r="D622">
        <f>LN(B632)-LN(Data_SP500[[#This Row],[SP500]])</f>
        <v>2.4481941685194464E-2</v>
      </c>
      <c r="E622" s="3">
        <f t="shared" si="9"/>
        <v>8.0884976196183029E-3</v>
      </c>
      <c r="F622" s="3">
        <f>Data_SP500[[#This Row],[sigma]]*SQRT(10)</f>
        <v>2.5578075326844075E-2</v>
      </c>
      <c r="G622" s="3">
        <f>_xlfn.NORM.INV(0.01,0,1)*Data_SP500[[#This Row],[sigma_10d]]</f>
        <v>-5.9503501158660196E-2</v>
      </c>
      <c r="H622" s="3" t="b">
        <f>Data_SP500[[#This Row],[leg_return10d]]&lt;Data_SP500[[#This Row],[var10d]]</f>
        <v>0</v>
      </c>
      <c r="I622" s="3">
        <f>IF(AND(Data_SP500[[#This Row],[breaches]], Data_SP500[[#This Row],[breaches]]=H621),1,0)</f>
        <v>0</v>
      </c>
    </row>
    <row r="623" spans="1:9" x14ac:dyDescent="0.25">
      <c r="A623" s="3" t="s">
        <v>1007</v>
      </c>
      <c r="B623">
        <v>2076.6201169999999</v>
      </c>
      <c r="C623">
        <f>LN(Data_SP500[[#This Row],[SP500]])-LN(B622)</f>
        <v>1.2262986096672535E-2</v>
      </c>
      <c r="D623">
        <f>LN(B633)-LN(Data_SP500[[#This Row],[SP500]])</f>
        <v>1.4579348900909395E-3</v>
      </c>
      <c r="E623" s="3">
        <f t="shared" si="9"/>
        <v>8.1115623306737949E-3</v>
      </c>
      <c r="F623" s="3">
        <f>Data_SP500[[#This Row],[sigma]]*SQRT(10)</f>
        <v>2.5651012347353095E-2</v>
      </c>
      <c r="G623" s="3">
        <f>_xlfn.NORM.INV(0.01,0,1)*Data_SP500[[#This Row],[sigma_10d]]</f>
        <v>-5.9673178041260232E-2</v>
      </c>
      <c r="H623" s="3" t="b">
        <f>Data_SP500[[#This Row],[leg_return10d]]&lt;Data_SP500[[#This Row],[var10d]]</f>
        <v>0</v>
      </c>
      <c r="I623" s="3">
        <f>IF(AND(Data_SP500[[#This Row],[breaches]], Data_SP500[[#This Row],[breaches]]=H622),1,0)</f>
        <v>0</v>
      </c>
    </row>
    <row r="624" spans="1:9" x14ac:dyDescent="0.25">
      <c r="A624" s="3" t="s">
        <v>374</v>
      </c>
      <c r="B624">
        <v>2099.6000979999999</v>
      </c>
      <c r="C624">
        <f>LN(Data_SP500[[#This Row],[SP500]])-LN(B623)</f>
        <v>1.1005268761367759E-2</v>
      </c>
      <c r="D624">
        <f>LN(B634)-LN(Data_SP500[[#This Row],[SP500]])</f>
        <v>-1.5339088567011494E-2</v>
      </c>
      <c r="E624" s="3">
        <f t="shared" si="9"/>
        <v>8.4912367649377773E-3</v>
      </c>
      <c r="F624" s="3">
        <f>Data_SP500[[#This Row],[sigma]]*SQRT(10)</f>
        <v>2.6851648328963154E-2</v>
      </c>
      <c r="G624" s="3">
        <f>_xlfn.NORM.INV(0.01,0,1)*Data_SP500[[#This Row],[sigma_10d]]</f>
        <v>-6.246627500457573E-2</v>
      </c>
      <c r="H624" s="3" t="b">
        <f>Data_SP500[[#This Row],[leg_return10d]]&lt;Data_SP500[[#This Row],[var10d]]</f>
        <v>0</v>
      </c>
      <c r="I624" s="3">
        <f>IF(AND(Data_SP500[[#This Row],[breaches]], Data_SP500[[#This Row],[breaches]]=H623),1,0)</f>
        <v>0</v>
      </c>
    </row>
    <row r="625" spans="1:9" x14ac:dyDescent="0.25">
      <c r="A625" s="3" t="s">
        <v>375</v>
      </c>
      <c r="B625">
        <v>2108.9499510000001</v>
      </c>
      <c r="C625">
        <f>LN(Data_SP500[[#This Row],[SP500]])-LN(B624)</f>
        <v>4.4432729912813329E-3</v>
      </c>
      <c r="D625">
        <f>LN(B635)-LN(Data_SP500[[#This Row],[SP500]])</f>
        <v>-7.4722879604403047E-3</v>
      </c>
      <c r="E625" s="3">
        <f t="shared" si="9"/>
        <v>8.3995470039250567E-3</v>
      </c>
      <c r="F625" s="3">
        <f>Data_SP500[[#This Row],[sigma]]*SQRT(10)</f>
        <v>2.6561699846046449E-2</v>
      </c>
      <c r="G625" s="3">
        <f>_xlfn.NORM.INV(0.01,0,1)*Data_SP500[[#This Row],[sigma_10d]]</f>
        <v>-6.1791753967761084E-2</v>
      </c>
      <c r="H625" s="3" t="b">
        <f>Data_SP500[[#This Row],[leg_return10d]]&lt;Data_SP500[[#This Row],[var10d]]</f>
        <v>0</v>
      </c>
      <c r="I625" s="3">
        <f>IF(AND(Data_SP500[[#This Row],[breaches]], Data_SP500[[#This Row],[breaches]]=H624),1,0)</f>
        <v>0</v>
      </c>
    </row>
    <row r="626" spans="1:9" x14ac:dyDescent="0.25">
      <c r="A626" s="3" t="s">
        <v>376</v>
      </c>
      <c r="B626">
        <v>2107.3999020000001</v>
      </c>
      <c r="C626">
        <f>LN(Data_SP500[[#This Row],[SP500]])-LN(B625)</f>
        <v>-7.3525638235505397E-4</v>
      </c>
      <c r="D626">
        <f>LN(B636)-LN(Data_SP500[[#This Row],[SP500]])</f>
        <v>5.5511117886286598E-4</v>
      </c>
      <c r="E626" s="3">
        <f t="shared" si="9"/>
        <v>8.3269921446655851E-3</v>
      </c>
      <c r="F626" s="3">
        <f>Data_SP500[[#This Row],[sigma]]*SQRT(10)</f>
        <v>2.6332261235473563E-2</v>
      </c>
      <c r="G626" s="3">
        <f>_xlfn.NORM.INV(0.01,0,1)*Data_SP500[[#This Row],[sigma_10d]]</f>
        <v>-6.1257999943831964E-2</v>
      </c>
      <c r="H626" s="3" t="b">
        <f>Data_SP500[[#This Row],[leg_return10d]]&lt;Data_SP500[[#This Row],[var10d]]</f>
        <v>0</v>
      </c>
      <c r="I626" s="3">
        <f>IF(AND(Data_SP500[[#This Row],[breaches]], Data_SP500[[#This Row],[breaches]]=H625),1,0)</f>
        <v>0</v>
      </c>
    </row>
    <row r="627" spans="1:9" x14ac:dyDescent="0.25">
      <c r="A627" s="3" t="s">
        <v>377</v>
      </c>
      <c r="B627">
        <v>2124.290039</v>
      </c>
      <c r="C627">
        <f>LN(Data_SP500[[#This Row],[SP500]])-LN(B626)</f>
        <v>7.9827335781690323E-3</v>
      </c>
      <c r="D627">
        <f>LN(B637)-LN(Data_SP500[[#This Row],[SP500]])</f>
        <v>-7.3992552359278818E-3</v>
      </c>
      <c r="E627" s="3">
        <f t="shared" si="9"/>
        <v>8.4132183221004523E-3</v>
      </c>
      <c r="F627" s="3">
        <f>Data_SP500[[#This Row],[sigma]]*SQRT(10)</f>
        <v>2.660493235009756E-2</v>
      </c>
      <c r="G627" s="3">
        <f>_xlfn.NORM.INV(0.01,0,1)*Data_SP500[[#This Row],[sigma_10d]]</f>
        <v>-6.1892327811649848E-2</v>
      </c>
      <c r="H627" s="3" t="b">
        <f>Data_SP500[[#This Row],[leg_return10d]]&lt;Data_SP500[[#This Row],[var10d]]</f>
        <v>0</v>
      </c>
      <c r="I627" s="3">
        <f>IF(AND(Data_SP500[[#This Row],[breaches]], Data_SP500[[#This Row],[breaches]]=H626),1,0)</f>
        <v>0</v>
      </c>
    </row>
    <row r="628" spans="1:9" x14ac:dyDescent="0.25">
      <c r="A628" s="3" t="s">
        <v>378</v>
      </c>
      <c r="B628">
        <v>2126.639893</v>
      </c>
      <c r="C628">
        <f>LN(Data_SP500[[#This Row],[SP500]])-LN(B627)</f>
        <v>1.105571852249021E-3</v>
      </c>
      <c r="D628">
        <f>LN(B638)-LN(Data_SP500[[#This Row],[SP500]])</f>
        <v>-1.0778930926161223E-2</v>
      </c>
      <c r="E628" s="3">
        <f t="shared" si="9"/>
        <v>8.4083938633790472E-3</v>
      </c>
      <c r="F628" s="3">
        <f>Data_SP500[[#This Row],[sigma]]*SQRT(10)</f>
        <v>2.6589676072060454E-2</v>
      </c>
      <c r="G628" s="3">
        <f>_xlfn.NORM.INV(0.01,0,1)*Data_SP500[[#This Row],[sigma_10d]]</f>
        <v>-6.1856836401672451E-2</v>
      </c>
      <c r="H628" s="3" t="b">
        <f>Data_SP500[[#This Row],[leg_return10d]]&lt;Data_SP500[[#This Row],[var10d]]</f>
        <v>0</v>
      </c>
      <c r="I628" s="3">
        <f>IF(AND(Data_SP500[[#This Row],[breaches]], Data_SP500[[#This Row],[breaches]]=H627),1,0)</f>
        <v>0</v>
      </c>
    </row>
    <row r="629" spans="1:9" x14ac:dyDescent="0.25">
      <c r="A629" s="3" t="s">
        <v>379</v>
      </c>
      <c r="B629">
        <v>2128.280029</v>
      </c>
      <c r="C629">
        <f>LN(Data_SP500[[#This Row],[SP500]])-LN(B628)</f>
        <v>7.7093628613500442E-4</v>
      </c>
      <c r="D629">
        <f>LN(B639)-LN(Data_SP500[[#This Row],[SP500]])</f>
        <v>-1.4310561238978892E-2</v>
      </c>
      <c r="E629" s="3">
        <f t="shared" si="9"/>
        <v>8.1372896424752386E-3</v>
      </c>
      <c r="F629" s="3">
        <f>Data_SP500[[#This Row],[sigma]]*SQRT(10)</f>
        <v>2.5732369250718989E-2</v>
      </c>
      <c r="G629" s="3">
        <f>_xlfn.NORM.INV(0.01,0,1)*Data_SP500[[#This Row],[sigma_10d]]</f>
        <v>-5.9862442500444021E-2</v>
      </c>
      <c r="H629" s="3" t="b">
        <f>Data_SP500[[#This Row],[leg_return10d]]&lt;Data_SP500[[#This Row],[var10d]]</f>
        <v>0</v>
      </c>
      <c r="I629" s="3">
        <f>IF(AND(Data_SP500[[#This Row],[breaches]], Data_SP500[[#This Row],[breaches]]=H628),1,0)</f>
        <v>0</v>
      </c>
    </row>
    <row r="630" spans="1:9" x14ac:dyDescent="0.25">
      <c r="A630" s="3" t="s">
        <v>380</v>
      </c>
      <c r="B630">
        <v>2119.209961</v>
      </c>
      <c r="C630">
        <f>LN(Data_SP500[[#This Row],[SP500]])-LN(B629)</f>
        <v>-4.2707960737402573E-3</v>
      </c>
      <c r="D630">
        <f>LN(B640)-LN(Data_SP500[[#This Row],[SP500]])</f>
        <v>-1.2292004474058871E-2</v>
      </c>
      <c r="E630" s="3">
        <f t="shared" si="9"/>
        <v>8.105213783257811E-3</v>
      </c>
      <c r="F630" s="3">
        <f>Data_SP500[[#This Row],[sigma]]*SQRT(10)</f>
        <v>2.563093647768501E-2</v>
      </c>
      <c r="G630" s="3">
        <f>_xlfn.NORM.INV(0.01,0,1)*Data_SP500[[#This Row],[sigma_10d]]</f>
        <v>-5.9626474584538354E-2</v>
      </c>
      <c r="H630" s="3" t="b">
        <f>Data_SP500[[#This Row],[leg_return10d]]&lt;Data_SP500[[#This Row],[var10d]]</f>
        <v>0</v>
      </c>
      <c r="I630" s="3">
        <f>IF(AND(Data_SP500[[#This Row],[breaches]], Data_SP500[[#This Row],[breaches]]=H629),1,0)</f>
        <v>0</v>
      </c>
    </row>
    <row r="631" spans="1:9" x14ac:dyDescent="0.25">
      <c r="A631" s="3" t="s">
        <v>381</v>
      </c>
      <c r="B631">
        <v>2114.1499020000001</v>
      </c>
      <c r="C631">
        <f>LN(Data_SP500[[#This Row],[SP500]])-LN(B630)</f>
        <v>-2.3905652122779841E-3</v>
      </c>
      <c r="D631">
        <f>LN(B641)-LN(Data_SP500[[#This Row],[SP500]])</f>
        <v>-6.7916008525257254E-3</v>
      </c>
      <c r="E631" s="3">
        <f t="shared" si="9"/>
        <v>8.0086968954431546E-3</v>
      </c>
      <c r="F631" s="3">
        <f>Data_SP500[[#This Row],[sigma]]*SQRT(10)</f>
        <v>2.5325723279519746E-2</v>
      </c>
      <c r="G631" s="3">
        <f>_xlfn.NORM.INV(0.01,0,1)*Data_SP500[[#This Row],[sigma_10d]]</f>
        <v>-5.8916442509857392E-2</v>
      </c>
      <c r="H631" s="3" t="b">
        <f>Data_SP500[[#This Row],[leg_return10d]]&lt;Data_SP500[[#This Row],[var10d]]</f>
        <v>0</v>
      </c>
      <c r="I631" s="3">
        <f>IF(AND(Data_SP500[[#This Row],[breaches]], Data_SP500[[#This Row],[breaches]]=H630),1,0)</f>
        <v>0</v>
      </c>
    </row>
    <row r="632" spans="1:9" x14ac:dyDescent="0.25">
      <c r="A632" s="3" t="s">
        <v>382</v>
      </c>
      <c r="B632">
        <v>2102.1499020000001</v>
      </c>
      <c r="C632">
        <f>LN(Data_SP500[[#This Row],[SP500]])-LN(B631)</f>
        <v>-5.6922102123069251E-3</v>
      </c>
      <c r="D632">
        <f>LN(B642)-LN(Data_SP500[[#This Row],[SP500]])</f>
        <v>-8.8825864198893711E-3</v>
      </c>
      <c r="E632" s="3">
        <f t="shared" si="9"/>
        <v>8.0944424528109783E-3</v>
      </c>
      <c r="F632" s="3">
        <f>Data_SP500[[#This Row],[sigma]]*SQRT(10)</f>
        <v>2.55968745400427E-2</v>
      </c>
      <c r="G632" s="3">
        <f>_xlfn.NORM.INV(0.01,0,1)*Data_SP500[[#This Row],[sigma_10d]]</f>
        <v>-5.9547234668318461E-2</v>
      </c>
      <c r="H632" s="3" t="b">
        <f>Data_SP500[[#This Row],[leg_return10d]]&lt;Data_SP500[[#This Row],[var10d]]</f>
        <v>0</v>
      </c>
      <c r="I632" s="3">
        <f>IF(AND(Data_SP500[[#This Row],[breaches]], Data_SP500[[#This Row],[breaches]]=H631),1,0)</f>
        <v>0</v>
      </c>
    </row>
    <row r="633" spans="1:9" x14ac:dyDescent="0.25">
      <c r="A633" s="3" t="s">
        <v>383</v>
      </c>
      <c r="B633">
        <v>2079.6499020000001</v>
      </c>
      <c r="C633">
        <f>LN(Data_SP500[[#This Row],[SP500]])-LN(B632)</f>
        <v>-1.076102069843099E-2</v>
      </c>
      <c r="D633">
        <f>LN(B643)-LN(Data_SP500[[#This Row],[SP500]])</f>
        <v>-1.0005889457529449E-3</v>
      </c>
      <c r="E633" s="3">
        <f t="shared" si="9"/>
        <v>8.2698988837533668E-3</v>
      </c>
      <c r="F633" s="3">
        <f>Data_SP500[[#This Row],[sigma]]*SQRT(10)</f>
        <v>2.6151716491944692E-2</v>
      </c>
      <c r="G633" s="3">
        <f>_xlfn.NORM.INV(0.01,0,1)*Data_SP500[[#This Row],[sigma_10d]]</f>
        <v>-6.083799006355433E-2</v>
      </c>
      <c r="H633" s="3" t="b">
        <f>Data_SP500[[#This Row],[leg_return10d]]&lt;Data_SP500[[#This Row],[var10d]]</f>
        <v>0</v>
      </c>
      <c r="I633" s="3">
        <f>IF(AND(Data_SP500[[#This Row],[breaches]], Data_SP500[[#This Row],[breaches]]=H632),1,0)</f>
        <v>0</v>
      </c>
    </row>
    <row r="634" spans="1:9" x14ac:dyDescent="0.25">
      <c r="A634" s="3" t="s">
        <v>384</v>
      </c>
      <c r="B634">
        <v>2067.639893</v>
      </c>
      <c r="C634">
        <f>LN(Data_SP500[[#This Row],[SP500]])-LN(B633)</f>
        <v>-5.7917546957346744E-3</v>
      </c>
      <c r="D634">
        <f>LN(B644)-LN(Data_SP500[[#This Row],[SP500]])</f>
        <v>1.7518001725775889E-2</v>
      </c>
      <c r="E634" s="3">
        <f t="shared" si="9"/>
        <v>8.3319304750869381E-3</v>
      </c>
      <c r="F634" s="3">
        <f>Data_SP500[[#This Row],[sigma]]*SQRT(10)</f>
        <v>2.6347877607443539E-2</v>
      </c>
      <c r="G634" s="3">
        <f>_xlfn.NORM.INV(0.01,0,1)*Data_SP500[[#This Row],[sigma_10d]]</f>
        <v>-6.1294329057564552E-2</v>
      </c>
      <c r="H634" s="3" t="b">
        <f>Data_SP500[[#This Row],[leg_return10d]]&lt;Data_SP500[[#This Row],[var10d]]</f>
        <v>0</v>
      </c>
      <c r="I634" s="3">
        <f>IF(AND(Data_SP500[[#This Row],[breaches]], Data_SP500[[#This Row],[breaches]]=H633),1,0)</f>
        <v>0</v>
      </c>
    </row>
    <row r="635" spans="1:9" x14ac:dyDescent="0.25">
      <c r="A635" s="3" t="s">
        <v>385</v>
      </c>
      <c r="B635">
        <v>2093.25</v>
      </c>
      <c r="C635">
        <f>LN(Data_SP500[[#This Row],[SP500]])-LN(B634)</f>
        <v>1.2310073597852522E-2</v>
      </c>
      <c r="D635">
        <f>LN(B645)-LN(Data_SP500[[#This Row],[SP500]])</f>
        <v>-4.3951368954884273E-3</v>
      </c>
      <c r="E635" s="3">
        <f t="shared" si="9"/>
        <v>8.809766544969292E-3</v>
      </c>
      <c r="F635" s="3">
        <f>Data_SP500[[#This Row],[sigma]]*SQRT(10)</f>
        <v>2.7858927936455162E-2</v>
      </c>
      <c r="G635" s="3">
        <f>_xlfn.NORM.INV(0.01,0,1)*Data_SP500[[#This Row],[sigma_10d]]</f>
        <v>-6.480955777802945E-2</v>
      </c>
      <c r="H635" s="3" t="b">
        <f>Data_SP500[[#This Row],[leg_return10d]]&lt;Data_SP500[[#This Row],[var10d]]</f>
        <v>0</v>
      </c>
      <c r="I635" s="3">
        <f>IF(AND(Data_SP500[[#This Row],[breaches]], Data_SP500[[#This Row],[breaches]]=H634),1,0)</f>
        <v>0</v>
      </c>
    </row>
    <row r="636" spans="1:9" x14ac:dyDescent="0.25">
      <c r="A636" s="3" t="s">
        <v>386</v>
      </c>
      <c r="B636">
        <v>2108.570068</v>
      </c>
      <c r="C636">
        <f>LN(Data_SP500[[#This Row],[SP500]])-LN(B635)</f>
        <v>7.2921427569481168E-3</v>
      </c>
      <c r="D636">
        <f>LN(B646)-LN(Data_SP500[[#This Row],[SP500]])</f>
        <v>-1.0737675759390441E-2</v>
      </c>
      <c r="E636" s="3">
        <f t="shared" si="9"/>
        <v>7.5266929294796909E-3</v>
      </c>
      <c r="F636" s="3">
        <f>Data_SP500[[#This Row],[sigma]]*SQRT(10)</f>
        <v>2.3801492905840924E-2</v>
      </c>
      <c r="G636" s="3">
        <f>_xlfn.NORM.INV(0.01,0,1)*Data_SP500[[#This Row],[sigma_10d]]</f>
        <v>-5.5370552420501186E-2</v>
      </c>
      <c r="H636" s="3" t="b">
        <f>Data_SP500[[#This Row],[leg_return10d]]&lt;Data_SP500[[#This Row],[var10d]]</f>
        <v>0</v>
      </c>
      <c r="I636" s="3">
        <f>IF(AND(Data_SP500[[#This Row],[breaches]], Data_SP500[[#This Row],[breaches]]=H635),1,0)</f>
        <v>0</v>
      </c>
    </row>
    <row r="637" spans="1:9" x14ac:dyDescent="0.25">
      <c r="A637" s="3" t="s">
        <v>387</v>
      </c>
      <c r="B637">
        <v>2108.6298830000001</v>
      </c>
      <c r="C637">
        <f>LN(Data_SP500[[#This Row],[SP500]])-LN(B636)</f>
        <v>2.8367163378284488E-5</v>
      </c>
      <c r="D637">
        <f>LN(B647)-LN(Data_SP500[[#This Row],[SP500]])</f>
        <v>-1.2042068671048511E-2</v>
      </c>
      <c r="E637" s="3">
        <f t="shared" si="9"/>
        <v>7.5225058861299E-3</v>
      </c>
      <c r="F637" s="3">
        <f>Data_SP500[[#This Row],[sigma]]*SQRT(10)</f>
        <v>2.3788252312193722E-2</v>
      </c>
      <c r="G637" s="3">
        <f>_xlfn.NORM.INV(0.01,0,1)*Data_SP500[[#This Row],[sigma_10d]]</f>
        <v>-5.5339750193618982E-2</v>
      </c>
      <c r="H637" s="3" t="b">
        <f>Data_SP500[[#This Row],[leg_return10d]]&lt;Data_SP500[[#This Row],[var10d]]</f>
        <v>0</v>
      </c>
      <c r="I637" s="3">
        <f>IF(AND(Data_SP500[[#This Row],[breaches]], Data_SP500[[#This Row],[breaches]]=H636),1,0)</f>
        <v>0</v>
      </c>
    </row>
    <row r="638" spans="1:9" x14ac:dyDescent="0.25">
      <c r="A638" s="3" t="s">
        <v>388</v>
      </c>
      <c r="B638">
        <v>2103.8400879999999</v>
      </c>
      <c r="C638">
        <f>LN(Data_SP500[[#This Row],[SP500]])-LN(B637)</f>
        <v>-2.2741038379843204E-3</v>
      </c>
      <c r="D638">
        <f>LN(B648)-LN(Data_SP500[[#This Row],[SP500]])</f>
        <v>-5.8636327910814856E-3</v>
      </c>
      <c r="E638" s="3">
        <f t="shared" si="9"/>
        <v>7.4304477729984419E-3</v>
      </c>
      <c r="F638" s="3">
        <f>Data_SP500[[#This Row],[sigma]]*SQRT(10)</f>
        <v>2.349713899760086E-2</v>
      </c>
      <c r="G638" s="3">
        <f>_xlfn.NORM.INV(0.01,0,1)*Data_SP500[[#This Row],[sigma_10d]]</f>
        <v>-5.4662519353110894E-2</v>
      </c>
      <c r="H638" s="3" t="b">
        <f>Data_SP500[[#This Row],[leg_return10d]]&lt;Data_SP500[[#This Row],[var10d]]</f>
        <v>0</v>
      </c>
      <c r="I638" s="3">
        <f>IF(AND(Data_SP500[[#This Row],[breaches]], Data_SP500[[#This Row],[breaches]]=H637),1,0)</f>
        <v>0</v>
      </c>
    </row>
    <row r="639" spans="1:9" x14ac:dyDescent="0.25">
      <c r="A639" s="3" t="s">
        <v>1008</v>
      </c>
      <c r="B639">
        <v>2098.040039</v>
      </c>
      <c r="C639">
        <f>LN(Data_SP500[[#This Row],[SP500]])-LN(B638)</f>
        <v>-2.7606940266826641E-3</v>
      </c>
      <c r="D639">
        <f>LN(B649)-LN(Data_SP500[[#This Row],[SP500]])</f>
        <v>2.094952781658499E-3</v>
      </c>
      <c r="E639" s="3">
        <f t="shared" si="9"/>
        <v>7.4646603686698253E-3</v>
      </c>
      <c r="F639" s="3">
        <f>Data_SP500[[#This Row],[sigma]]*SQRT(10)</f>
        <v>2.3605328724588849E-2</v>
      </c>
      <c r="G639" s="3">
        <f>_xlfn.NORM.INV(0.01,0,1)*Data_SP500[[#This Row],[sigma_10d]]</f>
        <v>-5.4914206294482459E-2</v>
      </c>
      <c r="H639" s="3" t="b">
        <f>Data_SP500[[#This Row],[leg_return10d]]&lt;Data_SP500[[#This Row],[var10d]]</f>
        <v>0</v>
      </c>
      <c r="I639" s="3">
        <f>IF(AND(Data_SP500[[#This Row],[breaches]], Data_SP500[[#This Row],[breaches]]=H638),1,0)</f>
        <v>0</v>
      </c>
    </row>
    <row r="640" spans="1:9" x14ac:dyDescent="0.25">
      <c r="A640" s="3" t="s">
        <v>1009</v>
      </c>
      <c r="B640">
        <v>2093.320068</v>
      </c>
      <c r="C640">
        <f>LN(Data_SP500[[#This Row],[SP500]])-LN(B639)</f>
        <v>-2.2522393088202364E-3</v>
      </c>
      <c r="D640">
        <f>LN(B650)-LN(Data_SP500[[#This Row],[SP500]])</f>
        <v>1.7182094076853005E-3</v>
      </c>
      <c r="E640" s="3">
        <f t="shared" si="9"/>
        <v>7.4257380947270486E-3</v>
      </c>
      <c r="F640" s="3">
        <f>Data_SP500[[#This Row],[sigma]]*SQRT(10)</f>
        <v>2.348224568721665E-2</v>
      </c>
      <c r="G640" s="3">
        <f>_xlfn.NORM.INV(0.01,0,1)*Data_SP500[[#This Row],[sigma_10d]]</f>
        <v>-5.4627872332161154E-2</v>
      </c>
      <c r="H640" s="3" t="b">
        <f>Data_SP500[[#This Row],[leg_return10d]]&lt;Data_SP500[[#This Row],[var10d]]</f>
        <v>0</v>
      </c>
      <c r="I640" s="3">
        <f>IF(AND(Data_SP500[[#This Row],[breaches]], Data_SP500[[#This Row],[breaches]]=H639),1,0)</f>
        <v>0</v>
      </c>
    </row>
    <row r="641" spans="1:9" x14ac:dyDescent="0.25">
      <c r="A641" s="3" t="s">
        <v>1010</v>
      </c>
      <c r="B641">
        <v>2099.8400879999999</v>
      </c>
      <c r="C641">
        <f>LN(Data_SP500[[#This Row],[SP500]])-LN(B640)</f>
        <v>3.1098384092551612E-3</v>
      </c>
      <c r="D641">
        <f>LN(B651)-LN(Data_SP500[[#This Row],[SP500]])</f>
        <v>-9.6807656736412895E-3</v>
      </c>
      <c r="E641" s="3">
        <f t="shared" si="9"/>
        <v>7.3438813210340761E-3</v>
      </c>
      <c r="F641" s="3">
        <f>Data_SP500[[#This Row],[sigma]]*SQRT(10)</f>
        <v>2.3223391840433906E-2</v>
      </c>
      <c r="G641" s="3">
        <f>_xlfn.NORM.INV(0.01,0,1)*Data_SP500[[#This Row],[sigma_10d]]</f>
        <v>-5.4025688236010824E-2</v>
      </c>
      <c r="H641" s="3" t="b">
        <f>Data_SP500[[#This Row],[leg_return10d]]&lt;Data_SP500[[#This Row],[var10d]]</f>
        <v>0</v>
      </c>
      <c r="I641" s="3">
        <f>IF(AND(Data_SP500[[#This Row],[breaches]], Data_SP500[[#This Row],[breaches]]=H640),1,0)</f>
        <v>0</v>
      </c>
    </row>
    <row r="642" spans="1:9" x14ac:dyDescent="0.25">
      <c r="A642" s="3" t="s">
        <v>1011</v>
      </c>
      <c r="B642">
        <v>2083.5600589999999</v>
      </c>
      <c r="C642">
        <f>LN(Data_SP500[[#This Row],[SP500]])-LN(B641)</f>
        <v>-7.7831957796705709E-3</v>
      </c>
      <c r="D642">
        <f>LN(B652)-LN(Data_SP500[[#This Row],[SP500]])</f>
        <v>-2.3223530375515722E-2</v>
      </c>
      <c r="E642" s="3">
        <f t="shared" si="9"/>
        <v>6.5029513085205042E-3</v>
      </c>
      <c r="F642" s="3">
        <f>Data_SP500[[#This Row],[sigma]]*SQRT(10)</f>
        <v>2.0564137648097121E-2</v>
      </c>
      <c r="G642" s="3">
        <f>_xlfn.NORM.INV(0.01,0,1)*Data_SP500[[#This Row],[sigma_10d]]</f>
        <v>-4.783933789913395E-2</v>
      </c>
      <c r="H642" s="3" t="b">
        <f>Data_SP500[[#This Row],[leg_return10d]]&lt;Data_SP500[[#This Row],[var10d]]</f>
        <v>0</v>
      </c>
      <c r="I642" s="3">
        <f>IF(AND(Data_SP500[[#This Row],[breaches]], Data_SP500[[#This Row],[breaches]]=H641),1,0)</f>
        <v>0</v>
      </c>
    </row>
    <row r="643" spans="1:9" x14ac:dyDescent="0.25">
      <c r="A643" s="3" t="s">
        <v>1012</v>
      </c>
      <c r="B643">
        <v>2077.570068</v>
      </c>
      <c r="C643">
        <f>LN(Data_SP500[[#This Row],[SP500]])-LN(B642)</f>
        <v>-2.8790232242945635E-3</v>
      </c>
      <c r="D643">
        <f>LN(B653)-LN(Data_SP500[[#This Row],[SP500]])</f>
        <v>-5.2713749264460041E-2</v>
      </c>
      <c r="E643" s="3">
        <f t="shared" si="9"/>
        <v>6.5438253428338582E-3</v>
      </c>
      <c r="F643" s="3">
        <f>Data_SP500[[#This Row],[sigma]]*SQRT(10)</f>
        <v>2.0693392693687196E-2</v>
      </c>
      <c r="G643" s="3">
        <f>_xlfn.NORM.INV(0.01,0,1)*Data_SP500[[#This Row],[sigma_10d]]</f>
        <v>-4.8140030099651475E-2</v>
      </c>
      <c r="H643" s="3" t="b">
        <f>Data_SP500[[#This Row],[leg_return10d]]&lt;Data_SP500[[#This Row],[var10d]]</f>
        <v>1</v>
      </c>
      <c r="I643" s="3">
        <f>IF(AND(Data_SP500[[#This Row],[breaches]], Data_SP500[[#This Row],[breaches]]=H642),1,0)</f>
        <v>0</v>
      </c>
    </row>
    <row r="644" spans="1:9" x14ac:dyDescent="0.25">
      <c r="A644" s="3" t="s">
        <v>1013</v>
      </c>
      <c r="B644">
        <v>2104.179932</v>
      </c>
      <c r="C644">
        <f>LN(Data_SP500[[#This Row],[SP500]])-LN(B643)</f>
        <v>1.272683597579416E-2</v>
      </c>
      <c r="D644">
        <f>LN(B654)-LN(Data_SP500[[#This Row],[SP500]])</f>
        <v>-0.10565202973213861</v>
      </c>
      <c r="E644" s="3">
        <f t="shared" si="9"/>
        <v>6.5857890456478977E-3</v>
      </c>
      <c r="F644" s="3">
        <f>Data_SP500[[#This Row],[sigma]]*SQRT(10)</f>
        <v>2.0826093573633978E-2</v>
      </c>
      <c r="G644" s="3">
        <f>_xlfn.NORM.INV(0.01,0,1)*Data_SP500[[#This Row],[sigma_10d]]</f>
        <v>-4.8448738509599021E-2</v>
      </c>
      <c r="H644" s="3" t="b">
        <f>Data_SP500[[#This Row],[leg_return10d]]&lt;Data_SP500[[#This Row],[var10d]]</f>
        <v>1</v>
      </c>
      <c r="I644" s="3">
        <f>IF(AND(Data_SP500[[#This Row],[breaches]], Data_SP500[[#This Row],[breaches]]=H643),1,0)</f>
        <v>1</v>
      </c>
    </row>
    <row r="645" spans="1:9" x14ac:dyDescent="0.25">
      <c r="A645" s="3" t="s">
        <v>1014</v>
      </c>
      <c r="B645">
        <v>2084.070068</v>
      </c>
      <c r="C645">
        <f>LN(Data_SP500[[#This Row],[SP500]])-LN(B644)</f>
        <v>-9.6030650234117942E-3</v>
      </c>
      <c r="D645">
        <f>LN(B655)-LN(Data_SP500[[#This Row],[SP500]])</f>
        <v>-0.10966321467263729</v>
      </c>
      <c r="E645" s="3">
        <f t="shared" si="9"/>
        <v>6.4969526143291911E-3</v>
      </c>
      <c r="F645" s="3">
        <f>Data_SP500[[#This Row],[sigma]]*SQRT(10)</f>
        <v>2.0545168111465752E-2</v>
      </c>
      <c r="G645" s="3">
        <f>_xlfn.NORM.INV(0.01,0,1)*Data_SP500[[#This Row],[sigma_10d]]</f>
        <v>-4.779520815792003E-2</v>
      </c>
      <c r="H645" s="3" t="b">
        <f>Data_SP500[[#This Row],[leg_return10d]]&lt;Data_SP500[[#This Row],[var10d]]</f>
        <v>1</v>
      </c>
      <c r="I645" s="3">
        <f>IF(AND(Data_SP500[[#This Row],[breaches]], Data_SP500[[#This Row],[breaches]]=H644),1,0)</f>
        <v>1</v>
      </c>
    </row>
    <row r="646" spans="1:9" x14ac:dyDescent="0.25">
      <c r="A646" s="3" t="s">
        <v>1015</v>
      </c>
      <c r="B646">
        <v>2086.0500489999999</v>
      </c>
      <c r="C646">
        <f>LN(Data_SP500[[#This Row],[SP500]])-LN(B645)</f>
        <v>9.496038930461026E-4</v>
      </c>
      <c r="D646">
        <f>LN(B656)-LN(Data_SP500[[#This Row],[SP500]])</f>
        <v>-7.2321518822129782E-2</v>
      </c>
      <c r="E646" s="3">
        <f t="shared" si="9"/>
        <v>6.4121582647594334E-3</v>
      </c>
      <c r="F646" s="3">
        <f>Data_SP500[[#This Row],[sigma]]*SQRT(10)</f>
        <v>2.0277024834112797E-2</v>
      </c>
      <c r="G646" s="3">
        <f>_xlfn.NORM.INV(0.01,0,1)*Data_SP500[[#This Row],[sigma_10d]]</f>
        <v>-4.7171413614711638E-2</v>
      </c>
      <c r="H646" s="3" t="b">
        <f>Data_SP500[[#This Row],[leg_return10d]]&lt;Data_SP500[[#This Row],[var10d]]</f>
        <v>1</v>
      </c>
      <c r="I646" s="3">
        <f>IF(AND(Data_SP500[[#This Row],[breaches]], Data_SP500[[#This Row],[breaches]]=H645),1,0)</f>
        <v>1</v>
      </c>
    </row>
    <row r="647" spans="1:9" x14ac:dyDescent="0.25">
      <c r="A647" s="3" t="s">
        <v>389</v>
      </c>
      <c r="B647">
        <v>2083.389893</v>
      </c>
      <c r="C647">
        <f>LN(Data_SP500[[#This Row],[SP500]])-LN(B646)</f>
        <v>-1.2760257482797854E-3</v>
      </c>
      <c r="D647">
        <f>LN(B657)-LN(Data_SP500[[#This Row],[SP500]])</f>
        <v>-4.7038238795341414E-2</v>
      </c>
      <c r="E647" s="3">
        <f t="shared" si="9"/>
        <v>6.4141519267278783E-3</v>
      </c>
      <c r="F647" s="3">
        <f>Data_SP500[[#This Row],[sigma]]*SQRT(10)</f>
        <v>2.0283329346817539E-2</v>
      </c>
      <c r="G647" s="3">
        <f>_xlfn.NORM.INV(0.01,0,1)*Data_SP500[[#This Row],[sigma_10d]]</f>
        <v>-4.7186080104439178E-2</v>
      </c>
      <c r="H647" s="3" t="b">
        <f>Data_SP500[[#This Row],[leg_return10d]]&lt;Data_SP500[[#This Row],[var10d]]</f>
        <v>0</v>
      </c>
      <c r="I647" s="3">
        <f>IF(AND(Data_SP500[[#This Row],[breaches]], Data_SP500[[#This Row],[breaches]]=H646),1,0)</f>
        <v>0</v>
      </c>
    </row>
    <row r="648" spans="1:9" x14ac:dyDescent="0.25">
      <c r="A648" s="3" t="s">
        <v>390</v>
      </c>
      <c r="B648">
        <v>2091.540039</v>
      </c>
      <c r="C648">
        <f>LN(Data_SP500[[#This Row],[SP500]])-LN(B647)</f>
        <v>3.9043320419827054E-3</v>
      </c>
      <c r="D648">
        <f>LN(B658)-LN(Data_SP500[[#This Row],[SP500]])</f>
        <v>-5.0334019648968109E-2</v>
      </c>
      <c r="E648" s="3">
        <f t="shared" si="9"/>
        <v>6.2012251650757381E-3</v>
      </c>
      <c r="F648" s="3">
        <f>Data_SP500[[#This Row],[sigma]]*SQRT(10)</f>
        <v>1.960999580519298E-2</v>
      </c>
      <c r="G648" s="3">
        <f>_xlfn.NORM.INV(0.01,0,1)*Data_SP500[[#This Row],[sigma_10d]]</f>
        <v>-4.5619672051360492E-2</v>
      </c>
      <c r="H648" s="3" t="b">
        <f>Data_SP500[[#This Row],[leg_return10d]]&lt;Data_SP500[[#This Row],[var10d]]</f>
        <v>1</v>
      </c>
      <c r="I648" s="3">
        <f>IF(AND(Data_SP500[[#This Row],[breaches]], Data_SP500[[#This Row],[breaches]]=H647),1,0)</f>
        <v>0</v>
      </c>
    </row>
    <row r="649" spans="1:9" x14ac:dyDescent="0.25">
      <c r="A649" s="3" t="s">
        <v>391</v>
      </c>
      <c r="B649">
        <v>2102.4399410000001</v>
      </c>
      <c r="C649">
        <f>LN(Data_SP500[[#This Row],[SP500]])-LN(B648)</f>
        <v>5.1978915460573205E-3</v>
      </c>
      <c r="D649">
        <f>LN(B659)-LN(Data_SP500[[#This Row],[SP500]])</f>
        <v>-6.3958989653517762E-2</v>
      </c>
      <c r="E649" s="3">
        <f t="shared" si="9"/>
        <v>6.3251784128309004E-3</v>
      </c>
      <c r="F649" s="3">
        <f>Data_SP500[[#This Row],[sigma]]*SQRT(10)</f>
        <v>2.0001970391474444E-2</v>
      </c>
      <c r="G649" s="3">
        <f>_xlfn.NORM.INV(0.01,0,1)*Data_SP500[[#This Row],[sigma_10d]]</f>
        <v>-4.6531541296834414E-2</v>
      </c>
      <c r="H649" s="3" t="b">
        <f>Data_SP500[[#This Row],[leg_return10d]]&lt;Data_SP500[[#This Row],[var10d]]</f>
        <v>1</v>
      </c>
      <c r="I649" s="3">
        <f>IF(AND(Data_SP500[[#This Row],[breaches]], Data_SP500[[#This Row],[breaches]]=H648),1,0)</f>
        <v>1</v>
      </c>
    </row>
    <row r="650" spans="1:9" x14ac:dyDescent="0.25">
      <c r="A650" s="3" t="s">
        <v>392</v>
      </c>
      <c r="B650">
        <v>2096.919922</v>
      </c>
      <c r="C650">
        <f>LN(Data_SP500[[#This Row],[SP500]])-LN(B649)</f>
        <v>-2.6289826827934348E-3</v>
      </c>
      <c r="D650">
        <f>LN(B660)-LN(Data_SP500[[#This Row],[SP500]])</f>
        <v>-9.1352656743372229E-2</v>
      </c>
      <c r="E650" s="3">
        <f t="shared" si="9"/>
        <v>6.333318998737009E-3</v>
      </c>
      <c r="F650" s="3">
        <f>Data_SP500[[#This Row],[sigma]]*SQRT(10)</f>
        <v>2.0027713184426012E-2</v>
      </c>
      <c r="G650" s="3">
        <f>_xlfn.NORM.INV(0.01,0,1)*Data_SP500[[#This Row],[sigma_10d]]</f>
        <v>-4.659142798848917E-2</v>
      </c>
      <c r="H650" s="3" t="b">
        <f>Data_SP500[[#This Row],[leg_return10d]]&lt;Data_SP500[[#This Row],[var10d]]</f>
        <v>1</v>
      </c>
      <c r="I650" s="3">
        <f>IF(AND(Data_SP500[[#This Row],[breaches]], Data_SP500[[#This Row],[breaches]]=H649),1,0)</f>
        <v>1</v>
      </c>
    </row>
    <row r="651" spans="1:9" x14ac:dyDescent="0.25">
      <c r="A651" s="3" t="s">
        <v>393</v>
      </c>
      <c r="B651">
        <v>2079.610107</v>
      </c>
      <c r="C651">
        <f>LN(Data_SP500[[#This Row],[SP500]])-LN(B650)</f>
        <v>-8.2891366720714288E-3</v>
      </c>
      <c r="D651">
        <f>LN(B661)-LN(Data_SP500[[#This Row],[SP500]])</f>
        <v>-6.4935849044830185E-2</v>
      </c>
      <c r="E651" s="3">
        <f t="shared" si="9"/>
        <v>6.5047627129975437E-3</v>
      </c>
      <c r="F651" s="3">
        <f>Data_SP500[[#This Row],[sigma]]*SQRT(10)</f>
        <v>2.0569865812008394E-2</v>
      </c>
      <c r="G651" s="3">
        <f>_xlfn.NORM.INV(0.01,0,1)*Data_SP500[[#This Row],[sigma_10d]]</f>
        <v>-4.7852663601071099E-2</v>
      </c>
      <c r="H651" s="3" t="b">
        <f>Data_SP500[[#This Row],[leg_return10d]]&lt;Data_SP500[[#This Row],[var10d]]</f>
        <v>1</v>
      </c>
      <c r="I651" s="3">
        <f>IF(AND(Data_SP500[[#This Row],[breaches]], Data_SP500[[#This Row],[breaches]]=H650),1,0)</f>
        <v>1</v>
      </c>
    </row>
    <row r="652" spans="1:9" x14ac:dyDescent="0.25">
      <c r="A652" s="3" t="s">
        <v>394</v>
      </c>
      <c r="B652">
        <v>2035.7299800000001</v>
      </c>
      <c r="C652">
        <f>LN(Data_SP500[[#This Row],[SP500]])-LN(B651)</f>
        <v>-2.1325960481545003E-2</v>
      </c>
      <c r="D652">
        <f>LN(B662)-LN(Data_SP500[[#This Row],[SP500]])</f>
        <v>-4.2445772623411315E-2</v>
      </c>
      <c r="E652" s="3">
        <f t="shared" si="9"/>
        <v>7.8874264265149374E-3</v>
      </c>
      <c r="F652" s="3">
        <f>Data_SP500[[#This Row],[sigma]]*SQRT(10)</f>
        <v>2.49422323847899E-2</v>
      </c>
      <c r="G652" s="3">
        <f>_xlfn.NORM.INV(0.01,0,1)*Data_SP500[[#This Row],[sigma_10d]]</f>
        <v>-5.8024309282188595E-2</v>
      </c>
      <c r="H652" s="3" t="b">
        <f>Data_SP500[[#This Row],[leg_return10d]]&lt;Data_SP500[[#This Row],[var10d]]</f>
        <v>0</v>
      </c>
      <c r="I652" s="3">
        <f>IF(AND(Data_SP500[[#This Row],[breaches]], Data_SP500[[#This Row],[breaches]]=H651),1,0)</f>
        <v>0</v>
      </c>
    </row>
    <row r="653" spans="1:9" x14ac:dyDescent="0.25">
      <c r="A653" s="3" t="s">
        <v>395</v>
      </c>
      <c r="B653">
        <v>1970.8900149999999</v>
      </c>
      <c r="C653">
        <f>LN(Data_SP500[[#This Row],[SP500]])-LN(B652)</f>
        <v>-3.2369242113238883E-2</v>
      </c>
      <c r="D653">
        <f>LN(B663)-LN(Data_SP500[[#This Row],[SP500]])</f>
        <v>-2.5524839169985825E-2</v>
      </c>
      <c r="E653" s="3">
        <f t="shared" si="9"/>
        <v>1.0319095558363052E-2</v>
      </c>
      <c r="F653" s="3">
        <f>Data_SP500[[#This Row],[sigma]]*SQRT(10)</f>
        <v>3.2631845357354229E-2</v>
      </c>
      <c r="G653" s="3">
        <f>_xlfn.NORM.INV(0.01,0,1)*Data_SP500[[#This Row],[sigma_10d]]</f>
        <v>-7.5913024073110486E-2</v>
      </c>
      <c r="H653" s="3" t="b">
        <f>Data_SP500[[#This Row],[leg_return10d]]&lt;Data_SP500[[#This Row],[var10d]]</f>
        <v>0</v>
      </c>
      <c r="I653" s="3">
        <f>IF(AND(Data_SP500[[#This Row],[breaches]], Data_SP500[[#This Row],[breaches]]=H652),1,0)</f>
        <v>0</v>
      </c>
    </row>
    <row r="654" spans="1:9" x14ac:dyDescent="0.25">
      <c r="A654" s="3" t="s">
        <v>396</v>
      </c>
      <c r="B654">
        <v>1893.209961</v>
      </c>
      <c r="C654">
        <f>LN(Data_SP500[[#This Row],[SP500]])-LN(B653)</f>
        <v>-4.0211444491884407E-2</v>
      </c>
      <c r="D654">
        <f>LN(B664)-LN(Data_SP500[[#This Row],[SP500]])</f>
        <v>3.9460242273174018E-2</v>
      </c>
      <c r="E654" s="3">
        <f t="shared" si="9"/>
        <v>1.3055063048560097E-2</v>
      </c>
      <c r="F654" s="3">
        <f>Data_SP500[[#This Row],[sigma]]*SQRT(10)</f>
        <v>4.1283734230551296E-2</v>
      </c>
      <c r="G654" s="3">
        <f>_xlfn.NORM.INV(0.01,0,1)*Data_SP500[[#This Row],[sigma_10d]]</f>
        <v>-9.604032735971009E-2</v>
      </c>
      <c r="H654" s="3" t="b">
        <f>Data_SP500[[#This Row],[leg_return10d]]&lt;Data_SP500[[#This Row],[var10d]]</f>
        <v>0</v>
      </c>
      <c r="I654" s="3">
        <f>IF(AND(Data_SP500[[#This Row],[breaches]], Data_SP500[[#This Row],[breaches]]=H653),1,0)</f>
        <v>0</v>
      </c>
    </row>
    <row r="655" spans="1:9" x14ac:dyDescent="0.25">
      <c r="A655" s="3" t="s">
        <v>397</v>
      </c>
      <c r="B655">
        <v>1867.6099850000001</v>
      </c>
      <c r="C655">
        <f>LN(Data_SP500[[#This Row],[SP500]])-LN(B654)</f>
        <v>-1.3614249963910474E-2</v>
      </c>
      <c r="D655">
        <f>LN(B665)-LN(Data_SP500[[#This Row],[SP500]])</f>
        <v>3.9079456527056244E-2</v>
      </c>
      <c r="E655" s="3">
        <f t="shared" si="9"/>
        <v>1.3205317603434704E-2</v>
      </c>
      <c r="F655" s="3">
        <f>Data_SP500[[#This Row],[sigma]]*SQRT(10)</f>
        <v>4.1758880852769811E-2</v>
      </c>
      <c r="G655" s="3">
        <f>_xlfn.NORM.INV(0.01,0,1)*Data_SP500[[#This Row],[sigma_10d]]</f>
        <v>-9.7145683694165819E-2</v>
      </c>
      <c r="H655" s="3" t="b">
        <f>Data_SP500[[#This Row],[leg_return10d]]&lt;Data_SP500[[#This Row],[var10d]]</f>
        <v>0</v>
      </c>
      <c r="I655" s="3">
        <f>IF(AND(Data_SP500[[#This Row],[breaches]], Data_SP500[[#This Row],[breaches]]=H654),1,0)</f>
        <v>0</v>
      </c>
    </row>
    <row r="656" spans="1:9" x14ac:dyDescent="0.25">
      <c r="A656" s="3" t="s">
        <v>398</v>
      </c>
      <c r="B656">
        <v>1940.51001</v>
      </c>
      <c r="C656">
        <f>LN(Data_SP500[[#This Row],[SP500]])-LN(B655)</f>
        <v>3.8291299743553608E-2</v>
      </c>
      <c r="D656">
        <f>LN(B666)-LN(Data_SP500[[#This Row],[SP500]])</f>
        <v>6.0522322286074015E-3</v>
      </c>
      <c r="E656" s="3">
        <f t="shared" si="9"/>
        <v>1.5846002920693388E-2</v>
      </c>
      <c r="F656" s="3">
        <f>Data_SP500[[#This Row],[sigma]]*SQRT(10)</f>
        <v>5.0109461039071594E-2</v>
      </c>
      <c r="G656" s="3">
        <f>_xlfn.NORM.INV(0.01,0,1)*Data_SP500[[#This Row],[sigma_10d]]</f>
        <v>-0.11657203815757654</v>
      </c>
      <c r="H656" s="3" t="b">
        <f>Data_SP500[[#This Row],[leg_return10d]]&lt;Data_SP500[[#This Row],[var10d]]</f>
        <v>0</v>
      </c>
      <c r="I656" s="3">
        <f>IF(AND(Data_SP500[[#This Row],[breaches]], Data_SP500[[#This Row],[breaches]]=H655),1,0)</f>
        <v>0</v>
      </c>
    </row>
    <row r="657" spans="1:9" x14ac:dyDescent="0.25">
      <c r="A657" s="3" t="s">
        <v>399</v>
      </c>
      <c r="B657">
        <v>1987.660034</v>
      </c>
      <c r="C657">
        <f>LN(Data_SP500[[#This Row],[SP500]])-LN(B656)</f>
        <v>2.4007254278508583E-2</v>
      </c>
      <c r="D657">
        <f>LN(B667)-LN(Data_SP500[[#This Row],[SP500]])</f>
        <v>-1.3478015485257622E-2</v>
      </c>
      <c r="E657" s="3">
        <f t="shared" si="9"/>
        <v>1.6811304674239802E-2</v>
      </c>
      <c r="F657" s="3">
        <f>Data_SP500[[#This Row],[sigma]]*SQRT(10)</f>
        <v>5.3162013209632784E-2</v>
      </c>
      <c r="G657" s="3">
        <f>_xlfn.NORM.INV(0.01,0,1)*Data_SP500[[#This Row],[sigma_10d]]</f>
        <v>-0.12367333640996032</v>
      </c>
      <c r="H657" s="3" t="b">
        <f>Data_SP500[[#This Row],[leg_return10d]]&lt;Data_SP500[[#This Row],[var10d]]</f>
        <v>0</v>
      </c>
      <c r="I657" s="3">
        <f>IF(AND(Data_SP500[[#This Row],[breaches]], Data_SP500[[#This Row],[breaches]]=H656),1,0)</f>
        <v>0</v>
      </c>
    </row>
    <row r="658" spans="1:9" x14ac:dyDescent="0.25">
      <c r="A658" s="3" t="s">
        <v>400</v>
      </c>
      <c r="B658">
        <v>1988.869995</v>
      </c>
      <c r="C658">
        <f>LN(Data_SP500[[#This Row],[SP500]])-LN(B657)</f>
        <v>6.0855118835601019E-4</v>
      </c>
      <c r="D658">
        <f>LN(B668)-LN(Data_SP500[[#This Row],[SP500]])</f>
        <v>-1.8184608136309066E-2</v>
      </c>
      <c r="E658" s="3">
        <f t="shared" si="9"/>
        <v>1.6816681820886505E-2</v>
      </c>
      <c r="F658" s="3">
        <f>Data_SP500[[#This Row],[sigma]]*SQRT(10)</f>
        <v>5.3179017240349097E-2</v>
      </c>
      <c r="G658" s="3">
        <f>_xlfn.NORM.INV(0.01,0,1)*Data_SP500[[#This Row],[sigma_10d]]</f>
        <v>-0.12371289370066733</v>
      </c>
      <c r="H658" s="3" t="b">
        <f>Data_SP500[[#This Row],[leg_return10d]]&lt;Data_SP500[[#This Row],[var10d]]</f>
        <v>0</v>
      </c>
      <c r="I658" s="3">
        <f>IF(AND(Data_SP500[[#This Row],[breaches]], Data_SP500[[#This Row],[breaches]]=H657),1,0)</f>
        <v>0</v>
      </c>
    </row>
    <row r="659" spans="1:9" x14ac:dyDescent="0.25">
      <c r="A659" s="3" t="s">
        <v>401</v>
      </c>
      <c r="B659">
        <v>1972.1800539999999</v>
      </c>
      <c r="C659">
        <f>LN(Data_SP500[[#This Row],[SP500]])-LN(B658)</f>
        <v>-8.4270784584923319E-3</v>
      </c>
      <c r="D659">
        <f>LN(B669)-LN(Data_SP500[[#This Row],[SP500]])</f>
        <v>2.9921581964620358E-3</v>
      </c>
      <c r="E659" s="3">
        <f t="shared" si="9"/>
        <v>1.6860890739227755E-2</v>
      </c>
      <c r="F659" s="3">
        <f>Data_SP500[[#This Row],[sigma]]*SQRT(10)</f>
        <v>5.3318818115199847E-2</v>
      </c>
      <c r="G659" s="3">
        <f>_xlfn.NORM.INV(0.01,0,1)*Data_SP500[[#This Row],[sigma_10d]]</f>
        <v>-0.12403811916866543</v>
      </c>
      <c r="H659" s="3" t="b">
        <f>Data_SP500[[#This Row],[leg_return10d]]&lt;Data_SP500[[#This Row],[var10d]]</f>
        <v>0</v>
      </c>
      <c r="I659" s="3">
        <f>IF(AND(Data_SP500[[#This Row],[breaches]], Data_SP500[[#This Row],[breaches]]=H658),1,0)</f>
        <v>0</v>
      </c>
    </row>
    <row r="660" spans="1:9" x14ac:dyDescent="0.25">
      <c r="A660" s="3" t="s">
        <v>1016</v>
      </c>
      <c r="B660">
        <v>1913.849976</v>
      </c>
      <c r="C660">
        <f>LN(Data_SP500[[#This Row],[SP500]])-LN(B659)</f>
        <v>-3.0022649772647902E-2</v>
      </c>
      <c r="D660">
        <f>LN(B670)-LN(Data_SP500[[#This Row],[SP500]])</f>
        <v>4.1682548797249197E-2</v>
      </c>
      <c r="E660" s="3">
        <f t="shared" si="9"/>
        <v>1.7855460644321346E-2</v>
      </c>
      <c r="F660" s="3">
        <f>Data_SP500[[#This Row],[sigma]]*SQRT(10)</f>
        <v>5.6463924307553093E-2</v>
      </c>
      <c r="G660" s="3">
        <f>_xlfn.NORM.INV(0.01,0,1)*Data_SP500[[#This Row],[sigma_10d]]</f>
        <v>-0.13135473027287908</v>
      </c>
      <c r="H660" s="3" t="b">
        <f>Data_SP500[[#This Row],[leg_return10d]]&lt;Data_SP500[[#This Row],[var10d]]</f>
        <v>0</v>
      </c>
      <c r="I660" s="3">
        <f>IF(AND(Data_SP500[[#This Row],[breaches]], Data_SP500[[#This Row],[breaches]]=H659),1,0)</f>
        <v>0</v>
      </c>
    </row>
    <row r="661" spans="1:9" x14ac:dyDescent="0.25">
      <c r="A661" s="3" t="s">
        <v>1017</v>
      </c>
      <c r="B661">
        <v>1948.8599850000001</v>
      </c>
      <c r="C661">
        <f>LN(Data_SP500[[#This Row],[SP500]])-LN(B660)</f>
        <v>1.8127671026470615E-2</v>
      </c>
      <c r="D661">
        <f>LN(B671)-LN(Data_SP500[[#This Row],[SP500]])</f>
        <v>2.0990533038255599E-2</v>
      </c>
      <c r="E661" s="3">
        <f t="shared" si="9"/>
        <v>1.8518177744023621E-2</v>
      </c>
      <c r="F661" s="3">
        <f>Data_SP500[[#This Row],[sigma]]*SQRT(10)</f>
        <v>5.8559619786953176E-2</v>
      </c>
      <c r="G661" s="3">
        <f>_xlfn.NORM.INV(0.01,0,1)*Data_SP500[[#This Row],[sigma_10d]]</f>
        <v>-0.13623004699601848</v>
      </c>
      <c r="H661" s="3" t="b">
        <f>Data_SP500[[#This Row],[leg_return10d]]&lt;Data_SP500[[#This Row],[var10d]]</f>
        <v>0</v>
      </c>
      <c r="I661" s="3">
        <f>IF(AND(Data_SP500[[#This Row],[breaches]], Data_SP500[[#This Row],[breaches]]=H660),1,0)</f>
        <v>0</v>
      </c>
    </row>
    <row r="662" spans="1:9" x14ac:dyDescent="0.25">
      <c r="A662" s="3" t="s">
        <v>1018</v>
      </c>
      <c r="B662">
        <v>1951.130005</v>
      </c>
      <c r="C662">
        <f>LN(Data_SP500[[#This Row],[SP500]])-LN(B661)</f>
        <v>1.1641159398738665E-3</v>
      </c>
      <c r="D662">
        <f>LN(B672)-LN(Data_SP500[[#This Row],[SP500]])</f>
        <v>3.5301860787395611E-3</v>
      </c>
      <c r="E662" s="3">
        <f t="shared" si="9"/>
        <v>1.8488795570689096E-2</v>
      </c>
      <c r="F662" s="3">
        <f>Data_SP500[[#This Row],[sigma]]*SQRT(10)</f>
        <v>5.8466705196610215E-2</v>
      </c>
      <c r="G662" s="3">
        <f>_xlfn.NORM.INV(0.01,0,1)*Data_SP500[[#This Row],[sigma_10d]]</f>
        <v>-0.13601389533630676</v>
      </c>
      <c r="H662" s="3" t="b">
        <f>Data_SP500[[#This Row],[leg_return10d]]&lt;Data_SP500[[#This Row],[var10d]]</f>
        <v>0</v>
      </c>
      <c r="I662" s="3">
        <f>IF(AND(Data_SP500[[#This Row],[breaches]], Data_SP500[[#This Row],[breaches]]=H661),1,0)</f>
        <v>0</v>
      </c>
    </row>
    <row r="663" spans="1:9" x14ac:dyDescent="0.25">
      <c r="A663" s="3" t="s">
        <v>1019</v>
      </c>
      <c r="B663">
        <v>1921.219971</v>
      </c>
      <c r="C663">
        <f>LN(Data_SP500[[#This Row],[SP500]])-LN(B662)</f>
        <v>-1.5448308659813392E-2</v>
      </c>
      <c r="D663">
        <f>LN(B673)-LN(Data_SP500[[#This Row],[SP500]])</f>
        <v>2.3533887074774995E-2</v>
      </c>
      <c r="E663" s="3">
        <f t="shared" si="9"/>
        <v>1.8652566064535213E-2</v>
      </c>
      <c r="F663" s="3">
        <f>Data_SP500[[#This Row],[sigma]]*SQRT(10)</f>
        <v>5.8984592970694534E-2</v>
      </c>
      <c r="G663" s="3">
        <f>_xlfn.NORM.INV(0.01,0,1)*Data_SP500[[#This Row],[sigma_10d]]</f>
        <v>-0.13721868245853955</v>
      </c>
      <c r="H663" s="3" t="b">
        <f>Data_SP500[[#This Row],[leg_return10d]]&lt;Data_SP500[[#This Row],[var10d]]</f>
        <v>0</v>
      </c>
      <c r="I663" s="3">
        <f>IF(AND(Data_SP500[[#This Row],[breaches]], Data_SP500[[#This Row],[breaches]]=H662),1,0)</f>
        <v>0</v>
      </c>
    </row>
    <row r="664" spans="1:9" x14ac:dyDescent="0.25">
      <c r="A664" s="3" t="s">
        <v>1020</v>
      </c>
      <c r="B664">
        <v>1969.410034</v>
      </c>
      <c r="C664">
        <f>LN(Data_SP500[[#This Row],[SP500]])-LN(B663)</f>
        <v>2.4773636951275435E-2</v>
      </c>
      <c r="D664">
        <f>LN(B674)-LN(Data_SP500[[#This Row],[SP500]])</f>
        <v>-1.3634680167450064E-2</v>
      </c>
      <c r="E664" s="3">
        <f t="shared" ref="E664:E727" si="10">_xlfn.STDEV.S(C644:C664)</f>
        <v>1.9673619585574408E-2</v>
      </c>
      <c r="F664" s="3">
        <f>Data_SP500[[#This Row],[sigma]]*SQRT(10)</f>
        <v>6.2213447710113043E-2</v>
      </c>
      <c r="G664" s="3">
        <f>_xlfn.NORM.INV(0.01,0,1)*Data_SP500[[#This Row],[sigma_10d]]</f>
        <v>-0.14473012181717249</v>
      </c>
      <c r="H664" s="3" t="b">
        <f>Data_SP500[[#This Row],[leg_return10d]]&lt;Data_SP500[[#This Row],[var10d]]</f>
        <v>0</v>
      </c>
      <c r="I664" s="3">
        <f>IF(AND(Data_SP500[[#This Row],[breaches]], Data_SP500[[#This Row],[breaches]]=H663),1,0)</f>
        <v>0</v>
      </c>
    </row>
    <row r="665" spans="1:9" x14ac:dyDescent="0.25">
      <c r="A665" s="3" t="s">
        <v>1021</v>
      </c>
      <c r="B665">
        <v>1942.040039</v>
      </c>
      <c r="C665">
        <f>LN(Data_SP500[[#This Row],[SP500]])-LN(B664)</f>
        <v>-1.3995035710028247E-2</v>
      </c>
      <c r="D665">
        <f>LN(B675)-LN(Data_SP500[[#This Row],[SP500]])</f>
        <v>-1.6903884454846363E-3</v>
      </c>
      <c r="E665" s="3">
        <f t="shared" si="10"/>
        <v>1.949980376581685E-2</v>
      </c>
      <c r="F665" s="3">
        <f>Data_SP500[[#This Row],[sigma]]*SQRT(10)</f>
        <v>6.1663793826309862E-2</v>
      </c>
      <c r="G665" s="3">
        <f>_xlfn.NORM.INV(0.01,0,1)*Data_SP500[[#This Row],[sigma_10d]]</f>
        <v>-0.14345143567312868</v>
      </c>
      <c r="H665" s="3" t="b">
        <f>Data_SP500[[#This Row],[leg_return10d]]&lt;Data_SP500[[#This Row],[var10d]]</f>
        <v>0</v>
      </c>
      <c r="I665" s="3">
        <f>IF(AND(Data_SP500[[#This Row],[breaches]], Data_SP500[[#This Row],[breaches]]=H664),1,0)</f>
        <v>0</v>
      </c>
    </row>
    <row r="666" spans="1:9" x14ac:dyDescent="0.25">
      <c r="A666" s="3" t="s">
        <v>1022</v>
      </c>
      <c r="B666">
        <v>1952.290039</v>
      </c>
      <c r="C666">
        <f>LN(Data_SP500[[#This Row],[SP500]])-LN(B665)</f>
        <v>5.2640754451047655E-3</v>
      </c>
      <c r="D666">
        <f>LN(B676)-LN(Data_SP500[[#This Row],[SP500]])</f>
        <v>-1.0323116004082422E-2</v>
      </c>
      <c r="E666" s="3">
        <f t="shared" si="10"/>
        <v>1.9549106400446034E-2</v>
      </c>
      <c r="F666" s="3">
        <f>Data_SP500[[#This Row],[sigma]]*SQRT(10)</f>
        <v>6.1819702446385176E-2</v>
      </c>
      <c r="G666" s="3">
        <f>_xlfn.NORM.INV(0.01,0,1)*Data_SP500[[#This Row],[sigma_10d]]</f>
        <v>-0.14381413335998552</v>
      </c>
      <c r="H666" s="3" t="b">
        <f>Data_SP500[[#This Row],[leg_return10d]]&lt;Data_SP500[[#This Row],[var10d]]</f>
        <v>0</v>
      </c>
      <c r="I666" s="3">
        <f>IF(AND(Data_SP500[[#This Row],[breaches]], Data_SP500[[#This Row],[breaches]]=H665),1,0)</f>
        <v>0</v>
      </c>
    </row>
    <row r="667" spans="1:9" x14ac:dyDescent="0.25">
      <c r="A667" s="3" t="s">
        <v>1023</v>
      </c>
      <c r="B667">
        <v>1961.0500489999999</v>
      </c>
      <c r="C667">
        <f>LN(Data_SP500[[#This Row],[SP500]])-LN(B666)</f>
        <v>4.4770065646435597E-3</v>
      </c>
      <c r="D667">
        <f>LN(B677)-LN(Data_SP500[[#This Row],[SP500]])</f>
        <v>-1.5266024155612179E-2</v>
      </c>
      <c r="E667" s="3">
        <f t="shared" si="10"/>
        <v>1.9600821737218815E-2</v>
      </c>
      <c r="F667" s="3">
        <f>Data_SP500[[#This Row],[sigma]]*SQRT(10)</f>
        <v>6.1983240700549828E-2</v>
      </c>
      <c r="G667" s="3">
        <f>_xlfn.NORM.INV(0.01,0,1)*Data_SP500[[#This Row],[sigma_10d]]</f>
        <v>-0.14419458022988579</v>
      </c>
      <c r="H667" s="3" t="b">
        <f>Data_SP500[[#This Row],[leg_return10d]]&lt;Data_SP500[[#This Row],[var10d]]</f>
        <v>0</v>
      </c>
      <c r="I667" s="3">
        <f>IF(AND(Data_SP500[[#This Row],[breaches]], Data_SP500[[#This Row],[breaches]]=H666),1,0)</f>
        <v>0</v>
      </c>
    </row>
    <row r="668" spans="1:9" x14ac:dyDescent="0.25">
      <c r="A668" s="3" t="s">
        <v>402</v>
      </c>
      <c r="B668">
        <v>1953.030029</v>
      </c>
      <c r="C668">
        <f>LN(Data_SP500[[#This Row],[SP500]])-LN(B667)</f>
        <v>-4.0980414626954342E-3</v>
      </c>
      <c r="D668">
        <f>LN(B678)-LN(Data_SP500[[#This Row],[SP500]])</f>
        <v>-3.7169193699662983E-2</v>
      </c>
      <c r="E668" s="3">
        <f t="shared" si="10"/>
        <v>1.9598498956519696E-2</v>
      </c>
      <c r="F668" s="3">
        <f>Data_SP500[[#This Row],[sigma]]*SQRT(10)</f>
        <v>6.1975895423035533E-2</v>
      </c>
      <c r="G668" s="3">
        <f>_xlfn.NORM.INV(0.01,0,1)*Data_SP500[[#This Row],[sigma_10d]]</f>
        <v>-0.14417749255915618</v>
      </c>
      <c r="H668" s="3" t="b">
        <f>Data_SP500[[#This Row],[leg_return10d]]&lt;Data_SP500[[#This Row],[var10d]]</f>
        <v>0</v>
      </c>
      <c r="I668" s="3">
        <f>IF(AND(Data_SP500[[#This Row],[breaches]], Data_SP500[[#This Row],[breaches]]=H667),1,0)</f>
        <v>0</v>
      </c>
    </row>
    <row r="669" spans="1:9" x14ac:dyDescent="0.25">
      <c r="A669" s="3" t="s">
        <v>403</v>
      </c>
      <c r="B669">
        <v>1978.089966</v>
      </c>
      <c r="C669">
        <f>LN(Data_SP500[[#This Row],[SP500]])-LN(B668)</f>
        <v>1.274968787427877E-2</v>
      </c>
      <c r="D669">
        <f>LN(B679)-LN(Data_SP500[[#This Row],[SP500]])</f>
        <v>-4.8686787814689048E-2</v>
      </c>
      <c r="E669" s="3">
        <f t="shared" si="10"/>
        <v>1.9849483962238457E-2</v>
      </c>
      <c r="F669" s="3">
        <f>Data_SP500[[#This Row],[sigma]]*SQRT(10)</f>
        <v>6.2769579699657199E-2</v>
      </c>
      <c r="G669" s="3">
        <f>_xlfn.NORM.INV(0.01,0,1)*Data_SP500[[#This Row],[sigma_10d]]</f>
        <v>-0.14602387828873464</v>
      </c>
      <c r="H669" s="3" t="b">
        <f>Data_SP500[[#This Row],[leg_return10d]]&lt;Data_SP500[[#This Row],[var10d]]</f>
        <v>0</v>
      </c>
      <c r="I669" s="3">
        <f>IF(AND(Data_SP500[[#This Row],[breaches]], Data_SP500[[#This Row],[breaches]]=H668),1,0)</f>
        <v>0</v>
      </c>
    </row>
    <row r="670" spans="1:9" x14ac:dyDescent="0.25">
      <c r="A670" s="3" t="s">
        <v>404</v>
      </c>
      <c r="B670">
        <v>1995.3100589999999</v>
      </c>
      <c r="C670">
        <f>LN(Data_SP500[[#This Row],[SP500]])-LN(B669)</f>
        <v>8.6677408281392587E-3</v>
      </c>
      <c r="D670">
        <f>LN(B680)-LN(Data_SP500[[#This Row],[SP500]])</f>
        <v>-3.8458630289254003E-2</v>
      </c>
      <c r="E670" s="3">
        <f t="shared" si="10"/>
        <v>1.9932395874299735E-2</v>
      </c>
      <c r="F670" s="3">
        <f>Data_SP500[[#This Row],[sigma]]*SQRT(10)</f>
        <v>6.303177018693043E-2</v>
      </c>
      <c r="G670" s="3">
        <f>_xlfn.NORM.INV(0.01,0,1)*Data_SP500[[#This Row],[sigma_10d]]</f>
        <v>-0.14663382457139645</v>
      </c>
      <c r="H670" s="3" t="b">
        <f>Data_SP500[[#This Row],[leg_return10d]]&lt;Data_SP500[[#This Row],[var10d]]</f>
        <v>0</v>
      </c>
      <c r="I670" s="3">
        <f>IF(AND(Data_SP500[[#This Row],[breaches]], Data_SP500[[#This Row],[breaches]]=H669),1,0)</f>
        <v>0</v>
      </c>
    </row>
    <row r="671" spans="1:9" x14ac:dyDescent="0.25">
      <c r="A671" s="3" t="s">
        <v>405</v>
      </c>
      <c r="B671">
        <v>1990.1999510000001</v>
      </c>
      <c r="C671">
        <f>LN(Data_SP500[[#This Row],[SP500]])-LN(B670)</f>
        <v>-2.5643447325229829E-3</v>
      </c>
      <c r="D671">
        <f>LN(B681)-LN(Data_SP500[[#This Row],[SP500]])</f>
        <v>-3.3922346874028619E-2</v>
      </c>
      <c r="E671" s="3">
        <f t="shared" si="10"/>
        <v>1.9932378400175393E-2</v>
      </c>
      <c r="F671" s="3">
        <f>Data_SP500[[#This Row],[sigma]]*SQRT(10)</f>
        <v>6.3031714928897392E-2</v>
      </c>
      <c r="G671" s="3">
        <f>_xlfn.NORM.INV(0.01,0,1)*Data_SP500[[#This Row],[sigma_10d]]</f>
        <v>-0.14663369602198878</v>
      </c>
      <c r="H671" s="3" t="b">
        <f>Data_SP500[[#This Row],[leg_return10d]]&lt;Data_SP500[[#This Row],[var10d]]</f>
        <v>0</v>
      </c>
      <c r="I671" s="3">
        <f>IF(AND(Data_SP500[[#This Row],[breaches]], Data_SP500[[#This Row],[breaches]]=H670),1,0)</f>
        <v>0</v>
      </c>
    </row>
    <row r="672" spans="1:9" x14ac:dyDescent="0.25">
      <c r="A672" s="3" t="s">
        <v>406</v>
      </c>
      <c r="B672">
        <v>1958.030029</v>
      </c>
      <c r="C672">
        <f>LN(Data_SP500[[#This Row],[SP500]])-LN(B671)</f>
        <v>-1.6296231019642171E-2</v>
      </c>
      <c r="D672">
        <f>LN(B682)-LN(Data_SP500[[#This Row],[SP500]])</f>
        <v>-3.4123228678888395E-3</v>
      </c>
      <c r="E672" s="3">
        <f t="shared" si="10"/>
        <v>2.0124568983235121E-2</v>
      </c>
      <c r="F672" s="3">
        <f>Data_SP500[[#This Row],[sigma]]*SQRT(10)</f>
        <v>6.3639474916201907E-2</v>
      </c>
      <c r="G672" s="3">
        <f>_xlfn.NORM.INV(0.01,0,1)*Data_SP500[[#This Row],[sigma_10d]]</f>
        <v>-0.14804755717638171</v>
      </c>
      <c r="H672" s="3" t="b">
        <f>Data_SP500[[#This Row],[leg_return10d]]&lt;Data_SP500[[#This Row],[var10d]]</f>
        <v>0</v>
      </c>
      <c r="I672" s="3">
        <f>IF(AND(Data_SP500[[#This Row],[breaches]], Data_SP500[[#This Row],[breaches]]=H671),1,0)</f>
        <v>0</v>
      </c>
    </row>
    <row r="673" spans="1:9" x14ac:dyDescent="0.25">
      <c r="A673" s="3" t="s">
        <v>407</v>
      </c>
      <c r="B673">
        <v>1966.969971</v>
      </c>
      <c r="C673">
        <f>LN(Data_SP500[[#This Row],[SP500]])-LN(B672)</f>
        <v>4.5553923362220416E-3</v>
      </c>
      <c r="D673">
        <f>LN(B683)-LN(Data_SP500[[#This Row],[SP500]])</f>
        <v>1.0156878581051743E-2</v>
      </c>
      <c r="E673" s="3">
        <f t="shared" si="10"/>
        <v>1.9726266780982736E-2</v>
      </c>
      <c r="F673" s="3">
        <f>Data_SP500[[#This Row],[sigma]]*SQRT(10)</f>
        <v>6.2379932760023321E-2</v>
      </c>
      <c r="G673" s="3">
        <f>_xlfn.NORM.INV(0.01,0,1)*Data_SP500[[#This Row],[sigma_10d]]</f>
        <v>-0.14511742395909086</v>
      </c>
      <c r="H673" s="3" t="b">
        <f>Data_SP500[[#This Row],[leg_return10d]]&lt;Data_SP500[[#This Row],[var10d]]</f>
        <v>0</v>
      </c>
      <c r="I673" s="3">
        <f>IF(AND(Data_SP500[[#This Row],[breaches]], Data_SP500[[#This Row],[breaches]]=H672),1,0)</f>
        <v>0</v>
      </c>
    </row>
    <row r="674" spans="1:9" x14ac:dyDescent="0.25">
      <c r="A674" s="3" t="s">
        <v>408</v>
      </c>
      <c r="B674">
        <v>1942.73999</v>
      </c>
      <c r="C674">
        <f>LN(Data_SP500[[#This Row],[SP500]])-LN(B673)</f>
        <v>-1.2394930290949624E-2</v>
      </c>
      <c r="D674">
        <f>LN(B684)-LN(Data_SP500[[#This Row],[SP500]])</f>
        <v>1.8957119468980821E-2</v>
      </c>
      <c r="E674" s="3">
        <f t="shared" si="10"/>
        <v>1.8620880337142626E-2</v>
      </c>
      <c r="F674" s="3">
        <f>Data_SP500[[#This Row],[sigma]]*SQRT(10)</f>
        <v>5.8884393902814768E-2</v>
      </c>
      <c r="G674" s="3">
        <f>_xlfn.NORM.INV(0.01,0,1)*Data_SP500[[#This Row],[sigma_10d]]</f>
        <v>-0.13698558456999657</v>
      </c>
      <c r="H674" s="3" t="b">
        <f>Data_SP500[[#This Row],[leg_return10d]]&lt;Data_SP500[[#This Row],[var10d]]</f>
        <v>0</v>
      </c>
      <c r="I674" s="3">
        <f>IF(AND(Data_SP500[[#This Row],[breaches]], Data_SP500[[#This Row],[breaches]]=H673),1,0)</f>
        <v>0</v>
      </c>
    </row>
    <row r="675" spans="1:9" x14ac:dyDescent="0.25">
      <c r="A675" s="3" t="s">
        <v>409</v>
      </c>
      <c r="B675">
        <v>1938.76001</v>
      </c>
      <c r="C675">
        <f>LN(Data_SP500[[#This Row],[SP500]])-LN(B674)</f>
        <v>-2.0507439880628198E-3</v>
      </c>
      <c r="D675">
        <f>LN(B685)-LN(Data_SP500[[#This Row],[SP500]])</f>
        <v>2.9011383259574863E-2</v>
      </c>
      <c r="E675" s="3">
        <f t="shared" si="10"/>
        <v>1.6286386374352542E-2</v>
      </c>
      <c r="F675" s="3">
        <f>Data_SP500[[#This Row],[sigma]]*SQRT(10)</f>
        <v>5.1502075796485733E-2</v>
      </c>
      <c r="G675" s="3">
        <f>_xlfn.NORM.INV(0.01,0,1)*Data_SP500[[#This Row],[sigma_10d]]</f>
        <v>-0.11981174453784482</v>
      </c>
      <c r="H675" s="3" t="b">
        <f>Data_SP500[[#This Row],[leg_return10d]]&lt;Data_SP500[[#This Row],[var10d]]</f>
        <v>0</v>
      </c>
      <c r="I675" s="3">
        <f>IF(AND(Data_SP500[[#This Row],[breaches]], Data_SP500[[#This Row],[breaches]]=H674),1,0)</f>
        <v>0</v>
      </c>
    </row>
    <row r="676" spans="1:9" x14ac:dyDescent="0.25">
      <c r="A676" s="3" t="s">
        <v>410</v>
      </c>
      <c r="B676">
        <v>1932.23999</v>
      </c>
      <c r="C676">
        <f>LN(Data_SP500[[#This Row],[SP500]])-LN(B675)</f>
        <v>-3.3686521134930203E-3</v>
      </c>
      <c r="D676">
        <f>LN(B686)-LN(Data_SP500[[#This Row],[SP500]])</f>
        <v>4.1159815688594392E-2</v>
      </c>
      <c r="E676" s="3">
        <f t="shared" si="10"/>
        <v>1.597299310481223E-2</v>
      </c>
      <c r="F676" s="3">
        <f>Data_SP500[[#This Row],[sigma]]*SQRT(10)</f>
        <v>5.0511039261371279E-2</v>
      </c>
      <c r="G676" s="3">
        <f>_xlfn.NORM.INV(0.01,0,1)*Data_SP500[[#This Row],[sigma_10d]]</f>
        <v>-0.11750624880128452</v>
      </c>
      <c r="H676" s="3" t="b">
        <f>Data_SP500[[#This Row],[leg_return10d]]&lt;Data_SP500[[#This Row],[var10d]]</f>
        <v>0</v>
      </c>
      <c r="I676" s="3">
        <f>IF(AND(Data_SP500[[#This Row],[breaches]], Data_SP500[[#This Row],[breaches]]=H675),1,0)</f>
        <v>0</v>
      </c>
    </row>
    <row r="677" spans="1:9" x14ac:dyDescent="0.25">
      <c r="A677" s="3" t="s">
        <v>411</v>
      </c>
      <c r="B677">
        <v>1931.339966</v>
      </c>
      <c r="C677">
        <f>LN(Data_SP500[[#This Row],[SP500]])-LN(B676)</f>
        <v>-4.6590158688619709E-4</v>
      </c>
      <c r="D677">
        <f>LN(B687)-LN(Data_SP500[[#This Row],[SP500]])</f>
        <v>4.2350565866911438E-2</v>
      </c>
      <c r="E677" s="3">
        <f t="shared" si="10"/>
        <v>1.3584492841993199E-2</v>
      </c>
      <c r="F677" s="3">
        <f>Data_SP500[[#This Row],[sigma]]*SQRT(10)</f>
        <v>4.2957938238952352E-2</v>
      </c>
      <c r="G677" s="3">
        <f>_xlfn.NORM.INV(0.01,0,1)*Data_SP500[[#This Row],[sigma_10d]]</f>
        <v>-9.9935108295364547E-2</v>
      </c>
      <c r="H677" s="3" t="b">
        <f>Data_SP500[[#This Row],[leg_return10d]]&lt;Data_SP500[[#This Row],[var10d]]</f>
        <v>0</v>
      </c>
      <c r="I677" s="3">
        <f>IF(AND(Data_SP500[[#This Row],[breaches]], Data_SP500[[#This Row],[breaches]]=H676),1,0)</f>
        <v>0</v>
      </c>
    </row>
    <row r="678" spans="1:9" x14ac:dyDescent="0.25">
      <c r="A678" s="3" t="s">
        <v>412</v>
      </c>
      <c r="B678">
        <v>1881.7700199999999</v>
      </c>
      <c r="C678">
        <f>LN(Data_SP500[[#This Row],[SP500]])-LN(B677)</f>
        <v>-2.6001211006746239E-2</v>
      </c>
      <c r="D678">
        <f>LN(B688)-LN(Data_SP500[[#This Row],[SP500]])</f>
        <v>6.9626441207487844E-2</v>
      </c>
      <c r="E678" s="3">
        <f t="shared" si="10"/>
        <v>1.3507101388366725E-2</v>
      </c>
      <c r="F678" s="3">
        <f>Data_SP500[[#This Row],[sigma]]*SQRT(10)</f>
        <v>4.2713204974061399E-2</v>
      </c>
      <c r="G678" s="3">
        <f>_xlfn.NORM.INV(0.01,0,1)*Data_SP500[[#This Row],[sigma_10d]]</f>
        <v>-9.93657735848784E-2</v>
      </c>
      <c r="H678" s="3" t="b">
        <f>Data_SP500[[#This Row],[leg_return10d]]&lt;Data_SP500[[#This Row],[var10d]]</f>
        <v>0</v>
      </c>
      <c r="I678" s="3">
        <f>IF(AND(Data_SP500[[#This Row],[breaches]], Data_SP500[[#This Row],[breaches]]=H677),1,0)</f>
        <v>0</v>
      </c>
    </row>
    <row r="679" spans="1:9" x14ac:dyDescent="0.25">
      <c r="A679" s="3" t="s">
        <v>413</v>
      </c>
      <c r="B679">
        <v>1884.089966</v>
      </c>
      <c r="C679">
        <f>LN(Data_SP500[[#This Row],[SP500]])-LN(B678)</f>
        <v>1.2320937592527059E-3</v>
      </c>
      <c r="D679">
        <f>LN(B689)-LN(Data_SP500[[#This Row],[SP500]])</f>
        <v>6.1545523524377366E-2</v>
      </c>
      <c r="E679" s="3">
        <f t="shared" si="10"/>
        <v>1.3515206271704784E-2</v>
      </c>
      <c r="F679" s="3">
        <f>Data_SP500[[#This Row],[sigma]]*SQRT(10)</f>
        <v>4.2738834865579611E-2</v>
      </c>
      <c r="G679" s="3">
        <f>_xlfn.NORM.INV(0.01,0,1)*Data_SP500[[#This Row],[sigma_10d]]</f>
        <v>-9.942539762852369E-2</v>
      </c>
      <c r="H679" s="3" t="b">
        <f>Data_SP500[[#This Row],[leg_return10d]]&lt;Data_SP500[[#This Row],[var10d]]</f>
        <v>0</v>
      </c>
      <c r="I679" s="3">
        <f>IF(AND(Data_SP500[[#This Row],[breaches]], Data_SP500[[#This Row],[breaches]]=H678),1,0)</f>
        <v>0</v>
      </c>
    </row>
    <row r="680" spans="1:9" x14ac:dyDescent="0.25">
      <c r="A680" s="3" t="s">
        <v>414</v>
      </c>
      <c r="B680">
        <v>1920.030029</v>
      </c>
      <c r="C680">
        <f>LN(Data_SP500[[#This Row],[SP500]])-LN(B679)</f>
        <v>1.8895898353574303E-2</v>
      </c>
      <c r="D680">
        <f>LN(B690)-LN(Data_SP500[[#This Row],[SP500]])</f>
        <v>3.7922194344088389E-2</v>
      </c>
      <c r="E680" s="3">
        <f t="shared" si="10"/>
        <v>1.4220654773107154E-2</v>
      </c>
      <c r="F680" s="3">
        <f>Data_SP500[[#This Row],[sigma]]*SQRT(10)</f>
        <v>4.496965890196359E-2</v>
      </c>
      <c r="G680" s="3">
        <f>_xlfn.NORM.INV(0.01,0,1)*Data_SP500[[#This Row],[sigma_10d]]</f>
        <v>-0.10461507038292477</v>
      </c>
      <c r="H680" s="3" t="b">
        <f>Data_SP500[[#This Row],[leg_return10d]]&lt;Data_SP500[[#This Row],[var10d]]</f>
        <v>0</v>
      </c>
      <c r="I680" s="3">
        <f>IF(AND(Data_SP500[[#This Row],[breaches]], Data_SP500[[#This Row],[breaches]]=H679),1,0)</f>
        <v>0</v>
      </c>
    </row>
    <row r="681" spans="1:9" x14ac:dyDescent="0.25">
      <c r="A681" s="3" t="s">
        <v>1024</v>
      </c>
      <c r="B681">
        <v>1923.8199460000001</v>
      </c>
      <c r="C681">
        <f>LN(Data_SP500[[#This Row],[SP500]])-LN(B680)</f>
        <v>1.971938682702401E-3</v>
      </c>
      <c r="D681">
        <f>LN(B691)-LN(Data_SP500[[#This Row],[SP500]])</f>
        <v>5.069380695655834E-2</v>
      </c>
      <c r="E681" s="3">
        <f t="shared" si="10"/>
        <v>1.26094856847333E-2</v>
      </c>
      <c r="F681" s="3">
        <f>Data_SP500[[#This Row],[sigma]]*SQRT(10)</f>
        <v>3.9874694887045099E-2</v>
      </c>
      <c r="G681" s="3">
        <f>_xlfn.NORM.INV(0.01,0,1)*Data_SP500[[#This Row],[sigma_10d]]</f>
        <v>-9.2762411678504547E-2</v>
      </c>
      <c r="H681" s="3" t="b">
        <f>Data_SP500[[#This Row],[leg_return10d]]&lt;Data_SP500[[#This Row],[var10d]]</f>
        <v>0</v>
      </c>
      <c r="I681" s="3">
        <f>IF(AND(Data_SP500[[#This Row],[breaches]], Data_SP500[[#This Row],[breaches]]=H680),1,0)</f>
        <v>0</v>
      </c>
    </row>
    <row r="682" spans="1:9" x14ac:dyDescent="0.25">
      <c r="A682" s="3" t="s">
        <v>1025</v>
      </c>
      <c r="B682">
        <v>1951.3599850000001</v>
      </c>
      <c r="C682">
        <f>LN(Data_SP500[[#This Row],[SP500]])-LN(B681)</f>
        <v>1.4213792986497609E-2</v>
      </c>
      <c r="D682">
        <f>LN(B692)-LN(Data_SP500[[#This Row],[SP500]])</f>
        <v>4.1040075344548121E-2</v>
      </c>
      <c r="E682" s="3">
        <f t="shared" si="10"/>
        <v>1.2358416861748139E-2</v>
      </c>
      <c r="F682" s="3">
        <f>Data_SP500[[#This Row],[sigma]]*SQRT(10)</f>
        <v>3.9080745556954351E-2</v>
      </c>
      <c r="G682" s="3">
        <f>_xlfn.NORM.INV(0.01,0,1)*Data_SP500[[#This Row],[sigma_10d]]</f>
        <v>-9.0915409342351788E-2</v>
      </c>
      <c r="H682" s="3" t="b">
        <f>Data_SP500[[#This Row],[leg_return10d]]&lt;Data_SP500[[#This Row],[var10d]]</f>
        <v>0</v>
      </c>
      <c r="I682" s="3">
        <f>IF(AND(Data_SP500[[#This Row],[breaches]], Data_SP500[[#This Row],[breaches]]=H681),1,0)</f>
        <v>0</v>
      </c>
    </row>
    <row r="683" spans="1:9" x14ac:dyDescent="0.25">
      <c r="A683" s="3" t="s">
        <v>1026</v>
      </c>
      <c r="B683">
        <v>1987.0500489999999</v>
      </c>
      <c r="C683">
        <f>LN(Data_SP500[[#This Row],[SP500]])-LN(B682)</f>
        <v>1.8124593785162624E-2</v>
      </c>
      <c r="D683">
        <f>LN(B693)-LN(Data_SP500[[#This Row],[SP500]])</f>
        <v>2.3185990587820449E-2</v>
      </c>
      <c r="E683" s="3">
        <f t="shared" si="10"/>
        <v>1.2973022642651284E-2</v>
      </c>
      <c r="F683" s="3">
        <f>Data_SP500[[#This Row],[sigma]]*SQRT(10)</f>
        <v>4.1024299687714712E-2</v>
      </c>
      <c r="G683" s="3">
        <f>_xlfn.NORM.INV(0.01,0,1)*Data_SP500[[#This Row],[sigma_10d]]</f>
        <v>-9.5436792362529443E-2</v>
      </c>
      <c r="H683" s="3" t="b">
        <f>Data_SP500[[#This Row],[leg_return10d]]&lt;Data_SP500[[#This Row],[var10d]]</f>
        <v>0</v>
      </c>
      <c r="I683" s="3">
        <f>IF(AND(Data_SP500[[#This Row],[breaches]], Data_SP500[[#This Row],[breaches]]=H682),1,0)</f>
        <v>0</v>
      </c>
    </row>
    <row r="684" spans="1:9" x14ac:dyDescent="0.25">
      <c r="A684" s="3" t="s">
        <v>1027</v>
      </c>
      <c r="B684">
        <v>1979.920044</v>
      </c>
      <c r="C684">
        <f>LN(Data_SP500[[#This Row],[SP500]])-LN(B683)</f>
        <v>-3.5946894030205456E-3</v>
      </c>
      <c r="D684">
        <f>LN(B694)-LN(Data_SP500[[#This Row],[SP500]])</f>
        <v>2.5358579254127989E-2</v>
      </c>
      <c r="E684" s="3">
        <f t="shared" si="10"/>
        <v>1.2475922423806364E-2</v>
      </c>
      <c r="F684" s="3">
        <f>Data_SP500[[#This Row],[sigma]]*SQRT(10)</f>
        <v>3.9452330770796608E-2</v>
      </c>
      <c r="G684" s="3">
        <f>_xlfn.NORM.INV(0.01,0,1)*Data_SP500[[#This Row],[sigma_10d]]</f>
        <v>-9.1779845814598734E-2</v>
      </c>
      <c r="H684" s="3" t="b">
        <f>Data_SP500[[#This Row],[leg_return10d]]&lt;Data_SP500[[#This Row],[var10d]]</f>
        <v>0</v>
      </c>
      <c r="I684" s="3">
        <f>IF(AND(Data_SP500[[#This Row],[breaches]], Data_SP500[[#This Row],[breaches]]=H683),1,0)</f>
        <v>0</v>
      </c>
    </row>
    <row r="685" spans="1:9" x14ac:dyDescent="0.25">
      <c r="A685" s="3" t="s">
        <v>1028</v>
      </c>
      <c r="B685">
        <v>1995.829956</v>
      </c>
      <c r="C685">
        <f>LN(Data_SP500[[#This Row],[SP500]])-LN(B684)</f>
        <v>8.0035198025312226E-3</v>
      </c>
      <c r="D685">
        <f>LN(B695)-LN(Data_SP500[[#This Row],[SP500]])</f>
        <v>1.151261010841953E-2</v>
      </c>
      <c r="E685" s="3">
        <f t="shared" si="10"/>
        <v>1.1397306451458918E-2</v>
      </c>
      <c r="F685" s="3">
        <f>Data_SP500[[#This Row],[sigma]]*SQRT(10)</f>
        <v>3.6041447577541484E-2</v>
      </c>
      <c r="G685" s="3">
        <f>_xlfn.NORM.INV(0.01,0,1)*Data_SP500[[#This Row],[sigma_10d]]</f>
        <v>-8.3844944949368047E-2</v>
      </c>
      <c r="H685" s="3" t="b">
        <f>Data_SP500[[#This Row],[leg_return10d]]&lt;Data_SP500[[#This Row],[var10d]]</f>
        <v>0</v>
      </c>
      <c r="I685" s="3">
        <f>IF(AND(Data_SP500[[#This Row],[breaches]], Data_SP500[[#This Row],[breaches]]=H684),1,0)</f>
        <v>0</v>
      </c>
    </row>
    <row r="686" spans="1:9" x14ac:dyDescent="0.25">
      <c r="A686" s="3" t="s">
        <v>1029</v>
      </c>
      <c r="B686">
        <v>2013.4300539999999</v>
      </c>
      <c r="C686">
        <f>LN(Data_SP500[[#This Row],[SP500]])-LN(B685)</f>
        <v>8.7797803155265086E-3</v>
      </c>
      <c r="D686">
        <f>LN(B696)-LN(Data_SP500[[#This Row],[SP500]])</f>
        <v>1.9223677120895566E-2</v>
      </c>
      <c r="E686" s="3">
        <f t="shared" si="10"/>
        <v>1.1012700322223526E-2</v>
      </c>
      <c r="F686" s="3">
        <f>Data_SP500[[#This Row],[sigma]]*SQRT(10)</f>
        <v>3.4825216207096568E-2</v>
      </c>
      <c r="G686" s="3">
        <f>_xlfn.NORM.INV(0.01,0,1)*Data_SP500[[#This Row],[sigma_10d]]</f>
        <v>-8.1015567686391732E-2</v>
      </c>
      <c r="H686" s="3" t="b">
        <f>Data_SP500[[#This Row],[leg_return10d]]&lt;Data_SP500[[#This Row],[var10d]]</f>
        <v>0</v>
      </c>
      <c r="I686" s="3">
        <f>IF(AND(Data_SP500[[#This Row],[breaches]], Data_SP500[[#This Row],[breaches]]=H685),1,0)</f>
        <v>0</v>
      </c>
    </row>
    <row r="687" spans="1:9" x14ac:dyDescent="0.25">
      <c r="A687" s="3" t="s">
        <v>1030</v>
      </c>
      <c r="B687">
        <v>2014.8900149999999</v>
      </c>
      <c r="C687">
        <f>LN(Data_SP500[[#This Row],[SP500]])-LN(B686)</f>
        <v>7.248485914308489E-4</v>
      </c>
      <c r="D687">
        <f>LN(B697)-LN(Data_SP500[[#This Row],[SP500]])</f>
        <v>2.9468782218667222E-2</v>
      </c>
      <c r="E687" s="3">
        <f t="shared" si="10"/>
        <v>1.098415163259917E-2</v>
      </c>
      <c r="F687" s="3">
        <f>Data_SP500[[#This Row],[sigma]]*SQRT(10)</f>
        <v>3.473493732367039E-2</v>
      </c>
      <c r="G687" s="3">
        <f>_xlfn.NORM.INV(0.01,0,1)*Data_SP500[[#This Row],[sigma_10d]]</f>
        <v>-8.0805547597862459E-2</v>
      </c>
      <c r="H687" s="3" t="b">
        <f>Data_SP500[[#This Row],[leg_return10d]]&lt;Data_SP500[[#This Row],[var10d]]</f>
        <v>0</v>
      </c>
      <c r="I687" s="3">
        <f>IF(AND(Data_SP500[[#This Row],[breaches]], Data_SP500[[#This Row],[breaches]]=H686),1,0)</f>
        <v>0</v>
      </c>
    </row>
    <row r="688" spans="1:9" x14ac:dyDescent="0.25">
      <c r="A688" s="3" t="s">
        <v>1031</v>
      </c>
      <c r="B688">
        <v>2017.459961</v>
      </c>
      <c r="C688">
        <f>LN(Data_SP500[[#This Row],[SP500]])-LN(B687)</f>
        <v>1.2746643338301666E-3</v>
      </c>
      <c r="D688">
        <f>LN(B698)-LN(Data_SP500[[#This Row],[SP500]])</f>
        <v>2.6279185222899848E-2</v>
      </c>
      <c r="E688" s="3">
        <f t="shared" si="10"/>
        <v>1.0963006859440787E-2</v>
      </c>
      <c r="F688" s="3">
        <f>Data_SP500[[#This Row],[sigma]]*SQRT(10)</f>
        <v>3.4668071679882305E-2</v>
      </c>
      <c r="G688" s="3">
        <f>_xlfn.NORM.INV(0.01,0,1)*Data_SP500[[#This Row],[sigma_10d]]</f>
        <v>-8.0649994849589679E-2</v>
      </c>
      <c r="H688" s="3" t="b">
        <f>Data_SP500[[#This Row],[leg_return10d]]&lt;Data_SP500[[#This Row],[var10d]]</f>
        <v>0</v>
      </c>
      <c r="I688" s="3">
        <f>IF(AND(Data_SP500[[#This Row],[breaches]], Data_SP500[[#This Row],[breaches]]=H687),1,0)</f>
        <v>0</v>
      </c>
    </row>
    <row r="689" spans="1:9" x14ac:dyDescent="0.25">
      <c r="A689" s="3" t="s">
        <v>415</v>
      </c>
      <c r="B689">
        <v>2003.6899410000001</v>
      </c>
      <c r="C689">
        <f>LN(Data_SP500[[#This Row],[SP500]])-LN(B688)</f>
        <v>-6.8488239238577719E-3</v>
      </c>
      <c r="D689">
        <f>LN(B699)-LN(Data_SP500[[#This Row],[SP500]])</f>
        <v>3.0570623312367928E-2</v>
      </c>
      <c r="E689" s="3">
        <f t="shared" si="10"/>
        <v>1.1047470375031797E-2</v>
      </c>
      <c r="F689" s="3">
        <f>Data_SP500[[#This Row],[sigma]]*SQRT(10)</f>
        <v>3.4935168768335044E-2</v>
      </c>
      <c r="G689" s="3">
        <f>_xlfn.NORM.INV(0.01,0,1)*Data_SP500[[#This Row],[sigma_10d]]</f>
        <v>-8.1271355593474204E-2</v>
      </c>
      <c r="H689" s="3" t="b">
        <f>Data_SP500[[#This Row],[leg_return10d]]&lt;Data_SP500[[#This Row],[var10d]]</f>
        <v>0</v>
      </c>
      <c r="I689" s="3">
        <f>IF(AND(Data_SP500[[#This Row],[breaches]], Data_SP500[[#This Row],[breaches]]=H688),1,0)</f>
        <v>0</v>
      </c>
    </row>
    <row r="690" spans="1:9" x14ac:dyDescent="0.25">
      <c r="A690" s="3" t="s">
        <v>416</v>
      </c>
      <c r="B690">
        <v>1994.23999</v>
      </c>
      <c r="C690">
        <f>LN(Data_SP500[[#This Row],[SP500]])-LN(B689)</f>
        <v>-4.7274308267146736E-3</v>
      </c>
      <c r="D690">
        <f>LN(B700)-LN(Data_SP500[[#This Row],[SP500]])</f>
        <v>4.7068542587462403E-2</v>
      </c>
      <c r="E690" s="3">
        <f t="shared" si="10"/>
        <v>1.079075014338326E-2</v>
      </c>
      <c r="F690" s="3">
        <f>Data_SP500[[#This Row],[sigma]]*SQRT(10)</f>
        <v>3.4123348114879624E-2</v>
      </c>
      <c r="G690" s="3">
        <f>_xlfn.NORM.INV(0.01,0,1)*Data_SP500[[#This Row],[sigma_10d]]</f>
        <v>-7.9382778342205751E-2</v>
      </c>
      <c r="H690" s="3" t="b">
        <f>Data_SP500[[#This Row],[leg_return10d]]&lt;Data_SP500[[#This Row],[var10d]]</f>
        <v>0</v>
      </c>
      <c r="I690" s="3">
        <f>IF(AND(Data_SP500[[#This Row],[breaches]], Data_SP500[[#This Row],[breaches]]=H689),1,0)</f>
        <v>0</v>
      </c>
    </row>
    <row r="691" spans="1:9" x14ac:dyDescent="0.25">
      <c r="A691" s="3" t="s">
        <v>417</v>
      </c>
      <c r="B691">
        <v>2023.8599850000001</v>
      </c>
      <c r="C691">
        <f>LN(Data_SP500[[#This Row],[SP500]])-LN(B690)</f>
        <v>1.4743551295172352E-2</v>
      </c>
      <c r="D691">
        <f>LN(B701)-LN(Data_SP500[[#This Row],[SP500]])</f>
        <v>3.1875115694835365E-2</v>
      </c>
      <c r="E691" s="3">
        <f t="shared" si="10"/>
        <v>1.1100867756381505E-2</v>
      </c>
      <c r="F691" s="3">
        <f>Data_SP500[[#This Row],[sigma]]*SQRT(10)</f>
        <v>3.5104026114488714E-2</v>
      </c>
      <c r="G691" s="3">
        <f>_xlfn.NORM.INV(0.01,0,1)*Data_SP500[[#This Row],[sigma_10d]]</f>
        <v>-8.1664176521714968E-2</v>
      </c>
      <c r="H691" s="3" t="b">
        <f>Data_SP500[[#This Row],[leg_return10d]]&lt;Data_SP500[[#This Row],[var10d]]</f>
        <v>0</v>
      </c>
      <c r="I691" s="3">
        <f>IF(AND(Data_SP500[[#This Row],[breaches]], Data_SP500[[#This Row],[breaches]]=H690),1,0)</f>
        <v>0</v>
      </c>
    </row>
    <row r="692" spans="1:9" x14ac:dyDescent="0.25">
      <c r="A692" s="3" t="s">
        <v>418</v>
      </c>
      <c r="B692">
        <v>2033.1099850000001</v>
      </c>
      <c r="C692">
        <f>LN(Data_SP500[[#This Row],[SP500]])-LN(B691)</f>
        <v>4.5600613744873897E-3</v>
      </c>
      <c r="D692">
        <f>LN(B702)-LN(Data_SP500[[#This Row],[SP500]])</f>
        <v>2.2493572481383062E-2</v>
      </c>
      <c r="E692" s="3">
        <f t="shared" si="10"/>
        <v>1.1105734662790447E-2</v>
      </c>
      <c r="F692" s="3">
        <f>Data_SP500[[#This Row],[sigma]]*SQRT(10)</f>
        <v>3.5119416623899842E-2</v>
      </c>
      <c r="G692" s="3">
        <f>_xlfn.NORM.INV(0.01,0,1)*Data_SP500[[#This Row],[sigma_10d]]</f>
        <v>-8.169998020056396E-2</v>
      </c>
      <c r="H692" s="3" t="b">
        <f>Data_SP500[[#This Row],[leg_return10d]]&lt;Data_SP500[[#This Row],[var10d]]</f>
        <v>0</v>
      </c>
      <c r="I692" s="3">
        <f>IF(AND(Data_SP500[[#This Row],[breaches]], Data_SP500[[#This Row],[breaches]]=H691),1,0)</f>
        <v>0</v>
      </c>
    </row>
    <row r="693" spans="1:9" x14ac:dyDescent="0.25">
      <c r="A693" s="3" t="s">
        <v>419</v>
      </c>
      <c r="B693">
        <v>2033.660034</v>
      </c>
      <c r="C693">
        <f>LN(Data_SP500[[#This Row],[SP500]])-LN(B692)</f>
        <v>2.7050902843495095E-4</v>
      </c>
      <c r="D693">
        <f>LN(B703)-LN(Data_SP500[[#This Row],[SP500]])</f>
        <v>3.4026940076337553E-2</v>
      </c>
      <c r="E693" s="3">
        <f t="shared" si="10"/>
        <v>1.0379130390006548E-2</v>
      </c>
      <c r="F693" s="3">
        <f>Data_SP500[[#This Row],[sigma]]*SQRT(10)</f>
        <v>3.2821692164292426E-2</v>
      </c>
      <c r="G693" s="3">
        <f>_xlfn.NORM.INV(0.01,0,1)*Data_SP500[[#This Row],[sigma_10d]]</f>
        <v>-7.6354673788824601E-2</v>
      </c>
      <c r="H693" s="3" t="b">
        <f>Data_SP500[[#This Row],[leg_return10d]]&lt;Data_SP500[[#This Row],[var10d]]</f>
        <v>0</v>
      </c>
      <c r="I693" s="3">
        <f>IF(AND(Data_SP500[[#This Row],[breaches]], Data_SP500[[#This Row],[breaches]]=H692),1,0)</f>
        <v>0</v>
      </c>
    </row>
    <row r="694" spans="1:9" x14ac:dyDescent="0.25">
      <c r="A694" s="3" t="s">
        <v>420</v>
      </c>
      <c r="B694">
        <v>2030.7700199999999</v>
      </c>
      <c r="C694">
        <f>LN(Data_SP500[[#This Row],[SP500]])-LN(B693)</f>
        <v>-1.4221007367130056E-3</v>
      </c>
      <c r="D694">
        <f>LN(B704)-LN(Data_SP500[[#This Row],[SP500]])</f>
        <v>3.8173393626806273E-2</v>
      </c>
      <c r="E694" s="3">
        <f t="shared" si="10"/>
        <v>1.0381886122852051E-2</v>
      </c>
      <c r="F694" s="3">
        <f>Data_SP500[[#This Row],[sigma]]*SQRT(10)</f>
        <v>3.2830406556707152E-2</v>
      </c>
      <c r="G694" s="3">
        <f>_xlfn.NORM.INV(0.01,0,1)*Data_SP500[[#This Row],[sigma_10d]]</f>
        <v>-7.6374946497092158E-2</v>
      </c>
      <c r="H694" s="3" t="b">
        <f>Data_SP500[[#This Row],[leg_return10d]]&lt;Data_SP500[[#This Row],[var10d]]</f>
        <v>0</v>
      </c>
      <c r="I694" s="3">
        <f>IF(AND(Data_SP500[[#This Row],[breaches]], Data_SP500[[#This Row],[breaches]]=H693),1,0)</f>
        <v>0</v>
      </c>
    </row>
    <row r="695" spans="1:9" x14ac:dyDescent="0.25">
      <c r="A695" s="3" t="s">
        <v>421</v>
      </c>
      <c r="B695">
        <v>2018.9399410000001</v>
      </c>
      <c r="C695">
        <f>LN(Data_SP500[[#This Row],[SP500]])-LN(B694)</f>
        <v>-5.8424493431772362E-3</v>
      </c>
      <c r="D695">
        <f>LN(B705)-LN(Data_SP500[[#This Row],[SP500]])</f>
        <v>4.0464176253200534E-2</v>
      </c>
      <c r="E695" s="3">
        <f t="shared" si="10"/>
        <v>1.0035453554839795E-2</v>
      </c>
      <c r="F695" s="3">
        <f>Data_SP500[[#This Row],[sigma]]*SQRT(10)</f>
        <v>3.1734890586127232E-2</v>
      </c>
      <c r="G695" s="3">
        <f>_xlfn.NORM.INV(0.01,0,1)*Data_SP500[[#This Row],[sigma_10d]]</f>
        <v>-7.382639524795577E-2</v>
      </c>
      <c r="H695" s="3" t="b">
        <f>Data_SP500[[#This Row],[leg_return10d]]&lt;Data_SP500[[#This Row],[var10d]]</f>
        <v>0</v>
      </c>
      <c r="I695" s="3">
        <f>IF(AND(Data_SP500[[#This Row],[breaches]], Data_SP500[[#This Row],[breaches]]=H694),1,0)</f>
        <v>0</v>
      </c>
    </row>
    <row r="696" spans="1:9" x14ac:dyDescent="0.25">
      <c r="A696" s="3" t="s">
        <v>422</v>
      </c>
      <c r="B696">
        <v>2052.51001</v>
      </c>
      <c r="C696">
        <f>LN(Data_SP500[[#This Row],[SP500]])-LN(B695)</f>
        <v>1.6490847328002545E-2</v>
      </c>
      <c r="D696">
        <f>LN(B706)-LN(Data_SP500[[#This Row],[SP500]])</f>
        <v>2.2840539146596228E-2</v>
      </c>
      <c r="E696" s="3">
        <f t="shared" si="10"/>
        <v>1.0482460296943115E-2</v>
      </c>
      <c r="F696" s="3">
        <f>Data_SP500[[#This Row],[sigma]]*SQRT(10)</f>
        <v>3.3148450020625213E-2</v>
      </c>
      <c r="G696" s="3">
        <f>_xlfn.NORM.INV(0.01,0,1)*Data_SP500[[#This Row],[sigma_10d]]</f>
        <v>-7.711482623323053E-2</v>
      </c>
      <c r="H696" s="3" t="b">
        <f>Data_SP500[[#This Row],[leg_return10d]]&lt;Data_SP500[[#This Row],[var10d]]</f>
        <v>0</v>
      </c>
      <c r="I696" s="3">
        <f>IF(AND(Data_SP500[[#This Row],[breaches]], Data_SP500[[#This Row],[breaches]]=H695),1,0)</f>
        <v>0</v>
      </c>
    </row>
    <row r="697" spans="1:9" x14ac:dyDescent="0.25">
      <c r="A697" s="3" t="s">
        <v>423</v>
      </c>
      <c r="B697">
        <v>2075.1499020000001</v>
      </c>
      <c r="C697">
        <f>LN(Data_SP500[[#This Row],[SP500]])-LN(B696)</f>
        <v>1.0969953689202505E-2</v>
      </c>
      <c r="D697">
        <f>LN(B707)-LN(Data_SP500[[#This Row],[SP500]])</f>
        <v>1.1522903424356912E-2</v>
      </c>
      <c r="E697" s="3">
        <f t="shared" si="10"/>
        <v>1.0533239921812489E-2</v>
      </c>
      <c r="F697" s="3">
        <f>Data_SP500[[#This Row],[sigma]]*SQRT(10)</f>
        <v>3.3309029293941361E-2</v>
      </c>
      <c r="G697" s="3">
        <f>_xlfn.NORM.INV(0.01,0,1)*Data_SP500[[#This Row],[sigma_10d]]</f>
        <v>-7.7488389484324571E-2</v>
      </c>
      <c r="H697" s="3" t="b">
        <f>Data_SP500[[#This Row],[leg_return10d]]&lt;Data_SP500[[#This Row],[var10d]]</f>
        <v>0</v>
      </c>
      <c r="I697" s="3">
        <f>IF(AND(Data_SP500[[#This Row],[breaches]], Data_SP500[[#This Row],[breaches]]=H696),1,0)</f>
        <v>0</v>
      </c>
    </row>
    <row r="698" spans="1:9" x14ac:dyDescent="0.25">
      <c r="A698" s="3" t="s">
        <v>424</v>
      </c>
      <c r="B698">
        <v>2071.179932</v>
      </c>
      <c r="C698">
        <f>LN(Data_SP500[[#This Row],[SP500]])-LN(B697)</f>
        <v>-1.9149326619372076E-3</v>
      </c>
      <c r="D698">
        <f>LN(B708)-LN(Data_SP500[[#This Row],[SP500]])</f>
        <v>3.5665454515312334E-3</v>
      </c>
      <c r="E698" s="3">
        <f t="shared" si="10"/>
        <v>1.0564515533902551E-2</v>
      </c>
      <c r="F698" s="3">
        <f>Data_SP500[[#This Row],[sigma]]*SQRT(10)</f>
        <v>3.3407931463361858E-2</v>
      </c>
      <c r="G698" s="3">
        <f>_xlfn.NORM.INV(0.01,0,1)*Data_SP500[[#This Row],[sigma_10d]]</f>
        <v>-7.7718470335893977E-2</v>
      </c>
      <c r="H698" s="3" t="b">
        <f>Data_SP500[[#This Row],[leg_return10d]]&lt;Data_SP500[[#This Row],[var10d]]</f>
        <v>0</v>
      </c>
      <c r="I698" s="3">
        <f>IF(AND(Data_SP500[[#This Row],[breaches]], Data_SP500[[#This Row],[breaches]]=H697),1,0)</f>
        <v>0</v>
      </c>
    </row>
    <row r="699" spans="1:9" x14ac:dyDescent="0.25">
      <c r="A699" s="3" t="s">
        <v>425</v>
      </c>
      <c r="B699">
        <v>2065.889893</v>
      </c>
      <c r="C699">
        <f>LN(Data_SP500[[#This Row],[SP500]])-LN(B698)</f>
        <v>-2.5573858343896916E-3</v>
      </c>
      <c r="D699">
        <f>LN(B709)-LN(Data_SP500[[#This Row],[SP500]])</f>
        <v>7.6333866421176566E-3</v>
      </c>
      <c r="E699" s="3">
        <f t="shared" si="10"/>
        <v>8.3078463554128977E-3</v>
      </c>
      <c r="F699" s="3">
        <f>Data_SP500[[#This Row],[sigma]]*SQRT(10)</f>
        <v>2.6271716933833497E-2</v>
      </c>
      <c r="G699" s="3">
        <f>_xlfn.NORM.INV(0.01,0,1)*Data_SP500[[#This Row],[sigma_10d]]</f>
        <v>-6.1117152836426311E-2</v>
      </c>
      <c r="H699" s="3" t="b">
        <f>Data_SP500[[#This Row],[leg_return10d]]&lt;Data_SP500[[#This Row],[var10d]]</f>
        <v>0</v>
      </c>
      <c r="I699" s="3">
        <f>IF(AND(Data_SP500[[#This Row],[breaches]], Data_SP500[[#This Row],[breaches]]=H698),1,0)</f>
        <v>0</v>
      </c>
    </row>
    <row r="700" spans="1:9" x14ac:dyDescent="0.25">
      <c r="A700" s="3" t="s">
        <v>426</v>
      </c>
      <c r="B700">
        <v>2090.3500979999999</v>
      </c>
      <c r="C700">
        <f>LN(Data_SP500[[#This Row],[SP500]])-LN(B699)</f>
        <v>1.1770488448379801E-2</v>
      </c>
      <c r="D700">
        <f>LN(B710)-LN(Data_SP500[[#This Row],[SP500]])</f>
        <v>-7.3704092704414137E-3</v>
      </c>
      <c r="E700" s="3">
        <f t="shared" si="10"/>
        <v>8.4215631520102325E-3</v>
      </c>
      <c r="F700" s="3">
        <f>Data_SP500[[#This Row],[sigma]]*SQRT(10)</f>
        <v>2.6631321019299162E-2</v>
      </c>
      <c r="G700" s="3">
        <f>_xlfn.NORM.INV(0.01,0,1)*Data_SP500[[#This Row],[sigma_10d]]</f>
        <v>-6.1953717036145765E-2</v>
      </c>
      <c r="H700" s="3" t="b">
        <f>Data_SP500[[#This Row],[leg_return10d]]&lt;Data_SP500[[#This Row],[var10d]]</f>
        <v>0</v>
      </c>
      <c r="I700" s="3">
        <f>IF(AND(Data_SP500[[#This Row],[breaches]], Data_SP500[[#This Row],[breaches]]=H699),1,0)</f>
        <v>0</v>
      </c>
    </row>
    <row r="701" spans="1:9" x14ac:dyDescent="0.25">
      <c r="A701" s="3" t="s">
        <v>427</v>
      </c>
      <c r="B701">
        <v>2089.4099120000001</v>
      </c>
      <c r="C701">
        <f>LN(Data_SP500[[#This Row],[SP500]])-LN(B700)</f>
        <v>-4.4987559745468531E-4</v>
      </c>
      <c r="D701">
        <f>LN(B711)-LN(Data_SP500[[#This Row],[SP500]])</f>
        <v>-2.1009696864516592E-2</v>
      </c>
      <c r="E701" s="3">
        <f t="shared" si="10"/>
        <v>7.8587101095800062E-3</v>
      </c>
      <c r="F701" s="3">
        <f>Data_SP500[[#This Row],[sigma]]*SQRT(10)</f>
        <v>2.4851423417264252E-2</v>
      </c>
      <c r="G701" s="3">
        <f>_xlfn.NORM.INV(0.01,0,1)*Data_SP500[[#This Row],[sigma_10d]]</f>
        <v>-5.7813056033641459E-2</v>
      </c>
      <c r="H701" s="3" t="b">
        <f>Data_SP500[[#This Row],[leg_return10d]]&lt;Data_SP500[[#This Row],[var10d]]</f>
        <v>0</v>
      </c>
      <c r="I701" s="3">
        <f>IF(AND(Data_SP500[[#This Row],[breaches]], Data_SP500[[#This Row],[breaches]]=H700),1,0)</f>
        <v>0</v>
      </c>
    </row>
    <row r="702" spans="1:9" x14ac:dyDescent="0.25">
      <c r="A702" s="3" t="s">
        <v>428</v>
      </c>
      <c r="B702">
        <v>2079.360107</v>
      </c>
      <c r="C702">
        <f>LN(Data_SP500[[#This Row],[SP500]])-LN(B701)</f>
        <v>-4.8214818389649139E-3</v>
      </c>
      <c r="D702">
        <f>LN(B712)-LN(Data_SP500[[#This Row],[SP500]])</f>
        <v>-2.7458855633703649E-2</v>
      </c>
      <c r="E702" s="3">
        <f t="shared" si="10"/>
        <v>8.0840716480562336E-3</v>
      </c>
      <c r="F702" s="3">
        <f>Data_SP500[[#This Row],[sigma]]*SQRT(10)</f>
        <v>2.5564079175848801E-2</v>
      </c>
      <c r="G702" s="3">
        <f>_xlfn.NORM.INV(0.01,0,1)*Data_SP500[[#This Row],[sigma_10d]]</f>
        <v>-5.9470941242547586E-2</v>
      </c>
      <c r="H702" s="3" t="b">
        <f>Data_SP500[[#This Row],[leg_return10d]]&lt;Data_SP500[[#This Row],[var10d]]</f>
        <v>0</v>
      </c>
      <c r="I702" s="3">
        <f>IF(AND(Data_SP500[[#This Row],[breaches]], Data_SP500[[#This Row],[breaches]]=H701),1,0)</f>
        <v>0</v>
      </c>
    </row>
    <row r="703" spans="1:9" x14ac:dyDescent="0.25">
      <c r="A703" s="3" t="s">
        <v>1032</v>
      </c>
      <c r="B703">
        <v>2104.0500489999999</v>
      </c>
      <c r="C703">
        <f>LN(Data_SP500[[#This Row],[SP500]])-LN(B702)</f>
        <v>1.1803876623389442E-2</v>
      </c>
      <c r="D703">
        <f>LN(B713)-LN(Data_SP500[[#This Row],[SP500]])</f>
        <v>-2.4469429629827566E-2</v>
      </c>
      <c r="E703" s="3">
        <f t="shared" si="10"/>
        <v>7.9432726032986015E-3</v>
      </c>
      <c r="F703" s="3">
        <f>Data_SP500[[#This Row],[sigma]]*SQRT(10)</f>
        <v>2.5118833502038695E-2</v>
      </c>
      <c r="G703" s="3">
        <f>_xlfn.NORM.INV(0.01,0,1)*Data_SP500[[#This Row],[sigma_10d]]</f>
        <v>-5.8435144915853568E-2</v>
      </c>
      <c r="H703" s="3" t="b">
        <f>Data_SP500[[#This Row],[leg_return10d]]&lt;Data_SP500[[#This Row],[var10d]]</f>
        <v>0</v>
      </c>
      <c r="I703" s="3">
        <f>IF(AND(Data_SP500[[#This Row],[breaches]], Data_SP500[[#This Row],[breaches]]=H702),1,0)</f>
        <v>0</v>
      </c>
    </row>
    <row r="704" spans="1:9" x14ac:dyDescent="0.25">
      <c r="A704" s="3" t="s">
        <v>1033</v>
      </c>
      <c r="B704">
        <v>2109.790039</v>
      </c>
      <c r="C704">
        <f>LN(Data_SP500[[#This Row],[SP500]])-LN(B703)</f>
        <v>2.7243528137557149E-3</v>
      </c>
      <c r="D704">
        <f>LN(B714)-LN(Data_SP500[[#This Row],[SP500]])</f>
        <v>-2.8534059462095307E-2</v>
      </c>
      <c r="E704" s="3">
        <f t="shared" si="10"/>
        <v>7.2112269048045024E-3</v>
      </c>
      <c r="F704" s="3">
        <f>Data_SP500[[#This Row],[sigma]]*SQRT(10)</f>
        <v>2.2803901743468448E-2</v>
      </c>
      <c r="G704" s="3">
        <f>_xlfn.NORM.INV(0.01,0,1)*Data_SP500[[#This Row],[sigma_10d]]</f>
        <v>-5.3049808340754047E-2</v>
      </c>
      <c r="H704" s="3" t="b">
        <f>Data_SP500[[#This Row],[leg_return10d]]&lt;Data_SP500[[#This Row],[var10d]]</f>
        <v>0</v>
      </c>
      <c r="I704" s="3">
        <f>IF(AND(Data_SP500[[#This Row],[breaches]], Data_SP500[[#This Row],[breaches]]=H703),1,0)</f>
        <v>0</v>
      </c>
    </row>
    <row r="705" spans="1:9" x14ac:dyDescent="0.25">
      <c r="A705" s="3" t="s">
        <v>1034</v>
      </c>
      <c r="B705">
        <v>2102.3100589999999</v>
      </c>
      <c r="C705">
        <f>LN(Data_SP500[[#This Row],[SP500]])-LN(B704)</f>
        <v>-3.5516667167829752E-3</v>
      </c>
      <c r="D705">
        <f>LN(B715)-LN(Data_SP500[[#This Row],[SP500]])</f>
        <v>-8.9491627300049004E-3</v>
      </c>
      <c r="E705" s="3">
        <f t="shared" si="10"/>
        <v>7.2093090477768082E-3</v>
      </c>
      <c r="F705" s="3">
        <f>Data_SP500[[#This Row],[sigma]]*SQRT(10)</f>
        <v>2.2797836947034373E-2</v>
      </c>
      <c r="G705" s="3">
        <f>_xlfn.NORM.INV(0.01,0,1)*Data_SP500[[#This Row],[sigma_10d]]</f>
        <v>-5.3035699514463144E-2</v>
      </c>
      <c r="H705" s="3" t="b">
        <f>Data_SP500[[#This Row],[leg_return10d]]&lt;Data_SP500[[#This Row],[var10d]]</f>
        <v>0</v>
      </c>
      <c r="I705" s="3">
        <f>IF(AND(Data_SP500[[#This Row],[breaches]], Data_SP500[[#This Row],[breaches]]=H704),1,0)</f>
        <v>0</v>
      </c>
    </row>
    <row r="706" spans="1:9" x14ac:dyDescent="0.25">
      <c r="A706" s="3" t="s">
        <v>1035</v>
      </c>
      <c r="B706">
        <v>2099.929932</v>
      </c>
      <c r="C706">
        <f>LN(Data_SP500[[#This Row],[SP500]])-LN(B705)</f>
        <v>-1.1327897786017616E-3</v>
      </c>
      <c r="D706">
        <f>LN(B716)-LN(Data_SP500[[#This Row],[SP500]])</f>
        <v>-8.9401133330024862E-3</v>
      </c>
      <c r="E706" s="3">
        <f t="shared" si="10"/>
        <v>7.1586489828395364E-3</v>
      </c>
      <c r="F706" s="3">
        <f>Data_SP500[[#This Row],[sigma]]*SQRT(10)</f>
        <v>2.2637635755420559E-2</v>
      </c>
      <c r="G706" s="3">
        <f>_xlfn.NORM.INV(0.01,0,1)*Data_SP500[[#This Row],[sigma_10d]]</f>
        <v>-5.266301581293354E-2</v>
      </c>
      <c r="H706" s="3" t="b">
        <f>Data_SP500[[#This Row],[leg_return10d]]&lt;Data_SP500[[#This Row],[var10d]]</f>
        <v>0</v>
      </c>
      <c r="I706" s="3">
        <f>IF(AND(Data_SP500[[#This Row],[breaches]], Data_SP500[[#This Row],[breaches]]=H705),1,0)</f>
        <v>0</v>
      </c>
    </row>
    <row r="707" spans="1:9" x14ac:dyDescent="0.25">
      <c r="A707" s="3" t="s">
        <v>1036</v>
      </c>
      <c r="B707">
        <v>2099.1999510000001</v>
      </c>
      <c r="C707">
        <f>LN(Data_SP500[[#This Row],[SP500]])-LN(B706)</f>
        <v>-3.4768203303681133E-4</v>
      </c>
      <c r="D707">
        <f>LN(B717)-LN(Data_SP500[[#This Row],[SP500]])</f>
        <v>-4.7894758473709942E-3</v>
      </c>
      <c r="E707" s="3">
        <f t="shared" si="10"/>
        <v>7.0291964448875839E-3</v>
      </c>
      <c r="F707" s="3">
        <f>Data_SP500[[#This Row],[sigma]]*SQRT(10)</f>
        <v>2.2228270886603001E-2</v>
      </c>
      <c r="G707" s="3">
        <f>_xlfn.NORM.INV(0.01,0,1)*Data_SP500[[#This Row],[sigma_10d]]</f>
        <v>-5.1710690720652805E-2</v>
      </c>
      <c r="H707" s="3" t="b">
        <f>Data_SP500[[#This Row],[leg_return10d]]&lt;Data_SP500[[#This Row],[var10d]]</f>
        <v>0</v>
      </c>
      <c r="I707" s="3">
        <f>IF(AND(Data_SP500[[#This Row],[breaches]], Data_SP500[[#This Row],[breaches]]=H706),1,0)</f>
        <v>0</v>
      </c>
    </row>
    <row r="708" spans="1:9" x14ac:dyDescent="0.25">
      <c r="A708" s="3" t="s">
        <v>1037</v>
      </c>
      <c r="B708">
        <v>2078.580078</v>
      </c>
      <c r="C708">
        <f>LN(Data_SP500[[#This Row],[SP500]])-LN(B707)</f>
        <v>-9.8712906347628859E-3</v>
      </c>
      <c r="D708">
        <f>LN(B718)-LN(Data_SP500[[#This Row],[SP500]])</f>
        <v>3.8461909382938586E-3</v>
      </c>
      <c r="E708" s="3">
        <f t="shared" si="10"/>
        <v>7.4895291670046106E-3</v>
      </c>
      <c r="F708" s="3">
        <f>Data_SP500[[#This Row],[sigma]]*SQRT(10)</f>
        <v>2.3683970769998171E-2</v>
      </c>
      <c r="G708" s="3">
        <f>_xlfn.NORM.INV(0.01,0,1)*Data_SP500[[#This Row],[sigma_10d]]</f>
        <v>-5.5097155049630663E-2</v>
      </c>
      <c r="H708" s="3" t="b">
        <f>Data_SP500[[#This Row],[leg_return10d]]&lt;Data_SP500[[#This Row],[var10d]]</f>
        <v>0</v>
      </c>
      <c r="I708" s="3">
        <f>IF(AND(Data_SP500[[#This Row],[breaches]], Data_SP500[[#This Row],[breaches]]=H707),1,0)</f>
        <v>0</v>
      </c>
    </row>
    <row r="709" spans="1:9" x14ac:dyDescent="0.25">
      <c r="A709" s="3" t="s">
        <v>1038</v>
      </c>
      <c r="B709">
        <v>2081.719971</v>
      </c>
      <c r="C709">
        <f>LN(Data_SP500[[#This Row],[SP500]])-LN(B708)</f>
        <v>1.5094553561967317E-3</v>
      </c>
      <c r="D709">
        <f>LN(B719)-LN(Data_SP500[[#This Row],[SP500]])</f>
        <v>3.5579856765766138E-3</v>
      </c>
      <c r="E709" s="3">
        <f t="shared" si="10"/>
        <v>7.4893795450251006E-3</v>
      </c>
      <c r="F709" s="3">
        <f>Data_SP500[[#This Row],[sigma]]*SQRT(10)</f>
        <v>2.3683497623754896E-2</v>
      </c>
      <c r="G709" s="3">
        <f>_xlfn.NORM.INV(0.01,0,1)*Data_SP500[[#This Row],[sigma_10d]]</f>
        <v>-5.5096054346873508E-2</v>
      </c>
      <c r="H709" s="3" t="b">
        <f>Data_SP500[[#This Row],[leg_return10d]]&lt;Data_SP500[[#This Row],[var10d]]</f>
        <v>0</v>
      </c>
      <c r="I709" s="3">
        <f>IF(AND(Data_SP500[[#This Row],[breaches]], Data_SP500[[#This Row],[breaches]]=H708),1,0)</f>
        <v>0</v>
      </c>
    </row>
    <row r="710" spans="1:9" x14ac:dyDescent="0.25">
      <c r="A710" s="3" t="s">
        <v>1039</v>
      </c>
      <c r="B710">
        <v>2075</v>
      </c>
      <c r="C710">
        <f>LN(Data_SP500[[#This Row],[SP500]])-LN(B709)</f>
        <v>-3.2333074641792692E-3</v>
      </c>
      <c r="D710">
        <f>LN(B720)-LN(Data_SP500[[#This Row],[SP500]])</f>
        <v>6.6621522340906125E-3</v>
      </c>
      <c r="E710" s="3">
        <f t="shared" si="10"/>
        <v>7.3278402284729042E-3</v>
      </c>
      <c r="F710" s="3">
        <f>Data_SP500[[#This Row],[sigma]]*SQRT(10)</f>
        <v>2.3172665451783019E-2</v>
      </c>
      <c r="G710" s="3">
        <f>_xlfn.NORM.INV(0.01,0,1)*Data_SP500[[#This Row],[sigma_10d]]</f>
        <v>-5.3907681009615065E-2</v>
      </c>
      <c r="H710" s="3" t="b">
        <f>Data_SP500[[#This Row],[leg_return10d]]&lt;Data_SP500[[#This Row],[var10d]]</f>
        <v>0</v>
      </c>
      <c r="I710" s="3">
        <f>IF(AND(Data_SP500[[#This Row],[breaches]], Data_SP500[[#This Row],[breaches]]=H709),1,0)</f>
        <v>0</v>
      </c>
    </row>
    <row r="711" spans="1:9" x14ac:dyDescent="0.25">
      <c r="A711" s="3" t="s">
        <v>1040</v>
      </c>
      <c r="B711">
        <v>2045.969971</v>
      </c>
      <c r="C711">
        <f>LN(Data_SP500[[#This Row],[SP500]])-LN(B710)</f>
        <v>-1.4089163191529863E-2</v>
      </c>
      <c r="D711">
        <f>LN(B721)-LN(Data_SP500[[#This Row],[SP500]])</f>
        <v>2.1344756873019399E-2</v>
      </c>
      <c r="E711" s="3">
        <f t="shared" si="10"/>
        <v>7.9909542247421136E-3</v>
      </c>
      <c r="F711" s="3">
        <f>Data_SP500[[#This Row],[sigma]]*SQRT(10)</f>
        <v>2.5269616028330118E-2</v>
      </c>
      <c r="G711" s="3">
        <f>_xlfn.NORM.INV(0.01,0,1)*Data_SP500[[#This Row],[sigma_10d]]</f>
        <v>-5.8785917525334123E-2</v>
      </c>
      <c r="H711" s="3" t="b">
        <f>Data_SP500[[#This Row],[leg_return10d]]&lt;Data_SP500[[#This Row],[var10d]]</f>
        <v>0</v>
      </c>
      <c r="I711" s="3">
        <f>IF(AND(Data_SP500[[#This Row],[breaches]], Data_SP500[[#This Row],[breaches]]=H710),1,0)</f>
        <v>0</v>
      </c>
    </row>
    <row r="712" spans="1:9" x14ac:dyDescent="0.25">
      <c r="A712" s="3" t="s">
        <v>429</v>
      </c>
      <c r="B712">
        <v>2023.040039</v>
      </c>
      <c r="C712">
        <f>LN(Data_SP500[[#This Row],[SP500]])-LN(B711)</f>
        <v>-1.1270640608151972E-2</v>
      </c>
      <c r="D712">
        <f>LN(B722)-LN(Data_SP500[[#This Row],[SP500]])</f>
        <v>2.796359749082189E-2</v>
      </c>
      <c r="E712" s="3">
        <f t="shared" si="10"/>
        <v>7.8037929783911809E-3</v>
      </c>
      <c r="F712" s="3">
        <f>Data_SP500[[#This Row],[sigma]]*SQRT(10)</f>
        <v>2.4677760200145293E-2</v>
      </c>
      <c r="G712" s="3">
        <f>_xlfn.NORM.INV(0.01,0,1)*Data_SP500[[#This Row],[sigma_10d]]</f>
        <v>-5.7409054977697674E-2</v>
      </c>
      <c r="H712" s="3" t="b">
        <f>Data_SP500[[#This Row],[leg_return10d]]&lt;Data_SP500[[#This Row],[var10d]]</f>
        <v>0</v>
      </c>
      <c r="I712" s="3">
        <f>IF(AND(Data_SP500[[#This Row],[breaches]], Data_SP500[[#This Row],[breaches]]=H711),1,0)</f>
        <v>0</v>
      </c>
    </row>
    <row r="713" spans="1:9" x14ac:dyDescent="0.25">
      <c r="A713" s="3" t="s">
        <v>430</v>
      </c>
      <c r="B713">
        <v>2053.1899410000001</v>
      </c>
      <c r="C713">
        <f>LN(Data_SP500[[#This Row],[SP500]])-LN(B712)</f>
        <v>1.4793302627265525E-2</v>
      </c>
      <c r="D713">
        <f>LN(B723)-LN(Data_SP500[[#This Row],[SP500]])</f>
        <v>2.3794233952044053E-2</v>
      </c>
      <c r="E713" s="3">
        <f t="shared" si="10"/>
        <v>8.4007131748348261E-3</v>
      </c>
      <c r="F713" s="3">
        <f>Data_SP500[[#This Row],[sigma]]*SQRT(10)</f>
        <v>2.6565387602262354E-2</v>
      </c>
      <c r="G713" s="3">
        <f>_xlfn.NORM.INV(0.01,0,1)*Data_SP500[[#This Row],[sigma_10d]]</f>
        <v>-6.1800332971593937E-2</v>
      </c>
      <c r="H713" s="3" t="b">
        <f>Data_SP500[[#This Row],[leg_return10d]]&lt;Data_SP500[[#This Row],[var10d]]</f>
        <v>0</v>
      </c>
      <c r="I713" s="3">
        <f>IF(AND(Data_SP500[[#This Row],[breaches]], Data_SP500[[#This Row],[breaches]]=H712),1,0)</f>
        <v>0</v>
      </c>
    </row>
    <row r="714" spans="1:9" x14ac:dyDescent="0.25">
      <c r="A714" s="3" t="s">
        <v>431</v>
      </c>
      <c r="B714">
        <v>2050.4399410000001</v>
      </c>
      <c r="C714">
        <f>LN(Data_SP500[[#This Row],[SP500]])-LN(B713)</f>
        <v>-1.3402770185120261E-3</v>
      </c>
      <c r="D714">
        <f>LN(B724)-LN(Data_SP500[[#This Row],[SP500]])</f>
        <v>1.4077918354639785E-2</v>
      </c>
      <c r="E714" s="3">
        <f t="shared" si="10"/>
        <v>8.4099552588178476E-3</v>
      </c>
      <c r="F714" s="3">
        <f>Data_SP500[[#This Row],[sigma]]*SQRT(10)</f>
        <v>2.6594613637975262E-2</v>
      </c>
      <c r="G714" s="3">
        <f>_xlfn.NORM.INV(0.01,0,1)*Data_SP500[[#This Row],[sigma_10d]]</f>
        <v>-6.1868322897641305E-2</v>
      </c>
      <c r="H714" s="3" t="b">
        <f>Data_SP500[[#This Row],[leg_return10d]]&lt;Data_SP500[[#This Row],[var10d]]</f>
        <v>0</v>
      </c>
      <c r="I714" s="3">
        <f>IF(AND(Data_SP500[[#This Row],[breaches]], Data_SP500[[#This Row],[breaches]]=H713),1,0)</f>
        <v>0</v>
      </c>
    </row>
    <row r="715" spans="1:9" x14ac:dyDescent="0.25">
      <c r="A715" s="3" t="s">
        <v>432</v>
      </c>
      <c r="B715">
        <v>2083.580078</v>
      </c>
      <c r="C715">
        <f>LN(Data_SP500[[#This Row],[SP500]])-LN(B714)</f>
        <v>1.6033230015307431E-2</v>
      </c>
      <c r="D715">
        <f>LN(B725)-LN(Data_SP500[[#This Row],[SP500]])</f>
        <v>-1.643313830900528E-2</v>
      </c>
      <c r="E715" s="3">
        <f t="shared" si="10"/>
        <v>9.0593035950490581E-3</v>
      </c>
      <c r="F715" s="3">
        <f>Data_SP500[[#This Row],[sigma]]*SQRT(10)</f>
        <v>2.8648033375306723E-2</v>
      </c>
      <c r="G715" s="3">
        <f>_xlfn.NORM.INV(0.01,0,1)*Data_SP500[[#This Row],[sigma_10d]]</f>
        <v>-6.6645291538095841E-2</v>
      </c>
      <c r="H715" s="3" t="b">
        <f>Data_SP500[[#This Row],[leg_return10d]]&lt;Data_SP500[[#This Row],[var10d]]</f>
        <v>0</v>
      </c>
      <c r="I715" s="3">
        <f>IF(AND(Data_SP500[[#This Row],[breaches]], Data_SP500[[#This Row],[breaches]]=H714),1,0)</f>
        <v>0</v>
      </c>
    </row>
    <row r="716" spans="1:9" x14ac:dyDescent="0.25">
      <c r="A716" s="3" t="s">
        <v>433</v>
      </c>
      <c r="B716">
        <v>2081.23999</v>
      </c>
      <c r="C716">
        <f>LN(Data_SP500[[#This Row],[SP500]])-LN(B715)</f>
        <v>-1.1237403815993474E-3</v>
      </c>
      <c r="D716">
        <f>LN(B726)-LN(Data_SP500[[#This Row],[SP500]])</f>
        <v>5.0084583337053346E-3</v>
      </c>
      <c r="E716" s="3">
        <f t="shared" si="10"/>
        <v>8.9329464413822352E-3</v>
      </c>
      <c r="F716" s="3">
        <f>Data_SP500[[#This Row],[sigma]]*SQRT(10)</f>
        <v>2.8248456971063669E-2</v>
      </c>
      <c r="G716" s="3">
        <f>_xlfn.NORM.INV(0.01,0,1)*Data_SP500[[#This Row],[sigma_10d]]</f>
        <v>-6.5715737819568132E-2</v>
      </c>
      <c r="H716" s="3" t="b">
        <f>Data_SP500[[#This Row],[leg_return10d]]&lt;Data_SP500[[#This Row],[var10d]]</f>
        <v>0</v>
      </c>
      <c r="I716" s="3">
        <f>IF(AND(Data_SP500[[#This Row],[breaches]], Data_SP500[[#This Row],[breaches]]=H715),1,0)</f>
        <v>0</v>
      </c>
    </row>
    <row r="717" spans="1:9" x14ac:dyDescent="0.25">
      <c r="A717" s="3" t="s">
        <v>434</v>
      </c>
      <c r="B717">
        <v>2089.169922</v>
      </c>
      <c r="C717">
        <f>LN(Data_SP500[[#This Row],[SP500]])-LN(B716)</f>
        <v>3.8029554525946807E-3</v>
      </c>
      <c r="D717">
        <f>LN(B727)-LN(Data_SP500[[#This Row],[SP500]])</f>
        <v>-5.8085410580863694E-3</v>
      </c>
      <c r="E717" s="3">
        <f t="shared" si="10"/>
        <v>8.2689876998051498E-3</v>
      </c>
      <c r="F717" s="3">
        <f>Data_SP500[[#This Row],[sigma]]*SQRT(10)</f>
        <v>2.6148835075300941E-2</v>
      </c>
      <c r="G717" s="3">
        <f>_xlfn.NORM.INV(0.01,0,1)*Data_SP500[[#This Row],[sigma_10d]]</f>
        <v>-6.0831286886070916E-2</v>
      </c>
      <c r="H717" s="3" t="b">
        <f>Data_SP500[[#This Row],[leg_return10d]]&lt;Data_SP500[[#This Row],[var10d]]</f>
        <v>0</v>
      </c>
      <c r="I717" s="3">
        <f>IF(AND(Data_SP500[[#This Row],[breaches]], Data_SP500[[#This Row],[breaches]]=H716),1,0)</f>
        <v>0</v>
      </c>
    </row>
    <row r="718" spans="1:9" x14ac:dyDescent="0.25">
      <c r="A718" s="3" t="s">
        <v>435</v>
      </c>
      <c r="B718">
        <v>2086.5900879999999</v>
      </c>
      <c r="C718">
        <f>LN(Data_SP500[[#This Row],[SP500]])-LN(B717)</f>
        <v>-1.2356238490980331E-3</v>
      </c>
      <c r="D718">
        <f>LN(B728)-LN(Data_SP500[[#This Row],[SP500]])</f>
        <v>-1.1083969608560729E-2</v>
      </c>
      <c r="E718" s="3">
        <f t="shared" si="10"/>
        <v>7.9441644613312927E-3</v>
      </c>
      <c r="F718" s="3">
        <f>Data_SP500[[#This Row],[sigma]]*SQRT(10)</f>
        <v>2.5121653804771514E-2</v>
      </c>
      <c r="G718" s="3">
        <f>_xlfn.NORM.INV(0.01,0,1)*Data_SP500[[#This Row],[sigma_10d]]</f>
        <v>-5.8441705921120211E-2</v>
      </c>
      <c r="H718" s="3" t="b">
        <f>Data_SP500[[#This Row],[leg_return10d]]&lt;Data_SP500[[#This Row],[var10d]]</f>
        <v>0</v>
      </c>
      <c r="I718" s="3">
        <f>IF(AND(Data_SP500[[#This Row],[breaches]], Data_SP500[[#This Row],[breaches]]=H717),1,0)</f>
        <v>0</v>
      </c>
    </row>
    <row r="719" spans="1:9" x14ac:dyDescent="0.25">
      <c r="A719" s="3" t="s">
        <v>436</v>
      </c>
      <c r="B719">
        <v>2089.139893</v>
      </c>
      <c r="C719">
        <f>LN(Data_SP500[[#This Row],[SP500]])-LN(B718)</f>
        <v>1.2212500944794868E-3</v>
      </c>
      <c r="D719">
        <f>LN(B729)-LN(Data_SP500[[#This Row],[SP500]])</f>
        <v>-2.0074306178965884E-2</v>
      </c>
      <c r="E719" s="3">
        <f t="shared" si="10"/>
        <v>7.9306651491038264E-3</v>
      </c>
      <c r="F719" s="3">
        <f>Data_SP500[[#This Row],[sigma]]*SQRT(10)</f>
        <v>2.507896523128696E-2</v>
      </c>
      <c r="G719" s="3">
        <f>_xlfn.NORM.INV(0.01,0,1)*Data_SP500[[#This Row],[sigma_10d]]</f>
        <v>-5.8342397448948584E-2</v>
      </c>
      <c r="H719" s="3" t="b">
        <f>Data_SP500[[#This Row],[leg_return10d]]&lt;Data_SP500[[#This Row],[var10d]]</f>
        <v>0</v>
      </c>
      <c r="I719" s="3">
        <f>IF(AND(Data_SP500[[#This Row],[breaches]], Data_SP500[[#This Row],[breaches]]=H718),1,0)</f>
        <v>0</v>
      </c>
    </row>
    <row r="720" spans="1:9" x14ac:dyDescent="0.25">
      <c r="A720" s="3" t="s">
        <v>437</v>
      </c>
      <c r="B720">
        <v>2088.8701169999999</v>
      </c>
      <c r="C720">
        <f>LN(Data_SP500[[#This Row],[SP500]])-LN(B719)</f>
        <v>-1.2914090666527045E-4</v>
      </c>
      <c r="D720">
        <f>LN(B730)-LN(Data_SP500[[#This Row],[SP500]])</f>
        <v>-1.7696308864885602E-2</v>
      </c>
      <c r="E720" s="3">
        <f t="shared" si="10"/>
        <v>7.9028727736682736E-3</v>
      </c>
      <c r="F720" s="3">
        <f>Data_SP500[[#This Row],[sigma]]*SQRT(10)</f>
        <v>2.4991078023324099E-2</v>
      </c>
      <c r="G720" s="3">
        <f>_xlfn.NORM.INV(0.01,0,1)*Data_SP500[[#This Row],[sigma_10d]]</f>
        <v>-5.8137941229548795E-2</v>
      </c>
      <c r="H720" s="3" t="b">
        <f>Data_SP500[[#This Row],[leg_return10d]]&lt;Data_SP500[[#This Row],[var10d]]</f>
        <v>0</v>
      </c>
      <c r="I720" s="3">
        <f>IF(AND(Data_SP500[[#This Row],[breaches]], Data_SP500[[#This Row],[breaches]]=H719),1,0)</f>
        <v>0</v>
      </c>
    </row>
    <row r="721" spans="1:9" x14ac:dyDescent="0.25">
      <c r="A721" s="3" t="s">
        <v>438</v>
      </c>
      <c r="B721">
        <v>2090.110107</v>
      </c>
      <c r="C721">
        <f>LN(Data_SP500[[#This Row],[SP500]])-LN(B720)</f>
        <v>5.9344144739892357E-4</v>
      </c>
      <c r="D721">
        <f>LN(B731)-LN(Data_SP500[[#This Row],[SP500]])</f>
        <v>-3.790361789792307E-2</v>
      </c>
      <c r="E721" s="3">
        <f t="shared" si="10"/>
        <v>7.472423944815761E-3</v>
      </c>
      <c r="F721" s="3">
        <f>Data_SP500[[#This Row],[sigma]]*SQRT(10)</f>
        <v>2.3629879307998158E-2</v>
      </c>
      <c r="G721" s="3">
        <f>_xlfn.NORM.INV(0.01,0,1)*Data_SP500[[#This Row],[sigma_10d]]</f>
        <v>-5.4971319492003165E-2</v>
      </c>
      <c r="H721" s="3" t="b">
        <f>Data_SP500[[#This Row],[leg_return10d]]&lt;Data_SP500[[#This Row],[var10d]]</f>
        <v>0</v>
      </c>
      <c r="I721" s="3">
        <f>IF(AND(Data_SP500[[#This Row],[breaches]], Data_SP500[[#This Row],[breaches]]=H720),1,0)</f>
        <v>0</v>
      </c>
    </row>
    <row r="722" spans="1:9" x14ac:dyDescent="0.25">
      <c r="A722" s="3" t="s">
        <v>439</v>
      </c>
      <c r="B722">
        <v>2080.4099120000001</v>
      </c>
      <c r="C722">
        <f>LN(Data_SP500[[#This Row],[SP500]])-LN(B721)</f>
        <v>-4.6517999903494811E-3</v>
      </c>
      <c r="D722">
        <f>LN(B732)-LN(Data_SP500[[#This Row],[SP500]])</f>
        <v>-2.8507529986192992E-2</v>
      </c>
      <c r="E722" s="3">
        <f t="shared" si="10"/>
        <v>7.540863777135141E-3</v>
      </c>
      <c r="F722" s="3">
        <f>Data_SP500[[#This Row],[sigma]]*SQRT(10)</f>
        <v>2.3846305060807402E-2</v>
      </c>
      <c r="G722" s="3">
        <f>_xlfn.NORM.INV(0.01,0,1)*Data_SP500[[#This Row],[sigma_10d]]</f>
        <v>-5.5474801081938641E-2</v>
      </c>
      <c r="H722" s="3" t="b">
        <f>Data_SP500[[#This Row],[leg_return10d]]&lt;Data_SP500[[#This Row],[var10d]]</f>
        <v>0</v>
      </c>
      <c r="I722" s="3">
        <f>IF(AND(Data_SP500[[#This Row],[breaches]], Data_SP500[[#This Row],[breaches]]=H721),1,0)</f>
        <v>0</v>
      </c>
    </row>
    <row r="723" spans="1:9" x14ac:dyDescent="0.25">
      <c r="A723" s="3" t="s">
        <v>1041</v>
      </c>
      <c r="B723">
        <v>2102.6298830000001</v>
      </c>
      <c r="C723">
        <f>LN(Data_SP500[[#This Row],[SP500]])-LN(B722)</f>
        <v>1.0623939088487688E-2</v>
      </c>
      <c r="D723">
        <f>LN(B733)-LN(Data_SP500[[#This Row],[SP500]])</f>
        <v>-2.8568888855780017E-2</v>
      </c>
      <c r="E723" s="3">
        <f t="shared" si="10"/>
        <v>7.8163411127239266E-3</v>
      </c>
      <c r="F723" s="3">
        <f>Data_SP500[[#This Row],[sigma]]*SQRT(10)</f>
        <v>2.4717440885022528E-2</v>
      </c>
      <c r="G723" s="3">
        <f>_xlfn.NORM.INV(0.01,0,1)*Data_SP500[[#This Row],[sigma_10d]]</f>
        <v>-5.7501366054602314E-2</v>
      </c>
      <c r="H723" s="3" t="b">
        <f>Data_SP500[[#This Row],[leg_return10d]]&lt;Data_SP500[[#This Row],[var10d]]</f>
        <v>0</v>
      </c>
      <c r="I723" s="3">
        <f>IF(AND(Data_SP500[[#This Row],[breaches]], Data_SP500[[#This Row],[breaches]]=H722),1,0)</f>
        <v>0</v>
      </c>
    </row>
    <row r="724" spans="1:9" x14ac:dyDescent="0.25">
      <c r="A724" s="3" t="s">
        <v>1042</v>
      </c>
      <c r="B724">
        <v>2079.51001</v>
      </c>
      <c r="C724">
        <f>LN(Data_SP500[[#This Row],[SP500]])-LN(B723)</f>
        <v>-1.1056592615916294E-2</v>
      </c>
      <c r="D724">
        <f>LN(B734)-LN(Data_SP500[[#This Row],[SP500]])</f>
        <v>-3.1016606745115638E-3</v>
      </c>
      <c r="E724" s="3">
        <f t="shared" si="10"/>
        <v>7.7593941961970666E-3</v>
      </c>
      <c r="F724" s="3">
        <f>Data_SP500[[#This Row],[sigma]]*SQRT(10)</f>
        <v>2.4537358923074164E-2</v>
      </c>
      <c r="G724" s="3">
        <f>_xlfn.NORM.INV(0.01,0,1)*Data_SP500[[#This Row],[sigma_10d]]</f>
        <v>-5.7082432765270634E-2</v>
      </c>
      <c r="H724" s="3" t="b">
        <f>Data_SP500[[#This Row],[leg_return10d]]&lt;Data_SP500[[#This Row],[var10d]]</f>
        <v>0</v>
      </c>
      <c r="I724" s="3">
        <f>IF(AND(Data_SP500[[#This Row],[breaches]], Data_SP500[[#This Row],[breaches]]=H723),1,0)</f>
        <v>0</v>
      </c>
    </row>
    <row r="725" spans="1:9" x14ac:dyDescent="0.25">
      <c r="A725" s="3" t="s">
        <v>1043</v>
      </c>
      <c r="B725">
        <v>2049.6201169999999</v>
      </c>
      <c r="C725">
        <f>LN(Data_SP500[[#This Row],[SP500]])-LN(B724)</f>
        <v>-1.4477826648337633E-2</v>
      </c>
      <c r="D725">
        <f>LN(B735)-LN(Data_SP500[[#This Row],[SP500]])</f>
        <v>-3.7786103165213802E-3</v>
      </c>
      <c r="E725" s="3">
        <f t="shared" si="10"/>
        <v>8.2856439729353231E-3</v>
      </c>
      <c r="F725" s="3">
        <f>Data_SP500[[#This Row],[sigma]]*SQRT(10)</f>
        <v>2.6201506835722151E-2</v>
      </c>
      <c r="G725" s="3">
        <f>_xlfn.NORM.INV(0.01,0,1)*Data_SP500[[#This Row],[sigma_10d]]</f>
        <v>-6.0953819723948782E-2</v>
      </c>
      <c r="H725" s="3" t="b">
        <f>Data_SP500[[#This Row],[leg_return10d]]&lt;Data_SP500[[#This Row],[var10d]]</f>
        <v>0</v>
      </c>
      <c r="I725" s="3">
        <f>IF(AND(Data_SP500[[#This Row],[breaches]], Data_SP500[[#This Row],[breaches]]=H724),1,0)</f>
        <v>0</v>
      </c>
    </row>
    <row r="726" spans="1:9" x14ac:dyDescent="0.25">
      <c r="A726" s="3" t="s">
        <v>1044</v>
      </c>
      <c r="B726">
        <v>2091.6899410000001</v>
      </c>
      <c r="C726">
        <f>LN(Data_SP500[[#This Row],[SP500]])-LN(B725)</f>
        <v>2.0317856261111267E-2</v>
      </c>
      <c r="D726">
        <f>LN(B736)-LN(Data_SP500[[#This Row],[SP500]])</f>
        <v>-4.2053961671214779E-2</v>
      </c>
      <c r="E726" s="3">
        <f t="shared" si="10"/>
        <v>9.5180958113113383E-3</v>
      </c>
      <c r="F726" s="3">
        <f>Data_SP500[[#This Row],[sigma]]*SQRT(10)</f>
        <v>3.0098861751452072E-2</v>
      </c>
      <c r="G726" s="3">
        <f>_xlfn.NORM.INV(0.01,0,1)*Data_SP500[[#This Row],[sigma_10d]]</f>
        <v>-7.0020423046539701E-2</v>
      </c>
      <c r="H726" s="3" t="b">
        <f>Data_SP500[[#This Row],[leg_return10d]]&lt;Data_SP500[[#This Row],[var10d]]</f>
        <v>0</v>
      </c>
      <c r="I726" s="3">
        <f>IF(AND(Data_SP500[[#This Row],[breaches]], Data_SP500[[#This Row],[breaches]]=H725),1,0)</f>
        <v>0</v>
      </c>
    </row>
    <row r="727" spans="1:9" x14ac:dyDescent="0.25">
      <c r="A727" s="3" t="s">
        <v>1045</v>
      </c>
      <c r="B727">
        <v>2077.070068</v>
      </c>
      <c r="C727">
        <f>LN(Data_SP500[[#This Row],[SP500]])-LN(B726)</f>
        <v>-7.0140439391970233E-3</v>
      </c>
      <c r="D727">
        <f>LN(B737)-LN(Data_SP500[[#This Row],[SP500]])</f>
        <v>-2.7291611295425788E-2</v>
      </c>
      <c r="E727" s="3">
        <f t="shared" si="10"/>
        <v>9.63149199440878E-3</v>
      </c>
      <c r="F727" s="3">
        <f>Data_SP500[[#This Row],[sigma]]*SQRT(10)</f>
        <v>3.0457451968009475E-2</v>
      </c>
      <c r="G727" s="3">
        <f>_xlfn.NORM.INV(0.01,0,1)*Data_SP500[[#This Row],[sigma_10d]]</f>
        <v>-7.085462863447986E-2</v>
      </c>
      <c r="H727" s="3" t="b">
        <f>Data_SP500[[#This Row],[leg_return10d]]&lt;Data_SP500[[#This Row],[var10d]]</f>
        <v>0</v>
      </c>
      <c r="I727" s="3">
        <f>IF(AND(Data_SP500[[#This Row],[breaches]], Data_SP500[[#This Row],[breaches]]=H726),1,0)</f>
        <v>0</v>
      </c>
    </row>
    <row r="728" spans="1:9" x14ac:dyDescent="0.25">
      <c r="A728" s="3" t="s">
        <v>1046</v>
      </c>
      <c r="B728">
        <v>2063.5900879999999</v>
      </c>
      <c r="C728">
        <f>LN(Data_SP500[[#This Row],[SP500]])-LN(B727)</f>
        <v>-6.5110523995723923E-3</v>
      </c>
      <c r="D728">
        <f>LN(B738)-LN(Data_SP500[[#This Row],[SP500]])</f>
        <v>-1.2002462953819126E-2</v>
      </c>
      <c r="E728" s="3">
        <f t="shared" ref="E728:E791" si="11">_xlfn.STDEV.S(C708:C728)</f>
        <v>9.7194438627534654E-3</v>
      </c>
      <c r="F728" s="3">
        <f>Data_SP500[[#This Row],[sigma]]*SQRT(10)</f>
        <v>3.0735580196445945E-2</v>
      </c>
      <c r="G728" s="3">
        <f>_xlfn.NORM.INV(0.01,0,1)*Data_SP500[[#This Row],[sigma_10d]]</f>
        <v>-7.1501651647413789E-2</v>
      </c>
      <c r="H728" s="3" t="b">
        <f>Data_SP500[[#This Row],[leg_return10d]]&lt;Data_SP500[[#This Row],[var10d]]</f>
        <v>0</v>
      </c>
      <c r="I728" s="3">
        <f>IF(AND(Data_SP500[[#This Row],[breaches]], Data_SP500[[#This Row],[breaches]]=H727),1,0)</f>
        <v>0</v>
      </c>
    </row>
    <row r="729" spans="1:9" x14ac:dyDescent="0.25">
      <c r="A729" s="3" t="s">
        <v>1047</v>
      </c>
      <c r="B729">
        <v>2047.619995</v>
      </c>
      <c r="C729">
        <f>LN(Data_SP500[[#This Row],[SP500]])-LN(B728)</f>
        <v>-7.7690864759256684E-3</v>
      </c>
      <c r="D729">
        <f>LN(B739)-LN(Data_SP500[[#This Row],[SP500]])</f>
        <v>8.1082198737831845E-3</v>
      </c>
      <c r="E729" s="3">
        <f t="shared" si="11"/>
        <v>9.6319340483378459E-3</v>
      </c>
      <c r="F729" s="3">
        <f>Data_SP500[[#This Row],[sigma]]*SQRT(10)</f>
        <v>3.0458849865273949E-2</v>
      </c>
      <c r="G729" s="3">
        <f>_xlfn.NORM.INV(0.01,0,1)*Data_SP500[[#This Row],[sigma_10d]]</f>
        <v>-7.0857880629809203E-2</v>
      </c>
      <c r="H729" s="3" t="b">
        <f>Data_SP500[[#This Row],[leg_return10d]]&lt;Data_SP500[[#This Row],[var10d]]</f>
        <v>0</v>
      </c>
      <c r="I729" s="3">
        <f>IF(AND(Data_SP500[[#This Row],[breaches]], Data_SP500[[#This Row],[breaches]]=H728),1,0)</f>
        <v>0</v>
      </c>
    </row>
    <row r="730" spans="1:9" x14ac:dyDescent="0.25">
      <c r="A730" s="3" t="s">
        <v>1048</v>
      </c>
      <c r="B730">
        <v>2052.2299800000001</v>
      </c>
      <c r="C730">
        <f>LN(Data_SP500[[#This Row],[SP500]])-LN(B729)</f>
        <v>2.2488564074150119E-3</v>
      </c>
      <c r="D730">
        <f>LN(B740)-LN(Data_SP500[[#This Row],[SP500]])</f>
        <v>4.2594479790620809E-3</v>
      </c>
      <c r="E730" s="3">
        <f t="shared" si="11"/>
        <v>9.6418170138134699E-3</v>
      </c>
      <c r="F730" s="3">
        <f>Data_SP500[[#This Row],[sigma]]*SQRT(10)</f>
        <v>3.0490102546213732E-2</v>
      </c>
      <c r="G730" s="3">
        <f>_xlfn.NORM.INV(0.01,0,1)*Data_SP500[[#This Row],[sigma_10d]]</f>
        <v>-7.093058523767154E-2</v>
      </c>
      <c r="H730" s="3" t="b">
        <f>Data_SP500[[#This Row],[leg_return10d]]&lt;Data_SP500[[#This Row],[var10d]]</f>
        <v>0</v>
      </c>
      <c r="I730" s="3">
        <f>IF(AND(Data_SP500[[#This Row],[breaches]], Data_SP500[[#This Row],[breaches]]=H729),1,0)</f>
        <v>0</v>
      </c>
    </row>
    <row r="731" spans="1:9" x14ac:dyDescent="0.25">
      <c r="A731" s="3" t="s">
        <v>1049</v>
      </c>
      <c r="B731">
        <v>2012.369995</v>
      </c>
      <c r="C731">
        <f>LN(Data_SP500[[#This Row],[SP500]])-LN(B730)</f>
        <v>-1.9613867585638545E-2</v>
      </c>
      <c r="D731">
        <f>LN(B741)-LN(Data_SP500[[#This Row],[SP500]])</f>
        <v>2.1692379222113978E-2</v>
      </c>
      <c r="E731" s="3">
        <f t="shared" si="11"/>
        <v>1.0484528964567908E-2</v>
      </c>
      <c r="F731" s="3">
        <f>Data_SP500[[#This Row],[sigma]]*SQRT(10)</f>
        <v>3.3154991722041408E-2</v>
      </c>
      <c r="G731" s="3">
        <f>_xlfn.NORM.INV(0.01,0,1)*Data_SP500[[#This Row],[sigma_10d]]</f>
        <v>-7.7130044506412698E-2</v>
      </c>
      <c r="H731" s="3" t="b">
        <f>Data_SP500[[#This Row],[leg_return10d]]&lt;Data_SP500[[#This Row],[var10d]]</f>
        <v>0</v>
      </c>
      <c r="I731" s="3">
        <f>IF(AND(Data_SP500[[#This Row],[breaches]], Data_SP500[[#This Row],[breaches]]=H730),1,0)</f>
        <v>0</v>
      </c>
    </row>
    <row r="732" spans="1:9" x14ac:dyDescent="0.25">
      <c r="A732" s="3" t="s">
        <v>440</v>
      </c>
      <c r="B732">
        <v>2021.9399410000001</v>
      </c>
      <c r="C732">
        <f>LN(Data_SP500[[#This Row],[SP500]])-LN(B731)</f>
        <v>4.7442879213805966E-3</v>
      </c>
      <c r="D732">
        <f>LN(B742)-LN(Data_SP500[[#This Row],[SP500]])</f>
        <v>2.7521755270771386E-2</v>
      </c>
      <c r="E732" s="3">
        <f t="shared" si="11"/>
        <v>1.0150350916264001E-2</v>
      </c>
      <c r="F732" s="3">
        <f>Data_SP500[[#This Row],[sigma]]*SQRT(10)</f>
        <v>3.2098227945371295E-2</v>
      </c>
      <c r="G732" s="3">
        <f>_xlfn.NORM.INV(0.01,0,1)*Data_SP500[[#This Row],[sigma_10d]]</f>
        <v>-7.4671644341192819E-2</v>
      </c>
      <c r="H732" s="3" t="b">
        <f>Data_SP500[[#This Row],[leg_return10d]]&lt;Data_SP500[[#This Row],[var10d]]</f>
        <v>0</v>
      </c>
      <c r="I732" s="3">
        <f>IF(AND(Data_SP500[[#This Row],[breaches]], Data_SP500[[#This Row],[breaches]]=H731),1,0)</f>
        <v>0</v>
      </c>
    </row>
    <row r="733" spans="1:9" x14ac:dyDescent="0.25">
      <c r="A733" s="3" t="s">
        <v>441</v>
      </c>
      <c r="B733">
        <v>2043.410034</v>
      </c>
      <c r="C733">
        <f>LN(Data_SP500[[#This Row],[SP500]])-LN(B732)</f>
        <v>1.0562580218900663E-2</v>
      </c>
      <c r="D733">
        <f>LN(B743)-LN(Data_SP500[[#This Row],[SP500]])</f>
        <v>9.7157762666171266E-3</v>
      </c>
      <c r="E733" s="3">
        <f t="shared" si="11"/>
        <v>1.0116818715058606E-2</v>
      </c>
      <c r="F733" s="3">
        <f>Data_SP500[[#This Row],[sigma]]*SQRT(10)</f>
        <v>3.1992189814603202E-2</v>
      </c>
      <c r="G733" s="3">
        <f>_xlfn.NORM.INV(0.01,0,1)*Data_SP500[[#This Row],[sigma_10d]]</f>
        <v>-7.4424962761113198E-2</v>
      </c>
      <c r="H733" s="3" t="b">
        <f>Data_SP500[[#This Row],[leg_return10d]]&lt;Data_SP500[[#This Row],[var10d]]</f>
        <v>0</v>
      </c>
      <c r="I733" s="3">
        <f>IF(AND(Data_SP500[[#This Row],[breaches]], Data_SP500[[#This Row],[breaches]]=H732),1,0)</f>
        <v>0</v>
      </c>
    </row>
    <row r="734" spans="1:9" x14ac:dyDescent="0.25">
      <c r="A734" s="3" t="s">
        <v>442</v>
      </c>
      <c r="B734">
        <v>2073.070068</v>
      </c>
      <c r="C734">
        <f>LN(Data_SP500[[#This Row],[SP500]])-LN(B733)</f>
        <v>1.4410635565352159E-2</v>
      </c>
      <c r="D734">
        <f>LN(B744)-LN(Data_SP500[[#This Row],[SP500]])</f>
        <v>-1.4151344334501381E-2</v>
      </c>
      <c r="E734" s="3">
        <f t="shared" si="11"/>
        <v>1.0090052488512604E-2</v>
      </c>
      <c r="F734" s="3">
        <f>Data_SP500[[#This Row],[sigma]]*SQRT(10)</f>
        <v>3.1907547574349771E-2</v>
      </c>
      <c r="G734" s="3">
        <f>_xlfn.NORM.INV(0.01,0,1)*Data_SP500[[#This Row],[sigma_10d]]</f>
        <v>-7.4228055465445572E-2</v>
      </c>
      <c r="H734" s="3" t="b">
        <f>Data_SP500[[#This Row],[leg_return10d]]&lt;Data_SP500[[#This Row],[var10d]]</f>
        <v>0</v>
      </c>
      <c r="I734" s="3">
        <f>IF(AND(Data_SP500[[#This Row],[breaches]], Data_SP500[[#This Row],[breaches]]=H733),1,0)</f>
        <v>0</v>
      </c>
    </row>
    <row r="735" spans="1:9" x14ac:dyDescent="0.25">
      <c r="A735" s="3" t="s">
        <v>443</v>
      </c>
      <c r="B735">
        <v>2041.8900149999999</v>
      </c>
      <c r="C735">
        <f>LN(Data_SP500[[#This Row],[SP500]])-LN(B734)</f>
        <v>-1.5154776290347449E-2</v>
      </c>
      <c r="D735">
        <f>LN(B745)-LN(Data_SP500[[#This Row],[SP500]])</f>
        <v>-1.4418609732479659E-2</v>
      </c>
      <c r="E735" s="3">
        <f t="shared" si="11"/>
        <v>1.0648108251249349E-2</v>
      </c>
      <c r="F735" s="3">
        <f>Data_SP500[[#This Row],[sigma]]*SQRT(10)</f>
        <v>3.3672274845980406E-2</v>
      </c>
      <c r="G735" s="3">
        <f>_xlfn.NORM.INV(0.01,0,1)*Data_SP500[[#This Row],[sigma_10d]]</f>
        <v>-7.8333425002065402E-2</v>
      </c>
      <c r="H735" s="3" t="b">
        <f>Data_SP500[[#This Row],[leg_return10d]]&lt;Data_SP500[[#This Row],[var10d]]</f>
        <v>0</v>
      </c>
      <c r="I735" s="3">
        <f>IF(AND(Data_SP500[[#This Row],[breaches]], Data_SP500[[#This Row],[breaches]]=H734),1,0)</f>
        <v>0</v>
      </c>
    </row>
    <row r="736" spans="1:9" x14ac:dyDescent="0.25">
      <c r="A736" s="3" t="s">
        <v>444</v>
      </c>
      <c r="B736">
        <v>2005.5500489999999</v>
      </c>
      <c r="C736">
        <f>LN(Data_SP500[[#This Row],[SP500]])-LN(B735)</f>
        <v>-1.7957495093582132E-2</v>
      </c>
      <c r="D736">
        <f>LN(B746)-LN(Data_SP500[[#This Row],[SP500]])</f>
        <v>5.5490896207315288E-3</v>
      </c>
      <c r="E736" s="3">
        <f t="shared" si="11"/>
        <v>1.0640740132911136E-2</v>
      </c>
      <c r="F736" s="3">
        <f>Data_SP500[[#This Row],[sigma]]*SQRT(10)</f>
        <v>3.3648974809961998E-2</v>
      </c>
      <c r="G736" s="3">
        <f>_xlfn.NORM.INV(0.01,0,1)*Data_SP500[[#This Row],[sigma_10d]]</f>
        <v>-7.8279221012808903E-2</v>
      </c>
      <c r="H736" s="3" t="b">
        <f>Data_SP500[[#This Row],[leg_return10d]]&lt;Data_SP500[[#This Row],[var10d]]</f>
        <v>0</v>
      </c>
      <c r="I736" s="3">
        <f>IF(AND(Data_SP500[[#This Row],[breaches]], Data_SP500[[#This Row],[breaches]]=H735),1,0)</f>
        <v>0</v>
      </c>
    </row>
    <row r="737" spans="1:9" x14ac:dyDescent="0.25">
      <c r="A737" s="3" t="s">
        <v>445</v>
      </c>
      <c r="B737">
        <v>2021.150024</v>
      </c>
      <c r="C737">
        <f>LN(Data_SP500[[#This Row],[SP500]])-LN(B736)</f>
        <v>7.7483064365919674E-3</v>
      </c>
      <c r="D737">
        <f>LN(B747)-LN(Data_SP500[[#This Row],[SP500]])</f>
        <v>-1.5401379731716069E-2</v>
      </c>
      <c r="E737" s="3">
        <f t="shared" si="11"/>
        <v>1.0843854450663222E-2</v>
      </c>
      <c r="F737" s="3">
        <f>Data_SP500[[#This Row],[sigma]]*SQRT(10)</f>
        <v>3.4291278679449762E-2</v>
      </c>
      <c r="G737" s="3">
        <f>_xlfn.NORM.INV(0.01,0,1)*Data_SP500[[#This Row],[sigma_10d]]</f>
        <v>-7.9773443254079965E-2</v>
      </c>
      <c r="H737" s="3" t="b">
        <f>Data_SP500[[#This Row],[leg_return10d]]&lt;Data_SP500[[#This Row],[var10d]]</f>
        <v>0</v>
      </c>
      <c r="I737" s="3">
        <f>IF(AND(Data_SP500[[#This Row],[breaches]], Data_SP500[[#This Row],[breaches]]=H736),1,0)</f>
        <v>0</v>
      </c>
    </row>
    <row r="738" spans="1:9" x14ac:dyDescent="0.25">
      <c r="A738" s="3" t="s">
        <v>446</v>
      </c>
      <c r="B738">
        <v>2038.969971</v>
      </c>
      <c r="C738">
        <f>LN(Data_SP500[[#This Row],[SP500]])-LN(B737)</f>
        <v>8.7780959420342697E-3</v>
      </c>
      <c r="D738">
        <f>LN(B748)-LN(Data_SP500[[#This Row],[SP500]])</f>
        <v>-4.8165292218381062E-2</v>
      </c>
      <c r="E738" s="3">
        <f t="shared" si="11"/>
        <v>1.1016077115487544E-2</v>
      </c>
      <c r="F738" s="3">
        <f>Data_SP500[[#This Row],[sigma]]*SQRT(10)</f>
        <v>3.4835894564998381E-2</v>
      </c>
      <c r="G738" s="3">
        <f>_xlfn.NORM.INV(0.01,0,1)*Data_SP500[[#This Row],[sigma_10d]]</f>
        <v>-8.1040409261594865E-2</v>
      </c>
      <c r="H738" s="3" t="b">
        <f>Data_SP500[[#This Row],[leg_return10d]]&lt;Data_SP500[[#This Row],[var10d]]</f>
        <v>0</v>
      </c>
      <c r="I738" s="3">
        <f>IF(AND(Data_SP500[[#This Row],[breaches]], Data_SP500[[#This Row],[breaches]]=H737),1,0)</f>
        <v>0</v>
      </c>
    </row>
    <row r="739" spans="1:9" x14ac:dyDescent="0.25">
      <c r="A739" s="3" t="s">
        <v>447</v>
      </c>
      <c r="B739">
        <v>2064.290039</v>
      </c>
      <c r="C739">
        <f>LN(Data_SP500[[#This Row],[SP500]])-LN(B738)</f>
        <v>1.2341596351676642E-2</v>
      </c>
      <c r="D739">
        <f>LN(B749)-LN(Data_SP500[[#This Row],[SP500]])</f>
        <v>-7.1404426262840381E-2</v>
      </c>
      <c r="E739" s="3">
        <f t="shared" si="11"/>
        <v>1.1402936646337188E-2</v>
      </c>
      <c r="F739" s="3">
        <f>Data_SP500[[#This Row],[sigma]]*SQRT(10)</f>
        <v>3.6059251817027432E-2</v>
      </c>
      <c r="G739" s="3">
        <f>_xlfn.NORM.INV(0.01,0,1)*Data_SP500[[#This Row],[sigma_10d]]</f>
        <v>-8.3886363804045086E-2</v>
      </c>
      <c r="H739" s="3" t="b">
        <f>Data_SP500[[#This Row],[leg_return10d]]&lt;Data_SP500[[#This Row],[var10d]]</f>
        <v>0</v>
      </c>
      <c r="I739" s="3">
        <f>IF(AND(Data_SP500[[#This Row],[breaches]], Data_SP500[[#This Row],[breaches]]=H738),1,0)</f>
        <v>0</v>
      </c>
    </row>
    <row r="740" spans="1:9" x14ac:dyDescent="0.25">
      <c r="A740" s="3" t="s">
        <v>448</v>
      </c>
      <c r="B740">
        <v>2060.98999</v>
      </c>
      <c r="C740">
        <f>LN(Data_SP500[[#This Row],[SP500]])-LN(B739)</f>
        <v>-1.5999154873060917E-3</v>
      </c>
      <c r="D740">
        <f>LN(B750)-LN(Data_SP500[[#This Row],[SP500]])</f>
        <v>-6.8951602296823289E-2</v>
      </c>
      <c r="E740" s="3">
        <f t="shared" si="11"/>
        <v>1.1398117417776752E-2</v>
      </c>
      <c r="F740" s="3">
        <f>Data_SP500[[#This Row],[sigma]]*SQRT(10)</f>
        <v>3.6044012078211521E-2</v>
      </c>
      <c r="G740" s="3">
        <f>_xlfn.NORM.INV(0.01,0,1)*Data_SP500[[#This Row],[sigma_10d]]</f>
        <v>-8.3850910870049755E-2</v>
      </c>
      <c r="H740" s="3" t="b">
        <f>Data_SP500[[#This Row],[leg_return10d]]&lt;Data_SP500[[#This Row],[var10d]]</f>
        <v>0</v>
      </c>
      <c r="I740" s="3">
        <f>IF(AND(Data_SP500[[#This Row],[breaches]], Data_SP500[[#This Row],[breaches]]=H739),1,0)</f>
        <v>0</v>
      </c>
    </row>
    <row r="741" spans="1:9" x14ac:dyDescent="0.25">
      <c r="A741" s="3" t="s">
        <v>449</v>
      </c>
      <c r="B741">
        <v>2056.5</v>
      </c>
      <c r="C741">
        <f>LN(Data_SP500[[#This Row],[SP500]])-LN(B740)</f>
        <v>-2.1809363425866479E-3</v>
      </c>
      <c r="D741">
        <f>LN(B751)-LN(Data_SP500[[#This Row],[SP500]])</f>
        <v>-5.8998151715788261E-2</v>
      </c>
      <c r="E741" s="3">
        <f t="shared" si="11"/>
        <v>1.1402258612996517E-2</v>
      </c>
      <c r="F741" s="3">
        <f>Data_SP500[[#This Row],[sigma]]*SQRT(10)</f>
        <v>3.6057107687341376E-2</v>
      </c>
      <c r="G741" s="3">
        <f>_xlfn.NORM.INV(0.01,0,1)*Data_SP500[[#This Row],[sigma_10d]]</f>
        <v>-8.3881375812508263E-2</v>
      </c>
      <c r="H741" s="3" t="b">
        <f>Data_SP500[[#This Row],[leg_return10d]]&lt;Data_SP500[[#This Row],[var10d]]</f>
        <v>0</v>
      </c>
      <c r="I741" s="3">
        <f>IF(AND(Data_SP500[[#This Row],[breaches]], Data_SP500[[#This Row],[breaches]]=H740),1,0)</f>
        <v>0</v>
      </c>
    </row>
    <row r="742" spans="1:9" x14ac:dyDescent="0.25">
      <c r="A742" s="3" t="s">
        <v>450</v>
      </c>
      <c r="B742">
        <v>2078.360107</v>
      </c>
      <c r="C742">
        <f>LN(Data_SP500[[#This Row],[SP500]])-LN(B741)</f>
        <v>1.0573663970038005E-2</v>
      </c>
      <c r="D742">
        <f>LN(B752)-LN(Data_SP500[[#This Row],[SP500]])</f>
        <v>-9.4854191069891236E-2</v>
      </c>
      <c r="E742" s="3">
        <f t="shared" si="11"/>
        <v>1.1665722897131303E-2</v>
      </c>
      <c r="F742" s="3">
        <f>Data_SP500[[#This Row],[sigma]]*SQRT(10)</f>
        <v>3.6890254907313069E-2</v>
      </c>
      <c r="G742" s="3">
        <f>_xlfn.NORM.INV(0.01,0,1)*Data_SP500[[#This Row],[sigma_10d]]</f>
        <v>-8.5819566076452455E-2</v>
      </c>
      <c r="H742" s="3" t="b">
        <f>Data_SP500[[#This Row],[leg_return10d]]&lt;Data_SP500[[#This Row],[var10d]]</f>
        <v>1</v>
      </c>
      <c r="I742" s="3">
        <f>IF(AND(Data_SP500[[#This Row],[breaches]], Data_SP500[[#This Row],[breaches]]=H741),1,0)</f>
        <v>0</v>
      </c>
    </row>
    <row r="743" spans="1:9" x14ac:dyDescent="0.25">
      <c r="A743" s="3" t="s">
        <v>451</v>
      </c>
      <c r="B743">
        <v>2063.360107</v>
      </c>
      <c r="C743">
        <f>LN(Data_SP500[[#This Row],[SP500]])-LN(B742)</f>
        <v>-7.2433987852535964E-3</v>
      </c>
      <c r="D743">
        <f>LN(B753)-LN(Data_SP500[[#This Row],[SP500]])</f>
        <v>-7.1052731099702449E-2</v>
      </c>
      <c r="E743" s="3">
        <f t="shared" si="11"/>
        <v>1.1727954018216212E-2</v>
      </c>
      <c r="F743" s="3">
        <f>Data_SP500[[#This Row],[sigma]]*SQRT(10)</f>
        <v>3.7087046991287106E-2</v>
      </c>
      <c r="G743" s="3">
        <f>_xlfn.NORM.INV(0.01,0,1)*Data_SP500[[#This Row],[sigma_10d]]</f>
        <v>-8.6277372922633516E-2</v>
      </c>
      <c r="H743" s="3" t="b">
        <f>Data_SP500[[#This Row],[leg_return10d]]&lt;Data_SP500[[#This Row],[var10d]]</f>
        <v>0</v>
      </c>
      <c r="I743" s="3">
        <f>IF(AND(Data_SP500[[#This Row],[breaches]], Data_SP500[[#This Row],[breaches]]=H742),1,0)</f>
        <v>0</v>
      </c>
    </row>
    <row r="744" spans="1:9" x14ac:dyDescent="0.25">
      <c r="A744" s="3" t="s">
        <v>452</v>
      </c>
      <c r="B744">
        <v>2043.9399410000001</v>
      </c>
      <c r="C744">
        <f>LN(Data_SP500[[#This Row],[SP500]])-LN(B743)</f>
        <v>-9.4564850357663488E-3</v>
      </c>
      <c r="D744">
        <f>LN(B754)-LN(Data_SP500[[#This Row],[SP500]])</f>
        <v>-8.3432018884680659E-2</v>
      </c>
      <c r="E744" s="3">
        <f t="shared" si="11"/>
        <v>1.1602836665294963E-2</v>
      </c>
      <c r="F744" s="3">
        <f>Data_SP500[[#This Row],[sigma]]*SQRT(10)</f>
        <v>3.6691391181244842E-2</v>
      </c>
      <c r="G744" s="3">
        <f>_xlfn.NORM.INV(0.01,0,1)*Data_SP500[[#This Row],[sigma_10d]]</f>
        <v>-8.5356939870089799E-2</v>
      </c>
      <c r="H744" s="3" t="b">
        <f>Data_SP500[[#This Row],[leg_return10d]]&lt;Data_SP500[[#This Row],[var10d]]</f>
        <v>0</v>
      </c>
      <c r="I744" s="3">
        <f>IF(AND(Data_SP500[[#This Row],[breaches]], Data_SP500[[#This Row],[breaches]]=H743),1,0)</f>
        <v>0</v>
      </c>
    </row>
    <row r="745" spans="1:9" x14ac:dyDescent="0.25">
      <c r="A745" s="3" t="s">
        <v>1050</v>
      </c>
      <c r="B745">
        <v>2012.660034</v>
      </c>
      <c r="C745">
        <f>LN(Data_SP500[[#This Row],[SP500]])-LN(B744)</f>
        <v>-1.5422041688325727E-2</v>
      </c>
      <c r="D745">
        <f>LN(B755)-LN(Data_SP500[[#This Row],[SP500]])</f>
        <v>-6.7478297008910282E-2</v>
      </c>
      <c r="E745" s="3">
        <f t="shared" si="11"/>
        <v>1.1822499958015107E-2</v>
      </c>
      <c r="F745" s="3">
        <f>Data_SP500[[#This Row],[sigma]]*SQRT(10)</f>
        <v>3.7386027504572775E-2</v>
      </c>
      <c r="G745" s="3">
        <f>_xlfn.NORM.INV(0.01,0,1)*Data_SP500[[#This Row],[sigma_10d]]</f>
        <v>-8.6972905604095277E-2</v>
      </c>
      <c r="H745" s="3" t="b">
        <f>Data_SP500[[#This Row],[leg_return10d]]&lt;Data_SP500[[#This Row],[var10d]]</f>
        <v>0</v>
      </c>
      <c r="I745" s="3">
        <f>IF(AND(Data_SP500[[#This Row],[breaches]], Data_SP500[[#This Row],[breaches]]=H744),1,0)</f>
        <v>0</v>
      </c>
    </row>
    <row r="746" spans="1:9" x14ac:dyDescent="0.25">
      <c r="A746" s="3" t="s">
        <v>1051</v>
      </c>
      <c r="B746">
        <v>2016.709961</v>
      </c>
      <c r="C746">
        <f>LN(Data_SP500[[#This Row],[SP500]])-LN(B745)</f>
        <v>2.0102042596290559E-3</v>
      </c>
      <c r="D746">
        <f>LN(B756)-LN(Data_SP500[[#This Row],[SP500]])</f>
        <v>-8.1251267294781826E-2</v>
      </c>
      <c r="E746" s="3">
        <f t="shared" si="11"/>
        <v>1.1463479692296181E-2</v>
      </c>
      <c r="F746" s="3">
        <f>Data_SP500[[#This Row],[sigma]]*SQRT(10)</f>
        <v>3.6250705738742103E-2</v>
      </c>
      <c r="G746" s="3">
        <f>_xlfn.NORM.INV(0.01,0,1)*Data_SP500[[#This Row],[sigma_10d]]</f>
        <v>-8.43317522278028E-2</v>
      </c>
      <c r="H746" s="3" t="b">
        <f>Data_SP500[[#This Row],[leg_return10d]]&lt;Data_SP500[[#This Row],[var10d]]</f>
        <v>0</v>
      </c>
      <c r="I746" s="3">
        <f>IF(AND(Data_SP500[[#This Row],[breaches]], Data_SP500[[#This Row],[breaches]]=H745),1,0)</f>
        <v>0</v>
      </c>
    </row>
    <row r="747" spans="1:9" x14ac:dyDescent="0.25">
      <c r="A747" s="3" t="s">
        <v>1052</v>
      </c>
      <c r="B747">
        <v>1990.26001</v>
      </c>
      <c r="C747">
        <f>LN(Data_SP500[[#This Row],[SP500]])-LN(B746)</f>
        <v>-1.3202162915855631E-2</v>
      </c>
      <c r="D747">
        <f>LN(B757)-LN(Data_SP500[[#This Row],[SP500]])</f>
        <v>-6.2867115838967536E-2</v>
      </c>
      <c r="E747" s="3">
        <f t="shared" si="11"/>
        <v>1.0687678979310151E-2</v>
      </c>
      <c r="F747" s="3">
        <f>Data_SP500[[#This Row],[sigma]]*SQRT(10)</f>
        <v>3.3797408475323677E-2</v>
      </c>
      <c r="G747" s="3">
        <f>_xlfn.NORM.INV(0.01,0,1)*Data_SP500[[#This Row],[sigma_10d]]</f>
        <v>-7.8624529354659134E-2</v>
      </c>
      <c r="H747" s="3" t="b">
        <f>Data_SP500[[#This Row],[leg_return10d]]&lt;Data_SP500[[#This Row],[var10d]]</f>
        <v>0</v>
      </c>
      <c r="I747" s="3">
        <f>IF(AND(Data_SP500[[#This Row],[breaches]], Data_SP500[[#This Row],[breaches]]=H746),1,0)</f>
        <v>0</v>
      </c>
    </row>
    <row r="748" spans="1:9" x14ac:dyDescent="0.25">
      <c r="A748" s="3" t="s">
        <v>1053</v>
      </c>
      <c r="B748">
        <v>1943.089966</v>
      </c>
      <c r="C748">
        <f>LN(Data_SP500[[#This Row],[SP500]])-LN(B747)</f>
        <v>-2.3985816544630723E-2</v>
      </c>
      <c r="D748">
        <f>LN(B758)-LN(Data_SP500[[#This Row],[SP500]])</f>
        <v>-1.8800572503860025E-2</v>
      </c>
      <c r="E748" s="3">
        <f t="shared" si="11"/>
        <v>1.1654594701204852E-2</v>
      </c>
      <c r="F748" s="3">
        <f>Data_SP500[[#This Row],[sigma]]*SQRT(10)</f>
        <v>3.6855064461936871E-2</v>
      </c>
      <c r="G748" s="3">
        <f>_xlfn.NORM.INV(0.01,0,1)*Data_SP500[[#This Row],[sigma_10d]]</f>
        <v>-8.5737700858664986E-2</v>
      </c>
      <c r="H748" s="3" t="b">
        <f>Data_SP500[[#This Row],[leg_return10d]]&lt;Data_SP500[[#This Row],[var10d]]</f>
        <v>0</v>
      </c>
      <c r="I748" s="3">
        <f>IF(AND(Data_SP500[[#This Row],[breaches]], Data_SP500[[#This Row],[breaches]]=H747),1,0)</f>
        <v>0</v>
      </c>
    </row>
    <row r="749" spans="1:9" x14ac:dyDescent="0.25">
      <c r="A749" s="3" t="s">
        <v>1054</v>
      </c>
      <c r="B749">
        <v>1922.030029</v>
      </c>
      <c r="C749">
        <f>LN(Data_SP500[[#This Row],[SP500]])-LN(B748)</f>
        <v>-1.0897537692782677E-2</v>
      </c>
      <c r="D749">
        <f>LN(B759)-LN(Data_SP500[[#This Row],[SP500]])</f>
        <v>-2.3664579795894092E-2</v>
      </c>
      <c r="E749" s="3">
        <f t="shared" si="11"/>
        <v>1.1756236759660817E-2</v>
      </c>
      <c r="F749" s="3">
        <f>Data_SP500[[#This Row],[sigma]]*SQRT(10)</f>
        <v>3.71764848727257E-2</v>
      </c>
      <c r="G749" s="3">
        <f>_xlfn.NORM.INV(0.01,0,1)*Data_SP500[[#This Row],[sigma_10d]]</f>
        <v>-8.6485436547976913E-2</v>
      </c>
      <c r="H749" s="3" t="b">
        <f>Data_SP500[[#This Row],[leg_return10d]]&lt;Data_SP500[[#This Row],[var10d]]</f>
        <v>0</v>
      </c>
      <c r="I749" s="3">
        <f>IF(AND(Data_SP500[[#This Row],[breaches]], Data_SP500[[#This Row],[breaches]]=H748),1,0)</f>
        <v>0</v>
      </c>
    </row>
    <row r="750" spans="1:9" x14ac:dyDescent="0.25">
      <c r="A750" s="3" t="s">
        <v>1055</v>
      </c>
      <c r="B750">
        <v>1923.670044</v>
      </c>
      <c r="C750">
        <f>LN(Data_SP500[[#This Row],[SP500]])-LN(B749)</f>
        <v>8.5290847871100084E-4</v>
      </c>
      <c r="D750">
        <f>LN(B760)-LN(Data_SP500[[#This Row],[SP500]])</f>
        <v>-1.0472250353543266E-2</v>
      </c>
      <c r="E750" s="3">
        <f t="shared" si="11"/>
        <v>1.174598991986558E-2</v>
      </c>
      <c r="F750" s="3">
        <f>Data_SP500[[#This Row],[sigma]]*SQRT(10)</f>
        <v>3.7144081520153895E-2</v>
      </c>
      <c r="G750" s="3">
        <f>_xlfn.NORM.INV(0.01,0,1)*Data_SP500[[#This Row],[sigma_10d]]</f>
        <v>-8.6410055077609696E-2</v>
      </c>
      <c r="H750" s="3" t="b">
        <f>Data_SP500[[#This Row],[leg_return10d]]&lt;Data_SP500[[#This Row],[var10d]]</f>
        <v>0</v>
      </c>
      <c r="I750" s="3">
        <f>IF(AND(Data_SP500[[#This Row],[breaches]], Data_SP500[[#This Row],[breaches]]=H749),1,0)</f>
        <v>0</v>
      </c>
    </row>
    <row r="751" spans="1:9" x14ac:dyDescent="0.25">
      <c r="A751" s="3" t="s">
        <v>1056</v>
      </c>
      <c r="B751">
        <v>1938.6800539999999</v>
      </c>
      <c r="C751">
        <f>LN(Data_SP500[[#This Row],[SP500]])-LN(B750)</f>
        <v>7.7725142384483803E-3</v>
      </c>
      <c r="D751">
        <f>LN(B761)-LN(Data_SP500[[#This Row],[SP500]])</f>
        <v>-2.9167687045359436E-2</v>
      </c>
      <c r="E751" s="3">
        <f t="shared" si="11"/>
        <v>1.1929200304645308E-2</v>
      </c>
      <c r="F751" s="3">
        <f>Data_SP500[[#This Row],[sigma]]*SQRT(10)</f>
        <v>3.7723443627053682E-2</v>
      </c>
      <c r="G751" s="3">
        <f>_xlfn.NORM.INV(0.01,0,1)*Data_SP500[[#This Row],[sigma_10d]]</f>
        <v>-8.7757852883295837E-2</v>
      </c>
      <c r="H751" s="3" t="b">
        <f>Data_SP500[[#This Row],[leg_return10d]]&lt;Data_SP500[[#This Row],[var10d]]</f>
        <v>0</v>
      </c>
      <c r="I751" s="3">
        <f>IF(AND(Data_SP500[[#This Row],[breaches]], Data_SP500[[#This Row],[breaches]]=H750),1,0)</f>
        <v>0</v>
      </c>
    </row>
    <row r="752" spans="1:9" x14ac:dyDescent="0.25">
      <c r="A752" s="3" t="s">
        <v>453</v>
      </c>
      <c r="B752">
        <v>1890.280029</v>
      </c>
      <c r="C752">
        <f>LN(Data_SP500[[#This Row],[SP500]])-LN(B751)</f>
        <v>-2.528237538406497E-2</v>
      </c>
      <c r="D752">
        <f>LN(B762)-LN(Data_SP500[[#This Row],[SP500]])</f>
        <v>1.6280389618943403E-3</v>
      </c>
      <c r="E752" s="3">
        <f t="shared" si="11"/>
        <v>1.2386186844027742E-2</v>
      </c>
      <c r="F752" s="3">
        <f>Data_SP500[[#This Row],[sigma]]*SQRT(10)</f>
        <v>3.9168561951540413E-2</v>
      </c>
      <c r="G752" s="3">
        <f>_xlfn.NORM.INV(0.01,0,1)*Data_SP500[[#This Row],[sigma_10d]]</f>
        <v>-9.1119700825203001E-2</v>
      </c>
      <c r="H752" s="3" t="b">
        <f>Data_SP500[[#This Row],[leg_return10d]]&lt;Data_SP500[[#This Row],[var10d]]</f>
        <v>0</v>
      </c>
      <c r="I752" s="3">
        <f>IF(AND(Data_SP500[[#This Row],[breaches]], Data_SP500[[#This Row],[breaches]]=H751),1,0)</f>
        <v>0</v>
      </c>
    </row>
    <row r="753" spans="1:9" x14ac:dyDescent="0.25">
      <c r="A753" s="3" t="s">
        <v>454</v>
      </c>
      <c r="B753">
        <v>1921.839966</v>
      </c>
      <c r="C753">
        <f>LN(Data_SP500[[#This Row],[SP500]])-LN(B752)</f>
        <v>1.6558061184935191E-2</v>
      </c>
      <c r="D753">
        <f>LN(B763)-LN(Data_SP500[[#This Row],[SP500]])</f>
        <v>9.528628836401154E-3</v>
      </c>
      <c r="E753" s="3">
        <f t="shared" si="11"/>
        <v>1.300728047148788E-2</v>
      </c>
      <c r="F753" s="3">
        <f>Data_SP500[[#This Row],[sigma]]*SQRT(10)</f>
        <v>4.1132632454530547E-2</v>
      </c>
      <c r="G753" s="3">
        <f>_xlfn.NORM.INV(0.01,0,1)*Data_SP500[[#This Row],[sigma_10d]]</f>
        <v>-9.5688812064300424E-2</v>
      </c>
      <c r="H753" s="3" t="b">
        <f>Data_SP500[[#This Row],[leg_return10d]]&lt;Data_SP500[[#This Row],[var10d]]</f>
        <v>0</v>
      </c>
      <c r="I753" s="3">
        <f>IF(AND(Data_SP500[[#This Row],[breaches]], Data_SP500[[#This Row],[breaches]]=H752),1,0)</f>
        <v>0</v>
      </c>
    </row>
    <row r="754" spans="1:9" x14ac:dyDescent="0.25">
      <c r="A754" s="3" t="s">
        <v>455</v>
      </c>
      <c r="B754">
        <v>1880.329956</v>
      </c>
      <c r="C754">
        <f>LN(Data_SP500[[#This Row],[SP500]])-LN(B753)</f>
        <v>-2.1835772820744559E-2</v>
      </c>
      <c r="D754">
        <f>LN(B764)-LN(Data_SP500[[#This Row],[SP500]])</f>
        <v>3.0921066992825708E-2</v>
      </c>
      <c r="E754" s="3">
        <f t="shared" si="11"/>
        <v>1.3308585651009716E-2</v>
      </c>
      <c r="F754" s="3">
        <f>Data_SP500[[#This Row],[sigma]]*SQRT(10)</f>
        <v>4.2085443092625477E-2</v>
      </c>
      <c r="G754" s="3">
        <f>_xlfn.NORM.INV(0.01,0,1)*Data_SP500[[#This Row],[sigma_10d]]</f>
        <v>-9.7905381066596062E-2</v>
      </c>
      <c r="H754" s="3" t="b">
        <f>Data_SP500[[#This Row],[leg_return10d]]&lt;Data_SP500[[#This Row],[var10d]]</f>
        <v>0</v>
      </c>
      <c r="I754" s="3">
        <f>IF(AND(Data_SP500[[#This Row],[breaches]], Data_SP500[[#This Row],[breaches]]=H753),1,0)</f>
        <v>0</v>
      </c>
    </row>
    <row r="755" spans="1:9" x14ac:dyDescent="0.25">
      <c r="A755" s="3" t="s">
        <v>456</v>
      </c>
      <c r="B755">
        <v>1881.329956</v>
      </c>
      <c r="C755">
        <f>LN(Data_SP500[[#This Row],[SP500]])-LN(B754)</f>
        <v>5.3168018744464973E-4</v>
      </c>
      <c r="D755">
        <f>LN(B765)-LN(Data_SP500[[#This Row],[SP500]])</f>
        <v>1.1468417870723613E-2</v>
      </c>
      <c r="E755" s="3">
        <f t="shared" si="11"/>
        <v>1.2680446598499425E-2</v>
      </c>
      <c r="F755" s="3">
        <f>Data_SP500[[#This Row],[sigma]]*SQRT(10)</f>
        <v>4.0099092999392849E-2</v>
      </c>
      <c r="G755" s="3">
        <f>_xlfn.NORM.INV(0.01,0,1)*Data_SP500[[#This Row],[sigma_10d]]</f>
        <v>-9.3284439750103518E-2</v>
      </c>
      <c r="H755" s="3" t="b">
        <f>Data_SP500[[#This Row],[leg_return10d]]&lt;Data_SP500[[#This Row],[var10d]]</f>
        <v>0</v>
      </c>
      <c r="I755" s="3">
        <f>IF(AND(Data_SP500[[#This Row],[breaches]], Data_SP500[[#This Row],[breaches]]=H754),1,0)</f>
        <v>0</v>
      </c>
    </row>
    <row r="756" spans="1:9" x14ac:dyDescent="0.25">
      <c r="A756" s="3" t="s">
        <v>457</v>
      </c>
      <c r="B756">
        <v>1859.329956</v>
      </c>
      <c r="C756">
        <f>LN(Data_SP500[[#This Row],[SP500]])-LN(B755)</f>
        <v>-1.1762766026242488E-2</v>
      </c>
      <c r="D756">
        <f>LN(B766)-LN(Data_SP500[[#This Row],[SP500]])</f>
        <v>2.8210803919314742E-2</v>
      </c>
      <c r="E756" s="3">
        <f t="shared" si="11"/>
        <v>1.256060200955178E-2</v>
      </c>
      <c r="F756" s="3">
        <f>Data_SP500[[#This Row],[sigma]]*SQRT(10)</f>
        <v>3.9720111133071646E-2</v>
      </c>
      <c r="G756" s="3">
        <f>_xlfn.NORM.INV(0.01,0,1)*Data_SP500[[#This Row],[sigma_10d]]</f>
        <v>-9.2402796091087161E-2</v>
      </c>
      <c r="H756" s="3" t="b">
        <f>Data_SP500[[#This Row],[leg_return10d]]&lt;Data_SP500[[#This Row],[var10d]]</f>
        <v>0</v>
      </c>
      <c r="I756" s="3">
        <f>IF(AND(Data_SP500[[#This Row],[breaches]], Data_SP500[[#This Row],[breaches]]=H755),1,0)</f>
        <v>0</v>
      </c>
    </row>
    <row r="757" spans="1:9" x14ac:dyDescent="0.25">
      <c r="A757" s="3" t="s">
        <v>458</v>
      </c>
      <c r="B757">
        <v>1868.98999</v>
      </c>
      <c r="C757">
        <f>LN(Data_SP500[[#This Row],[SP500]])-LN(B756)</f>
        <v>5.1819885399586596E-3</v>
      </c>
      <c r="D757">
        <f>LN(B767)-LN(Data_SP500[[#This Row],[SP500]])</f>
        <v>2.4554383737374508E-2</v>
      </c>
      <c r="E757" s="3">
        <f t="shared" si="11"/>
        <v>1.2330171058584256E-2</v>
      </c>
      <c r="F757" s="3">
        <f>Data_SP500[[#This Row],[sigma]]*SQRT(10)</f>
        <v>3.8991424484615692E-2</v>
      </c>
      <c r="G757" s="3">
        <f>_xlfn.NORM.INV(0.01,0,1)*Data_SP500[[#This Row],[sigma_10d]]</f>
        <v>-9.0707617455609693E-2</v>
      </c>
      <c r="H757" s="3" t="b">
        <f>Data_SP500[[#This Row],[leg_return10d]]&lt;Data_SP500[[#This Row],[var10d]]</f>
        <v>0</v>
      </c>
      <c r="I757" s="3">
        <f>IF(AND(Data_SP500[[#This Row],[breaches]], Data_SP500[[#This Row],[breaches]]=H756),1,0)</f>
        <v>0</v>
      </c>
    </row>
    <row r="758" spans="1:9" x14ac:dyDescent="0.25">
      <c r="A758" s="3" t="s">
        <v>459</v>
      </c>
      <c r="B758">
        <v>1906.900024</v>
      </c>
      <c r="C758">
        <f>LN(Data_SP500[[#This Row],[SP500]])-LN(B757)</f>
        <v>2.0080726790476788E-2</v>
      </c>
      <c r="D758">
        <f>LN(B768)-LN(Data_SP500[[#This Row],[SP500]])</f>
        <v>-1.4180501148302049E-2</v>
      </c>
      <c r="E758" s="3">
        <f t="shared" si="11"/>
        <v>1.3151894340461176E-2</v>
      </c>
      <c r="F758" s="3">
        <f>Data_SP500[[#This Row],[sigma]]*SQRT(10)</f>
        <v>4.1589941661735318E-2</v>
      </c>
      <c r="G758" s="3">
        <f>_xlfn.NORM.INV(0.01,0,1)*Data_SP500[[#This Row],[sigma_10d]]</f>
        <v>-9.6752672366260548E-2</v>
      </c>
      <c r="H758" s="3" t="b">
        <f>Data_SP500[[#This Row],[leg_return10d]]&lt;Data_SP500[[#This Row],[var10d]]</f>
        <v>0</v>
      </c>
      <c r="I758" s="3">
        <f>IF(AND(Data_SP500[[#This Row],[breaches]], Data_SP500[[#This Row],[breaches]]=H757),1,0)</f>
        <v>0</v>
      </c>
    </row>
    <row r="759" spans="1:9" x14ac:dyDescent="0.25">
      <c r="A759" s="3" t="s">
        <v>460</v>
      </c>
      <c r="B759">
        <v>1877.079956</v>
      </c>
      <c r="C759">
        <f>LN(Data_SP500[[#This Row],[SP500]])-LN(B758)</f>
        <v>-1.5761544984816744E-2</v>
      </c>
      <c r="D759">
        <f>LN(B769)-LN(Data_SP500[[#This Row],[SP500]])</f>
        <v>-1.2674014397150657E-2</v>
      </c>
      <c r="E759" s="3">
        <f t="shared" si="11"/>
        <v>1.3164632134683924E-2</v>
      </c>
      <c r="F759" s="3">
        <f>Data_SP500[[#This Row],[sigma]]*SQRT(10)</f>
        <v>4.1630222103845739E-2</v>
      </c>
      <c r="G759" s="3">
        <f>_xlfn.NORM.INV(0.01,0,1)*Data_SP500[[#This Row],[sigma_10d]]</f>
        <v>-9.6846378687129558E-2</v>
      </c>
      <c r="H759" s="3" t="b">
        <f>Data_SP500[[#This Row],[leg_return10d]]&lt;Data_SP500[[#This Row],[var10d]]</f>
        <v>0</v>
      </c>
      <c r="I759" s="3">
        <f>IF(AND(Data_SP500[[#This Row],[breaches]], Data_SP500[[#This Row],[breaches]]=H758),1,0)</f>
        <v>0</v>
      </c>
    </row>
    <row r="760" spans="1:9" x14ac:dyDescent="0.25">
      <c r="A760" s="3" t="s">
        <v>461</v>
      </c>
      <c r="B760">
        <v>1903.630005</v>
      </c>
      <c r="C760">
        <f>LN(Data_SP500[[#This Row],[SP500]])-LN(B759)</f>
        <v>1.4045237921061826E-2</v>
      </c>
      <c r="D760">
        <f>LN(B770)-LN(Data_SP500[[#This Row],[SP500]])</f>
        <v>-2.7383092712041979E-2</v>
      </c>
      <c r="E760" s="3">
        <f t="shared" si="11"/>
        <v>1.3274767297561009E-2</v>
      </c>
      <c r="F760" s="3">
        <f>Data_SP500[[#This Row],[sigma]]*SQRT(10)</f>
        <v>4.1978500069010952E-2</v>
      </c>
      <c r="G760" s="3">
        <f>_xlfn.NORM.INV(0.01,0,1)*Data_SP500[[#This Row],[sigma_10d]]</f>
        <v>-9.7656594390966911E-2</v>
      </c>
      <c r="H760" s="3" t="b">
        <f>Data_SP500[[#This Row],[leg_return10d]]&lt;Data_SP500[[#This Row],[var10d]]</f>
        <v>0</v>
      </c>
      <c r="I760" s="3">
        <f>IF(AND(Data_SP500[[#This Row],[breaches]], Data_SP500[[#This Row],[breaches]]=H759),1,0)</f>
        <v>0</v>
      </c>
    </row>
    <row r="761" spans="1:9" x14ac:dyDescent="0.25">
      <c r="A761" s="3" t="s">
        <v>462</v>
      </c>
      <c r="B761">
        <v>1882.9499510000001</v>
      </c>
      <c r="C761">
        <f>LN(Data_SP500[[#This Row],[SP500]])-LN(B760)</f>
        <v>-1.0922922453367789E-2</v>
      </c>
      <c r="D761">
        <f>LN(B771)-LN(Data_SP500[[#This Row],[SP500]])</f>
        <v>-1.6649138613021641E-2</v>
      </c>
      <c r="E761" s="3">
        <f t="shared" si="11"/>
        <v>1.3351140445482516E-2</v>
      </c>
      <c r="F761" s="3">
        <f>Data_SP500[[#This Row],[sigma]]*SQRT(10)</f>
        <v>4.2220013168519865E-2</v>
      </c>
      <c r="G761" s="3">
        <f>_xlfn.NORM.INV(0.01,0,1)*Data_SP500[[#This Row],[sigma_10d]]</f>
        <v>-9.8218437876562495E-2</v>
      </c>
      <c r="H761" s="3" t="b">
        <f>Data_SP500[[#This Row],[leg_return10d]]&lt;Data_SP500[[#This Row],[var10d]]</f>
        <v>0</v>
      </c>
      <c r="I761" s="3">
        <f>IF(AND(Data_SP500[[#This Row],[breaches]], Data_SP500[[#This Row],[breaches]]=H760),1,0)</f>
        <v>0</v>
      </c>
    </row>
    <row r="762" spans="1:9" x14ac:dyDescent="0.25">
      <c r="A762" s="3" t="s">
        <v>463</v>
      </c>
      <c r="B762">
        <v>1893.3599850000001</v>
      </c>
      <c r="C762">
        <f>LN(Data_SP500[[#This Row],[SP500]])-LN(B761)</f>
        <v>5.5133506231888063E-3</v>
      </c>
      <c r="D762">
        <f>LN(B772)-LN(Data_SP500[[#This Row],[SP500]])</f>
        <v>-3.4539936405522553E-2</v>
      </c>
      <c r="E762" s="3">
        <f t="shared" si="11"/>
        <v>1.3516814666430841E-2</v>
      </c>
      <c r="F762" s="3">
        <f>Data_SP500[[#This Row],[sigma]]*SQRT(10)</f>
        <v>4.274392105629056E-2</v>
      </c>
      <c r="G762" s="3">
        <f>_xlfn.NORM.INV(0.01,0,1)*Data_SP500[[#This Row],[sigma_10d]]</f>
        <v>-9.943722987747107E-2</v>
      </c>
      <c r="H762" s="3" t="b">
        <f>Data_SP500[[#This Row],[leg_return10d]]&lt;Data_SP500[[#This Row],[var10d]]</f>
        <v>0</v>
      </c>
      <c r="I762" s="3">
        <f>IF(AND(Data_SP500[[#This Row],[breaches]], Data_SP500[[#This Row],[breaches]]=H761),1,0)</f>
        <v>0</v>
      </c>
    </row>
    <row r="763" spans="1:9" x14ac:dyDescent="0.25">
      <c r="A763" s="3" t="s">
        <v>464</v>
      </c>
      <c r="B763">
        <v>1940.23999</v>
      </c>
      <c r="C763">
        <f>LN(Data_SP500[[#This Row],[SP500]])-LN(B762)</f>
        <v>2.4458651059442005E-2</v>
      </c>
      <c r="D763">
        <f>LN(B773)-LN(Data_SP500[[#This Row],[SP500]])</f>
        <v>-3.9668572387220991E-2</v>
      </c>
      <c r="E763" s="3">
        <f t="shared" si="11"/>
        <v>1.4561294891067398E-2</v>
      </c>
      <c r="F763" s="3">
        <f>Data_SP500[[#This Row],[sigma]]*SQRT(10)</f>
        <v>4.6046857537146386E-2</v>
      </c>
      <c r="G763" s="3">
        <f>_xlfn.NORM.INV(0.01,0,1)*Data_SP500[[#This Row],[sigma_10d]]</f>
        <v>-0.10712100913780197</v>
      </c>
      <c r="H763" s="3" t="b">
        <f>Data_SP500[[#This Row],[leg_return10d]]&lt;Data_SP500[[#This Row],[var10d]]</f>
        <v>0</v>
      </c>
      <c r="I763" s="3">
        <f>IF(AND(Data_SP500[[#This Row],[breaches]], Data_SP500[[#This Row],[breaches]]=H762),1,0)</f>
        <v>0</v>
      </c>
    </row>
    <row r="764" spans="1:9" x14ac:dyDescent="0.25">
      <c r="A764" s="3" t="s">
        <v>1057</v>
      </c>
      <c r="B764">
        <v>1939.380005</v>
      </c>
      <c r="C764">
        <f>LN(Data_SP500[[#This Row],[SP500]])-LN(B763)</f>
        <v>-4.4333466432000534E-4</v>
      </c>
      <c r="D764">
        <f>LN(B774)-LN(Data_SP500[[#This Row],[SP500]])</f>
        <v>-2.2843499850864646E-2</v>
      </c>
      <c r="E764" s="3">
        <f t="shared" si="11"/>
        <v>1.4544224824564174E-2</v>
      </c>
      <c r="F764" s="3">
        <f>Data_SP500[[#This Row],[sigma]]*SQRT(10)</f>
        <v>4.5992877247185655E-2</v>
      </c>
      <c r="G764" s="3">
        <f>_xlfn.NORM.INV(0.01,0,1)*Data_SP500[[#This Row],[sigma_10d]]</f>
        <v>-0.1069954322050117</v>
      </c>
      <c r="H764" s="3" t="b">
        <f>Data_SP500[[#This Row],[leg_return10d]]&lt;Data_SP500[[#This Row],[var10d]]</f>
        <v>0</v>
      </c>
      <c r="I764" s="3">
        <f>IF(AND(Data_SP500[[#This Row],[breaches]], Data_SP500[[#This Row],[breaches]]=H763),1,0)</f>
        <v>0</v>
      </c>
    </row>
    <row r="765" spans="1:9" x14ac:dyDescent="0.25">
      <c r="A765" s="3" t="s">
        <v>1058</v>
      </c>
      <c r="B765">
        <v>1903.030029</v>
      </c>
      <c r="C765">
        <f>LN(Data_SP500[[#This Row],[SP500]])-LN(B764)</f>
        <v>-1.8920968934657445E-2</v>
      </c>
      <c r="D765">
        <f>LN(B775)-LN(Data_SP500[[#This Row],[SP500]])</f>
        <v>1.2423579588263678E-2</v>
      </c>
      <c r="E765" s="3">
        <f t="shared" si="11"/>
        <v>1.4898231024779662E-2</v>
      </c>
      <c r="F765" s="3">
        <f>Data_SP500[[#This Row],[sigma]]*SQRT(10)</f>
        <v>4.7112343145688192E-2</v>
      </c>
      <c r="G765" s="3">
        <f>_xlfn.NORM.INV(0.01,0,1)*Data_SP500[[#This Row],[sigma_10d]]</f>
        <v>-0.1095996993180543</v>
      </c>
      <c r="H765" s="3" t="b">
        <f>Data_SP500[[#This Row],[leg_return10d]]&lt;Data_SP500[[#This Row],[var10d]]</f>
        <v>0</v>
      </c>
      <c r="I765" s="3">
        <f>IF(AND(Data_SP500[[#This Row],[breaches]], Data_SP500[[#This Row],[breaches]]=H764),1,0)</f>
        <v>0</v>
      </c>
    </row>
    <row r="766" spans="1:9" x14ac:dyDescent="0.25">
      <c r="A766" s="3" t="s">
        <v>1059</v>
      </c>
      <c r="B766">
        <v>1912.530029</v>
      </c>
      <c r="C766">
        <f>LN(Data_SP500[[#This Row],[SP500]])-LN(B765)</f>
        <v>4.9796200223486409E-3</v>
      </c>
      <c r="D766">
        <f>LN(B776)-LN(Data_SP500[[#This Row],[SP500]])</f>
        <v>2.767327563485189E-3</v>
      </c>
      <c r="E766" s="3">
        <f t="shared" si="11"/>
        <v>1.4739531793648824E-2</v>
      </c>
      <c r="F766" s="3">
        <f>Data_SP500[[#This Row],[sigma]]*SQRT(10)</f>
        <v>4.6610492112397241E-2</v>
      </c>
      <c r="G766" s="3">
        <f>_xlfn.NORM.INV(0.01,0,1)*Data_SP500[[#This Row],[sigma_10d]]</f>
        <v>-0.1084322192336727</v>
      </c>
      <c r="H766" s="3" t="b">
        <f>Data_SP500[[#This Row],[leg_return10d]]&lt;Data_SP500[[#This Row],[var10d]]</f>
        <v>0</v>
      </c>
      <c r="I766" s="3">
        <f>IF(AND(Data_SP500[[#This Row],[breaches]], Data_SP500[[#This Row],[breaches]]=H765),1,0)</f>
        <v>0</v>
      </c>
    </row>
    <row r="767" spans="1:9" x14ac:dyDescent="0.25">
      <c r="A767" s="3" t="s">
        <v>1060</v>
      </c>
      <c r="B767">
        <v>1915.4499510000001</v>
      </c>
      <c r="C767">
        <f>LN(Data_SP500[[#This Row],[SP500]])-LN(B766)</f>
        <v>1.5255683580184254E-3</v>
      </c>
      <c r="D767">
        <f>LN(B777)-LN(Data_SP500[[#This Row],[SP500]])</f>
        <v>1.2157257973788305E-3</v>
      </c>
      <c r="E767" s="3">
        <f t="shared" si="11"/>
        <v>1.4732609851531414E-2</v>
      </c>
      <c r="F767" s="3">
        <f>Data_SP500[[#This Row],[sigma]]*SQRT(10)</f>
        <v>4.6588603009474379E-2</v>
      </c>
      <c r="G767" s="3">
        <f>_xlfn.NORM.INV(0.01,0,1)*Data_SP500[[#This Row],[sigma_10d]]</f>
        <v>-0.10838129756562344</v>
      </c>
      <c r="H767" s="3" t="b">
        <f>Data_SP500[[#This Row],[leg_return10d]]&lt;Data_SP500[[#This Row],[var10d]]</f>
        <v>0</v>
      </c>
      <c r="I767" s="3">
        <f>IF(AND(Data_SP500[[#This Row],[breaches]], Data_SP500[[#This Row],[breaches]]=H766),1,0)</f>
        <v>0</v>
      </c>
    </row>
    <row r="768" spans="1:9" x14ac:dyDescent="0.25">
      <c r="A768" s="3" t="s">
        <v>1061</v>
      </c>
      <c r="B768">
        <v>1880.0500489999999</v>
      </c>
      <c r="C768">
        <f>LN(Data_SP500[[#This Row],[SP500]])-LN(B767)</f>
        <v>-1.8654158095199769E-2</v>
      </c>
      <c r="D768">
        <f>LN(B778)-LN(Data_SP500[[#This Row],[SP500]])</f>
        <v>3.4220615146456801E-2</v>
      </c>
      <c r="E768" s="3">
        <f t="shared" si="11"/>
        <v>1.4977503891626815E-2</v>
      </c>
      <c r="F768" s="3">
        <f>Data_SP500[[#This Row],[sigma]]*SQRT(10)</f>
        <v>4.7363025961576447E-2</v>
      </c>
      <c r="G768" s="3">
        <f>_xlfn.NORM.INV(0.01,0,1)*Data_SP500[[#This Row],[sigma_10d]]</f>
        <v>-0.11018287475385452</v>
      </c>
      <c r="H768" s="3" t="b">
        <f>Data_SP500[[#This Row],[leg_return10d]]&lt;Data_SP500[[#This Row],[var10d]]</f>
        <v>0</v>
      </c>
      <c r="I768" s="3">
        <f>IF(AND(Data_SP500[[#This Row],[breaches]], Data_SP500[[#This Row],[breaches]]=H767),1,0)</f>
        <v>0</v>
      </c>
    </row>
    <row r="769" spans="1:9" x14ac:dyDescent="0.25">
      <c r="A769" s="3" t="s">
        <v>1062</v>
      </c>
      <c r="B769">
        <v>1853.4399410000001</v>
      </c>
      <c r="C769">
        <f>LN(Data_SP500[[#This Row],[SP500]])-LN(B768)</f>
        <v>-1.4255058233665352E-2</v>
      </c>
      <c r="D769">
        <f>LN(B779)-LN(Data_SP500[[#This Row],[SP500]])</f>
        <v>3.5943096053312473E-2</v>
      </c>
      <c r="E769" s="3">
        <f t="shared" si="11"/>
        <v>1.4426857320198501E-2</v>
      </c>
      <c r="F769" s="3">
        <f>Data_SP500[[#This Row],[sigma]]*SQRT(10)</f>
        <v>4.5621728610100373E-2</v>
      </c>
      <c r="G769" s="3">
        <f>_xlfn.NORM.INV(0.01,0,1)*Data_SP500[[#This Row],[sigma_10d]]</f>
        <v>-0.1061320113621752</v>
      </c>
      <c r="H769" s="3" t="b">
        <f>Data_SP500[[#This Row],[leg_return10d]]&lt;Data_SP500[[#This Row],[var10d]]</f>
        <v>0</v>
      </c>
      <c r="I769" s="3">
        <f>IF(AND(Data_SP500[[#This Row],[breaches]], Data_SP500[[#This Row],[breaches]]=H768),1,0)</f>
        <v>0</v>
      </c>
    </row>
    <row r="770" spans="1:9" x14ac:dyDescent="0.25">
      <c r="A770" s="3" t="s">
        <v>1063</v>
      </c>
      <c r="B770">
        <v>1852.209961</v>
      </c>
      <c r="C770">
        <f>LN(Data_SP500[[#This Row],[SP500]])-LN(B769)</f>
        <v>-6.6384039382949567E-4</v>
      </c>
      <c r="D770">
        <f>LN(B780)-LN(Data_SP500[[#This Row],[SP500]])</f>
        <v>4.1036896326858141E-2</v>
      </c>
      <c r="E770" s="3">
        <f t="shared" si="11"/>
        <v>1.4292339987212663E-2</v>
      </c>
      <c r="F770" s="3">
        <f>Data_SP500[[#This Row],[sigma]]*SQRT(10)</f>
        <v>4.5196347453093831E-2</v>
      </c>
      <c r="G770" s="3">
        <f>_xlfn.NORM.INV(0.01,0,1)*Data_SP500[[#This Row],[sigma_10d]]</f>
        <v>-0.105142426811916</v>
      </c>
      <c r="H770" s="3" t="b">
        <f>Data_SP500[[#This Row],[leg_return10d]]&lt;Data_SP500[[#This Row],[var10d]]</f>
        <v>0</v>
      </c>
      <c r="I770" s="3">
        <f>IF(AND(Data_SP500[[#This Row],[breaches]], Data_SP500[[#This Row],[breaches]]=H769),1,0)</f>
        <v>0</v>
      </c>
    </row>
    <row r="771" spans="1:9" x14ac:dyDescent="0.25">
      <c r="A771" s="3" t="s">
        <v>1064</v>
      </c>
      <c r="B771">
        <v>1851.8599850000001</v>
      </c>
      <c r="C771">
        <f>LN(Data_SP500[[#This Row],[SP500]])-LN(B770)</f>
        <v>-1.8896835434745185E-4</v>
      </c>
      <c r="D771">
        <f>LN(B781)-LN(Data_SP500[[#This Row],[SP500]])</f>
        <v>5.2510231234529137E-2</v>
      </c>
      <c r="E771" s="3">
        <f t="shared" si="11"/>
        <v>1.428461514087759E-2</v>
      </c>
      <c r="F771" s="3">
        <f>Data_SP500[[#This Row],[sigma]]*SQRT(10)</f>
        <v>4.5171919344100191E-2</v>
      </c>
      <c r="G771" s="3">
        <f>_xlfn.NORM.INV(0.01,0,1)*Data_SP500[[#This Row],[sigma_10d]]</f>
        <v>-0.1050855985324918</v>
      </c>
      <c r="H771" s="3" t="b">
        <f>Data_SP500[[#This Row],[leg_return10d]]&lt;Data_SP500[[#This Row],[var10d]]</f>
        <v>0</v>
      </c>
      <c r="I771" s="3">
        <f>IF(AND(Data_SP500[[#This Row],[breaches]], Data_SP500[[#This Row],[breaches]]=H770),1,0)</f>
        <v>0</v>
      </c>
    </row>
    <row r="772" spans="1:9" x14ac:dyDescent="0.25">
      <c r="A772" s="3" t="s">
        <v>1065</v>
      </c>
      <c r="B772">
        <v>1829.079956</v>
      </c>
      <c r="C772">
        <f>LN(Data_SP500[[#This Row],[SP500]])-LN(B771)</f>
        <v>-1.2377447169312106E-2</v>
      </c>
      <c r="D772">
        <f>LN(B782)-LN(Data_SP500[[#This Row],[SP500]])</f>
        <v>6.3015813250570041E-2</v>
      </c>
      <c r="E772" s="3">
        <f t="shared" si="11"/>
        <v>1.4285396002879433E-2</v>
      </c>
      <c r="F772" s="3">
        <f>Data_SP500[[#This Row],[sigma]]*SQRT(10)</f>
        <v>4.5174388646564298E-2</v>
      </c>
      <c r="G772" s="3">
        <f>_xlfn.NORM.INV(0.01,0,1)*Data_SP500[[#This Row],[sigma_10d]]</f>
        <v>-0.10509134298902954</v>
      </c>
      <c r="H772" s="3" t="b">
        <f>Data_SP500[[#This Row],[leg_return10d]]&lt;Data_SP500[[#This Row],[var10d]]</f>
        <v>0</v>
      </c>
      <c r="I772" s="3">
        <f>IF(AND(Data_SP500[[#This Row],[breaches]], Data_SP500[[#This Row],[breaches]]=H771),1,0)</f>
        <v>0</v>
      </c>
    </row>
    <row r="773" spans="1:9" x14ac:dyDescent="0.25">
      <c r="A773" s="3" t="s">
        <v>1066</v>
      </c>
      <c r="B773">
        <v>1864.780029</v>
      </c>
      <c r="C773">
        <f>LN(Data_SP500[[#This Row],[SP500]])-LN(B772)</f>
        <v>1.9330015077743568E-2</v>
      </c>
      <c r="D773">
        <f>LN(B783)-LN(Data_SP500[[#This Row],[SP500]])</f>
        <v>3.5531666750429736E-2</v>
      </c>
      <c r="E773" s="3">
        <f t="shared" si="11"/>
        <v>1.4086133231868903E-2</v>
      </c>
      <c r="F773" s="3">
        <f>Data_SP500[[#This Row],[sigma]]*SQRT(10)</f>
        <v>4.4544264437294451E-2</v>
      </c>
      <c r="G773" s="3">
        <f>_xlfn.NORM.INV(0.01,0,1)*Data_SP500[[#This Row],[sigma_10d]]</f>
        <v>-0.10362545487441298</v>
      </c>
      <c r="H773" s="3" t="b">
        <f>Data_SP500[[#This Row],[leg_return10d]]&lt;Data_SP500[[#This Row],[var10d]]</f>
        <v>0</v>
      </c>
      <c r="I773" s="3">
        <f>IF(AND(Data_SP500[[#This Row],[breaches]], Data_SP500[[#This Row],[breaches]]=H772),1,0)</f>
        <v>0</v>
      </c>
    </row>
    <row r="774" spans="1:9" x14ac:dyDescent="0.25">
      <c r="A774" s="3" t="s">
        <v>465</v>
      </c>
      <c r="B774">
        <v>1895.579956</v>
      </c>
      <c r="C774">
        <f>LN(Data_SP500[[#This Row],[SP500]])-LN(B773)</f>
        <v>1.6381737872036339E-2</v>
      </c>
      <c r="D774">
        <f>LN(B784)-LN(Data_SP500[[#This Row],[SP500]])</f>
        <v>4.2738314731904481E-2</v>
      </c>
      <c r="E774" s="3">
        <f t="shared" si="11"/>
        <v>1.4075413630020489E-2</v>
      </c>
      <c r="F774" s="3">
        <f>Data_SP500[[#This Row],[sigma]]*SQRT(10)</f>
        <v>4.4510366079843308E-2</v>
      </c>
      <c r="G774" s="3">
        <f>_xlfn.NORM.INV(0.01,0,1)*Data_SP500[[#This Row],[sigma_10d]]</f>
        <v>-0.10354659550262303</v>
      </c>
      <c r="H774" s="3" t="b">
        <f>Data_SP500[[#This Row],[leg_return10d]]&lt;Data_SP500[[#This Row],[var10d]]</f>
        <v>0</v>
      </c>
      <c r="I774" s="3">
        <f>IF(AND(Data_SP500[[#This Row],[breaches]], Data_SP500[[#This Row],[breaches]]=H773),1,0)</f>
        <v>0</v>
      </c>
    </row>
    <row r="775" spans="1:9" x14ac:dyDescent="0.25">
      <c r="A775" s="3" t="s">
        <v>466</v>
      </c>
      <c r="B775">
        <v>1926.8199460000001</v>
      </c>
      <c r="C775">
        <f>LN(Data_SP500[[#This Row],[SP500]])-LN(B774)</f>
        <v>1.6346110504470879E-2</v>
      </c>
      <c r="D775">
        <f>LN(B785)-LN(Data_SP500[[#This Row],[SP500]])</f>
        <v>3.0478153792715013E-2</v>
      </c>
      <c r="E775" s="3">
        <f t="shared" si="11"/>
        <v>1.366262773182675E-2</v>
      </c>
      <c r="F775" s="3">
        <f>Data_SP500[[#This Row],[sigma]]*SQRT(10)</f>
        <v>4.3205022455552709E-2</v>
      </c>
      <c r="G775" s="3">
        <f>_xlfn.NORM.INV(0.01,0,1)*Data_SP500[[#This Row],[sigma_10d]]</f>
        <v>-0.10050991213736184</v>
      </c>
      <c r="H775" s="3" t="b">
        <f>Data_SP500[[#This Row],[leg_return10d]]&lt;Data_SP500[[#This Row],[var10d]]</f>
        <v>0</v>
      </c>
      <c r="I775" s="3">
        <f>IF(AND(Data_SP500[[#This Row],[breaches]], Data_SP500[[#This Row],[breaches]]=H774),1,0)</f>
        <v>0</v>
      </c>
    </row>
    <row r="776" spans="1:9" x14ac:dyDescent="0.25">
      <c r="A776" s="3" t="s">
        <v>467</v>
      </c>
      <c r="B776">
        <v>1917.829956</v>
      </c>
      <c r="C776">
        <f>LN(Data_SP500[[#This Row],[SP500]])-LN(B775)</f>
        <v>-4.676632002429848E-3</v>
      </c>
      <c r="D776">
        <f>LN(B786)-LN(Data_SP500[[#This Row],[SP500]])</f>
        <v>3.8647419994268795E-2</v>
      </c>
      <c r="E776" s="3">
        <f t="shared" si="11"/>
        <v>1.3721806122500173E-2</v>
      </c>
      <c r="F776" s="3">
        <f>Data_SP500[[#This Row],[sigma]]*SQRT(10)</f>
        <v>4.3392160958343994E-2</v>
      </c>
      <c r="G776" s="3">
        <f>_xlfn.NORM.INV(0.01,0,1)*Data_SP500[[#This Row],[sigma_10d]]</f>
        <v>-0.10094526139548152</v>
      </c>
      <c r="H776" s="3" t="b">
        <f>Data_SP500[[#This Row],[leg_return10d]]&lt;Data_SP500[[#This Row],[var10d]]</f>
        <v>0</v>
      </c>
      <c r="I776" s="3">
        <f>IF(AND(Data_SP500[[#This Row],[breaches]], Data_SP500[[#This Row],[breaches]]=H775),1,0)</f>
        <v>0</v>
      </c>
    </row>
    <row r="777" spans="1:9" x14ac:dyDescent="0.25">
      <c r="A777" s="3" t="s">
        <v>468</v>
      </c>
      <c r="B777">
        <v>1917.780029</v>
      </c>
      <c r="C777">
        <f>LN(Data_SP500[[#This Row],[SP500]])-LN(B776)</f>
        <v>-2.6033408087933196E-5</v>
      </c>
      <c r="D777">
        <f>LN(B787)-LN(Data_SP500[[#This Row],[SP500]])</f>
        <v>4.1973893358826508E-2</v>
      </c>
      <c r="E777" s="3">
        <f t="shared" si="11"/>
        <v>1.3415213533364336E-2</v>
      </c>
      <c r="F777" s="3">
        <f>Data_SP500[[#This Row],[sigma]]*SQRT(10)</f>
        <v>4.2422630062946554E-2</v>
      </c>
      <c r="G777" s="3">
        <f>_xlfn.NORM.INV(0.01,0,1)*Data_SP500[[#This Row],[sigma_10d]]</f>
        <v>-9.8689795258156771E-2</v>
      </c>
      <c r="H777" s="3" t="b">
        <f>Data_SP500[[#This Row],[leg_return10d]]&lt;Data_SP500[[#This Row],[var10d]]</f>
        <v>0</v>
      </c>
      <c r="I777" s="3">
        <f>IF(AND(Data_SP500[[#This Row],[breaches]], Data_SP500[[#This Row],[breaches]]=H776),1,0)</f>
        <v>0</v>
      </c>
    </row>
    <row r="778" spans="1:9" x14ac:dyDescent="0.25">
      <c r="A778" s="3" t="s">
        <v>469</v>
      </c>
      <c r="B778">
        <v>1945.5</v>
      </c>
      <c r="C778">
        <f>LN(Data_SP500[[#This Row],[SP500]])-LN(B777)</f>
        <v>1.4350731253878202E-2</v>
      </c>
      <c r="D778">
        <f>LN(B788)-LN(Data_SP500[[#This Row],[SP500]])</f>
        <v>2.8507785140084785E-2</v>
      </c>
      <c r="E778" s="3">
        <f t="shared" si="11"/>
        <v>1.3688350223996353E-2</v>
      </c>
      <c r="F778" s="3">
        <f>Data_SP500[[#This Row],[sigma]]*SQRT(10)</f>
        <v>4.3286364117904499E-2</v>
      </c>
      <c r="G778" s="3">
        <f>_xlfn.NORM.INV(0.01,0,1)*Data_SP500[[#This Row],[sigma_10d]]</f>
        <v>-0.10069914114064486</v>
      </c>
      <c r="H778" s="3" t="b">
        <f>Data_SP500[[#This Row],[leg_return10d]]&lt;Data_SP500[[#This Row],[var10d]]</f>
        <v>0</v>
      </c>
      <c r="I778" s="3">
        <f>IF(AND(Data_SP500[[#This Row],[breaches]], Data_SP500[[#This Row],[breaches]]=H777),1,0)</f>
        <v>0</v>
      </c>
    </row>
    <row r="779" spans="1:9" x14ac:dyDescent="0.25">
      <c r="A779" s="3" t="s">
        <v>470</v>
      </c>
      <c r="B779">
        <v>1921.2700199999999</v>
      </c>
      <c r="C779">
        <f>LN(Data_SP500[[#This Row],[SP500]])-LN(B778)</f>
        <v>-1.253257732680968E-2</v>
      </c>
      <c r="D779">
        <f>LN(B789)-LN(Data_SP500[[#This Row],[SP500]])</f>
        <v>2.9736606412219757E-2</v>
      </c>
      <c r="E779" s="3">
        <f t="shared" si="11"/>
        <v>1.3370146040812582E-2</v>
      </c>
      <c r="F779" s="3">
        <f>Data_SP500[[#This Row],[sigma]]*SQRT(10)</f>
        <v>4.2280114138050336E-2</v>
      </c>
      <c r="G779" s="3">
        <f>_xlfn.NORM.INV(0.01,0,1)*Data_SP500[[#This Row],[sigma_10d]]</f>
        <v>-9.8358253639257487E-2</v>
      </c>
      <c r="H779" s="3" t="b">
        <f>Data_SP500[[#This Row],[leg_return10d]]&lt;Data_SP500[[#This Row],[var10d]]</f>
        <v>0</v>
      </c>
      <c r="I779" s="3">
        <f>IF(AND(Data_SP500[[#This Row],[breaches]], Data_SP500[[#This Row],[breaches]]=H778),1,0)</f>
        <v>0</v>
      </c>
    </row>
    <row r="780" spans="1:9" x14ac:dyDescent="0.25">
      <c r="A780" s="3" t="s">
        <v>471</v>
      </c>
      <c r="B780">
        <v>1929.8000489999999</v>
      </c>
      <c r="C780">
        <f>LN(Data_SP500[[#This Row],[SP500]])-LN(B779)</f>
        <v>4.4299598797161721E-3</v>
      </c>
      <c r="D780">
        <f>LN(B790)-LN(Data_SP500[[#This Row],[SP500]])</f>
        <v>3.0346319314721981E-2</v>
      </c>
      <c r="E780" s="3">
        <f t="shared" si="11"/>
        <v>1.2869660473724565E-2</v>
      </c>
      <c r="F780" s="3">
        <f>Data_SP500[[#This Row],[sigma]]*SQRT(10)</f>
        <v>4.0697439810011192E-2</v>
      </c>
      <c r="G780" s="3">
        <f>_xlfn.NORM.INV(0.01,0,1)*Data_SP500[[#This Row],[sigma_10d]]</f>
        <v>-9.4676402580924621E-2</v>
      </c>
      <c r="H780" s="3" t="b">
        <f>Data_SP500[[#This Row],[leg_return10d]]&lt;Data_SP500[[#This Row],[var10d]]</f>
        <v>0</v>
      </c>
      <c r="I780" s="3">
        <f>IF(AND(Data_SP500[[#This Row],[breaches]], Data_SP500[[#This Row],[breaches]]=H779),1,0)</f>
        <v>0</v>
      </c>
    </row>
    <row r="781" spans="1:9" x14ac:dyDescent="0.25">
      <c r="A781" s="3" t="s">
        <v>472</v>
      </c>
      <c r="B781">
        <v>1951.6999510000001</v>
      </c>
      <c r="C781">
        <f>LN(Data_SP500[[#This Row],[SP500]])-LN(B780)</f>
        <v>1.1284366553323544E-2</v>
      </c>
      <c r="D781">
        <f>LN(B791)-LN(Data_SP500[[#This Row],[SP500]])</f>
        <v>1.9217745295412314E-2</v>
      </c>
      <c r="E781" s="3">
        <f t="shared" si="11"/>
        <v>1.2746669471043233E-2</v>
      </c>
      <c r="F781" s="3">
        <f>Data_SP500[[#This Row],[sigma]]*SQRT(10)</f>
        <v>4.0308508109830311E-2</v>
      </c>
      <c r="G781" s="3">
        <f>_xlfn.NORM.INV(0.01,0,1)*Data_SP500[[#This Row],[sigma_10d]]</f>
        <v>-9.3771612147061728E-2</v>
      </c>
      <c r="H781" s="3" t="b">
        <f>Data_SP500[[#This Row],[leg_return10d]]&lt;Data_SP500[[#This Row],[var10d]]</f>
        <v>0</v>
      </c>
      <c r="I781" s="3">
        <f>IF(AND(Data_SP500[[#This Row],[breaches]], Data_SP500[[#This Row],[breaches]]=H780),1,0)</f>
        <v>0</v>
      </c>
    </row>
    <row r="782" spans="1:9" x14ac:dyDescent="0.25">
      <c r="A782" s="3" t="s">
        <v>473</v>
      </c>
      <c r="B782">
        <v>1948.0500489999999</v>
      </c>
      <c r="C782">
        <f>LN(Data_SP500[[#This Row],[SP500]])-LN(B781)</f>
        <v>-1.8718651532712016E-3</v>
      </c>
      <c r="D782">
        <f>LN(B792)-LN(Data_SP500[[#This Row],[SP500]])</f>
        <v>3.7352155981928092E-2</v>
      </c>
      <c r="E782" s="3">
        <f t="shared" si="11"/>
        <v>1.2466650366359628E-2</v>
      </c>
      <c r="F782" s="3">
        <f>Data_SP500[[#This Row],[sigma]]*SQRT(10)</f>
        <v>3.9423009950668997E-2</v>
      </c>
      <c r="G782" s="3">
        <f>_xlfn.NORM.INV(0.01,0,1)*Data_SP500[[#This Row],[sigma_10d]]</f>
        <v>-9.1711635387029727E-2</v>
      </c>
      <c r="H782" s="3" t="b">
        <f>Data_SP500[[#This Row],[leg_return10d]]&lt;Data_SP500[[#This Row],[var10d]]</f>
        <v>0</v>
      </c>
      <c r="I782" s="3">
        <f>IF(AND(Data_SP500[[#This Row],[breaches]], Data_SP500[[#This Row],[breaches]]=H781),1,0)</f>
        <v>0</v>
      </c>
    </row>
    <row r="783" spans="1:9" x14ac:dyDescent="0.25">
      <c r="A783" s="3" t="s">
        <v>474</v>
      </c>
      <c r="B783">
        <v>1932.2299800000001</v>
      </c>
      <c r="C783">
        <f>LN(Data_SP500[[#This Row],[SP500]])-LN(B782)</f>
        <v>-8.1541314223967376E-3</v>
      </c>
      <c r="D783">
        <f>LN(B793)-LN(Data_SP500[[#This Row],[SP500]])</f>
        <v>4.4244519162680795E-2</v>
      </c>
      <c r="E783" s="3">
        <f t="shared" si="11"/>
        <v>1.2609099088335731E-2</v>
      </c>
      <c r="F783" s="3">
        <f>Data_SP500[[#This Row],[sigma]]*SQRT(10)</f>
        <v>3.9873472361893564E-2</v>
      </c>
      <c r="G783" s="3">
        <f>_xlfn.NORM.INV(0.01,0,1)*Data_SP500[[#This Row],[sigma_10d]]</f>
        <v>-9.275956765971731E-2</v>
      </c>
      <c r="H783" s="3" t="b">
        <f>Data_SP500[[#This Row],[leg_return10d]]&lt;Data_SP500[[#This Row],[var10d]]</f>
        <v>0</v>
      </c>
      <c r="I783" s="3">
        <f>IF(AND(Data_SP500[[#This Row],[breaches]], Data_SP500[[#This Row],[breaches]]=H782),1,0)</f>
        <v>0</v>
      </c>
    </row>
    <row r="784" spans="1:9" x14ac:dyDescent="0.25">
      <c r="A784" s="3" t="s">
        <v>1067</v>
      </c>
      <c r="B784">
        <v>1978.349976</v>
      </c>
      <c r="C784">
        <f>LN(Data_SP500[[#This Row],[SP500]])-LN(B783)</f>
        <v>2.3588385853511085E-2</v>
      </c>
      <c r="D784">
        <f>LN(B794)-LN(Data_SP500[[#This Row],[SP500]])</f>
        <v>1.8817502344169235E-2</v>
      </c>
      <c r="E784" s="3">
        <f t="shared" si="11"/>
        <v>1.2529210234738575E-2</v>
      </c>
      <c r="F784" s="3">
        <f>Data_SP500[[#This Row],[sigma]]*SQRT(10)</f>
        <v>3.9620841624866815E-2</v>
      </c>
      <c r="G784" s="3">
        <f>_xlfn.NORM.INV(0.01,0,1)*Data_SP500[[#This Row],[sigma_10d]]</f>
        <v>-9.217186068171776E-2</v>
      </c>
      <c r="H784" s="3" t="b">
        <f>Data_SP500[[#This Row],[leg_return10d]]&lt;Data_SP500[[#This Row],[var10d]]</f>
        <v>0</v>
      </c>
      <c r="I784" s="3">
        <f>IF(AND(Data_SP500[[#This Row],[breaches]], Data_SP500[[#This Row],[breaches]]=H783),1,0)</f>
        <v>0</v>
      </c>
    </row>
    <row r="785" spans="1:9" x14ac:dyDescent="0.25">
      <c r="A785" s="3" t="s">
        <v>1068</v>
      </c>
      <c r="B785">
        <v>1986.4499510000001</v>
      </c>
      <c r="C785">
        <f>LN(Data_SP500[[#This Row],[SP500]])-LN(B784)</f>
        <v>4.0859495652814104E-3</v>
      </c>
      <c r="D785">
        <f>LN(B795)-LN(Data_SP500[[#This Row],[SP500]])</f>
        <v>2.0316280663722708E-2</v>
      </c>
      <c r="E785" s="3">
        <f t="shared" si="11"/>
        <v>1.2543430840632074E-2</v>
      </c>
      <c r="F785" s="3">
        <f>Data_SP500[[#This Row],[sigma]]*SQRT(10)</f>
        <v>3.9665811129197884E-2</v>
      </c>
      <c r="G785" s="3">
        <f>_xlfn.NORM.INV(0.01,0,1)*Data_SP500[[#This Row],[sigma_10d]]</f>
        <v>-9.2276475392515017E-2</v>
      </c>
      <c r="H785" s="3" t="b">
        <f>Data_SP500[[#This Row],[leg_return10d]]&lt;Data_SP500[[#This Row],[var10d]]</f>
        <v>0</v>
      </c>
      <c r="I785" s="3">
        <f>IF(AND(Data_SP500[[#This Row],[breaches]], Data_SP500[[#This Row],[breaches]]=H784),1,0)</f>
        <v>0</v>
      </c>
    </row>
    <row r="786" spans="1:9" x14ac:dyDescent="0.25">
      <c r="A786" s="3" t="s">
        <v>1069</v>
      </c>
      <c r="B786">
        <v>1993.400024</v>
      </c>
      <c r="C786">
        <f>LN(Data_SP500[[#This Row],[SP500]])-LN(B785)</f>
        <v>3.492634199123934E-3</v>
      </c>
      <c r="D786">
        <f>LN(B796)-LN(Data_SP500[[#This Row],[SP500]])</f>
        <v>2.3397229474807268E-2</v>
      </c>
      <c r="E786" s="3">
        <f t="shared" si="11"/>
        <v>1.1674408291267412E-2</v>
      </c>
      <c r="F786" s="3">
        <f>Data_SP500[[#This Row],[sigma]]*SQRT(10)</f>
        <v>3.6917720535159439E-2</v>
      </c>
      <c r="G786" s="3">
        <f>_xlfn.NORM.INV(0.01,0,1)*Data_SP500[[#This Row],[sigma_10d]]</f>
        <v>-8.5883460681402055E-2</v>
      </c>
      <c r="H786" s="3" t="b">
        <f>Data_SP500[[#This Row],[leg_return10d]]&lt;Data_SP500[[#This Row],[var10d]]</f>
        <v>0</v>
      </c>
      <c r="I786" s="3">
        <f>IF(AND(Data_SP500[[#This Row],[breaches]], Data_SP500[[#This Row],[breaches]]=H785),1,0)</f>
        <v>0</v>
      </c>
    </row>
    <row r="787" spans="1:9" x14ac:dyDescent="0.25">
      <c r="A787" s="3" t="s">
        <v>1070</v>
      </c>
      <c r="B787">
        <v>1999.98999</v>
      </c>
      <c r="C787">
        <f>LN(Data_SP500[[#This Row],[SP500]])-LN(B786)</f>
        <v>3.3004399564697806E-3</v>
      </c>
      <c r="D787">
        <f>LN(B797)-LN(Data_SP500[[#This Row],[SP500]])</f>
        <v>2.4492756620318801E-2</v>
      </c>
      <c r="E787" s="3">
        <f t="shared" si="11"/>
        <v>1.1660226572510757E-2</v>
      </c>
      <c r="F787" s="3">
        <f>Data_SP500[[#This Row],[sigma]]*SQRT(10)</f>
        <v>3.6872874002752479E-2</v>
      </c>
      <c r="G787" s="3">
        <f>_xlfn.NORM.INV(0.01,0,1)*Data_SP500[[#This Row],[sigma_10d]]</f>
        <v>-8.577913204607901E-2</v>
      </c>
      <c r="H787" s="3" t="b">
        <f>Data_SP500[[#This Row],[leg_return10d]]&lt;Data_SP500[[#This Row],[var10d]]</f>
        <v>0</v>
      </c>
      <c r="I787" s="3">
        <f>IF(AND(Data_SP500[[#This Row],[breaches]], Data_SP500[[#This Row],[breaches]]=H786),1,0)</f>
        <v>0</v>
      </c>
    </row>
    <row r="788" spans="1:9" x14ac:dyDescent="0.25">
      <c r="A788" s="3" t="s">
        <v>1071</v>
      </c>
      <c r="B788">
        <v>2001.76001</v>
      </c>
      <c r="C788">
        <f>LN(Data_SP500[[#This Row],[SP500]])-LN(B787)</f>
        <v>8.8462303513647811E-4</v>
      </c>
      <c r="D788">
        <f>LN(B798)-LN(Data_SP500[[#This Row],[SP500]])</f>
        <v>2.4593225718015255E-2</v>
      </c>
      <c r="E788" s="3">
        <f t="shared" si="11"/>
        <v>1.1662724454445685E-2</v>
      </c>
      <c r="F788" s="3">
        <f>Data_SP500[[#This Row],[sigma]]*SQRT(10)</f>
        <v>3.688077299899304E-2</v>
      </c>
      <c r="G788" s="3">
        <f>_xlfn.NORM.INV(0.01,0,1)*Data_SP500[[#This Row],[sigma_10d]]</f>
        <v>-8.5797507859190297E-2</v>
      </c>
      <c r="H788" s="3" t="b">
        <f>Data_SP500[[#This Row],[leg_return10d]]&lt;Data_SP500[[#This Row],[var10d]]</f>
        <v>0</v>
      </c>
      <c r="I788" s="3">
        <f>IF(AND(Data_SP500[[#This Row],[breaches]], Data_SP500[[#This Row],[breaches]]=H787),1,0)</f>
        <v>0</v>
      </c>
    </row>
    <row r="789" spans="1:9" x14ac:dyDescent="0.25">
      <c r="A789" s="3" t="s">
        <v>1072</v>
      </c>
      <c r="B789">
        <v>1979.26001</v>
      </c>
      <c r="C789">
        <f>LN(Data_SP500[[#This Row],[SP500]])-LN(B788)</f>
        <v>-1.1303756054674707E-2</v>
      </c>
      <c r="D789">
        <f>LN(B799)-LN(Data_SP500[[#This Row],[SP500]])</f>
        <v>3.5019208792214762E-2</v>
      </c>
      <c r="E789" s="3">
        <f t="shared" si="11"/>
        <v>1.1105750047059952E-2</v>
      </c>
      <c r="F789" s="3">
        <f>Data_SP500[[#This Row],[sigma]]*SQRT(10)</f>
        <v>3.511946527323162E-2</v>
      </c>
      <c r="G789" s="3">
        <f>_xlfn.NORM.INV(0.01,0,1)*Data_SP500[[#This Row],[sigma_10d]]</f>
        <v>-8.1700093375833518E-2</v>
      </c>
      <c r="H789" s="3" t="b">
        <f>Data_SP500[[#This Row],[leg_return10d]]&lt;Data_SP500[[#This Row],[var10d]]</f>
        <v>0</v>
      </c>
      <c r="I789" s="3">
        <f>IF(AND(Data_SP500[[#This Row],[breaches]], Data_SP500[[#This Row],[breaches]]=H788),1,0)</f>
        <v>0</v>
      </c>
    </row>
    <row r="790" spans="1:9" x14ac:dyDescent="0.25">
      <c r="A790" s="3" t="s">
        <v>1073</v>
      </c>
      <c r="B790">
        <v>1989.26001</v>
      </c>
      <c r="C790">
        <f>LN(Data_SP500[[#This Row],[SP500]])-LN(B789)</f>
        <v>5.0396727822183962E-3</v>
      </c>
      <c r="D790">
        <f>LN(B800)-LN(Data_SP500[[#This Row],[SP500]])</f>
        <v>2.3573026426166876E-2</v>
      </c>
      <c r="E790" s="3">
        <f t="shared" si="11"/>
        <v>1.0432448837167084E-2</v>
      </c>
      <c r="F790" s="3">
        <f>Data_SP500[[#This Row],[sigma]]*SQRT(10)</f>
        <v>3.2990299898623059E-2</v>
      </c>
      <c r="G790" s="3">
        <f>_xlfn.NORM.INV(0.01,0,1)*Data_SP500[[#This Row],[sigma_10d]]</f>
        <v>-7.6746914033131511E-2</v>
      </c>
      <c r="H790" s="3" t="b">
        <f>Data_SP500[[#This Row],[leg_return10d]]&lt;Data_SP500[[#This Row],[var10d]]</f>
        <v>0</v>
      </c>
      <c r="I790" s="3">
        <f>IF(AND(Data_SP500[[#This Row],[breaches]], Data_SP500[[#This Row],[breaches]]=H789),1,0)</f>
        <v>0</v>
      </c>
    </row>
    <row r="791" spans="1:9" x14ac:dyDescent="0.25">
      <c r="A791" s="3" t="s">
        <v>1074</v>
      </c>
      <c r="B791">
        <v>1989.5699460000001</v>
      </c>
      <c r="C791">
        <f>LN(Data_SP500[[#This Row],[SP500]])-LN(B790)</f>
        <v>1.557925340138766E-4</v>
      </c>
      <c r="D791">
        <f>LN(B801)-LN(Data_SP500[[#This Row],[SP500]])</f>
        <v>2.3039091882549378E-2</v>
      </c>
      <c r="E791" s="3">
        <f t="shared" si="11"/>
        <v>1.0418135623777695E-2</v>
      </c>
      <c r="F791" s="3">
        <f>Data_SP500[[#This Row],[sigma]]*SQRT(10)</f>
        <v>3.2945037543676572E-2</v>
      </c>
      <c r="G791" s="3">
        <f>_xlfn.NORM.INV(0.01,0,1)*Data_SP500[[#This Row],[sigma_10d]]</f>
        <v>-7.6641618049927682E-2</v>
      </c>
      <c r="H791" s="3" t="b">
        <f>Data_SP500[[#This Row],[leg_return10d]]&lt;Data_SP500[[#This Row],[var10d]]</f>
        <v>0</v>
      </c>
      <c r="I791" s="3">
        <f>IF(AND(Data_SP500[[#This Row],[breaches]], Data_SP500[[#This Row],[breaches]]=H790),1,0)</f>
        <v>0</v>
      </c>
    </row>
    <row r="792" spans="1:9" x14ac:dyDescent="0.25">
      <c r="A792" s="3" t="s">
        <v>1075</v>
      </c>
      <c r="B792">
        <v>2022.1899410000001</v>
      </c>
      <c r="C792">
        <f>LN(Data_SP500[[#This Row],[SP500]])-LN(B791)</f>
        <v>1.6262545533244577E-2</v>
      </c>
      <c r="D792">
        <f>LN(B802)-LN(Data_SP500[[#This Row],[SP500]])</f>
        <v>7.321653521291438E-3</v>
      </c>
      <c r="E792" s="3">
        <f t="shared" ref="E792:E855" si="12">_xlfn.STDEV.S(C772:C792)</f>
        <v>1.0747579672972511E-2</v>
      </c>
      <c r="F792" s="3">
        <f>Data_SP500[[#This Row],[sigma]]*SQRT(10)</f>
        <v>3.3986831100720753E-2</v>
      </c>
      <c r="G792" s="3">
        <f>_xlfn.NORM.INV(0.01,0,1)*Data_SP500[[#This Row],[sigma_10d]]</f>
        <v>-7.9065192276546847E-2</v>
      </c>
      <c r="H792" s="3" t="b">
        <f>Data_SP500[[#This Row],[leg_return10d]]&lt;Data_SP500[[#This Row],[var10d]]</f>
        <v>0</v>
      </c>
      <c r="I792" s="3">
        <f>IF(AND(Data_SP500[[#This Row],[breaches]], Data_SP500[[#This Row],[breaches]]=H791),1,0)</f>
        <v>0</v>
      </c>
    </row>
    <row r="793" spans="1:9" x14ac:dyDescent="0.25">
      <c r="A793" s="3" t="s">
        <v>475</v>
      </c>
      <c r="B793">
        <v>2019.6400149999999</v>
      </c>
      <c r="C793">
        <f>LN(Data_SP500[[#This Row],[SP500]])-LN(B792)</f>
        <v>-1.2617682416440346E-3</v>
      </c>
      <c r="D793">
        <f>LN(B803)-LN(Data_SP500[[#This Row],[SP500]])</f>
        <v>1.7361433846848406E-2</v>
      </c>
      <c r="E793" s="3">
        <f t="shared" si="12"/>
        <v>1.0147823820124916E-2</v>
      </c>
      <c r="F793" s="3">
        <f>Data_SP500[[#This Row],[sigma]]*SQRT(10)</f>
        <v>3.2090236565705567E-2</v>
      </c>
      <c r="G793" s="3">
        <f>_xlfn.NORM.INV(0.01,0,1)*Data_SP500[[#This Row],[sigma_10d]]</f>
        <v>-7.4653053612096801E-2</v>
      </c>
      <c r="H793" s="3" t="b">
        <f>Data_SP500[[#This Row],[leg_return10d]]&lt;Data_SP500[[#This Row],[var10d]]</f>
        <v>0</v>
      </c>
      <c r="I793" s="3">
        <f>IF(AND(Data_SP500[[#This Row],[breaches]], Data_SP500[[#This Row],[breaches]]=H792),1,0)</f>
        <v>0</v>
      </c>
    </row>
    <row r="794" spans="1:9" x14ac:dyDescent="0.25">
      <c r="A794" s="3" t="s">
        <v>476</v>
      </c>
      <c r="B794">
        <v>2015.9300539999999</v>
      </c>
      <c r="C794">
        <f>LN(Data_SP500[[#This Row],[SP500]])-LN(B793)</f>
        <v>-1.8386309650004762E-3</v>
      </c>
      <c r="D794">
        <f>LN(B804)-LN(Data_SP500[[#This Row],[SP500]])</f>
        <v>2.3540944608090086E-2</v>
      </c>
      <c r="E794" s="3">
        <f t="shared" si="12"/>
        <v>9.6637549615963287E-3</v>
      </c>
      <c r="F794" s="3">
        <f>Data_SP500[[#This Row],[sigma]]*SQRT(10)</f>
        <v>3.0559476428397406E-2</v>
      </c>
      <c r="G794" s="3">
        <f>_xlfn.NORM.INV(0.01,0,1)*Data_SP500[[#This Row],[sigma_10d]]</f>
        <v>-7.1091973021003493E-2</v>
      </c>
      <c r="H794" s="3" t="b">
        <f>Data_SP500[[#This Row],[leg_return10d]]&lt;Data_SP500[[#This Row],[var10d]]</f>
        <v>0</v>
      </c>
      <c r="I794" s="3">
        <f>IF(AND(Data_SP500[[#This Row],[breaches]], Data_SP500[[#This Row],[breaches]]=H793),1,0)</f>
        <v>0</v>
      </c>
    </row>
    <row r="795" spans="1:9" x14ac:dyDescent="0.25">
      <c r="A795" s="3" t="s">
        <v>477</v>
      </c>
      <c r="B795">
        <v>2027.219971</v>
      </c>
      <c r="C795">
        <f>LN(Data_SP500[[#This Row],[SP500]])-LN(B794)</f>
        <v>5.5847278848348836E-3</v>
      </c>
      <c r="D795">
        <f>LN(B805)-LN(Data_SP500[[#This Row],[SP500]])</f>
        <v>1.5914374333120485E-2</v>
      </c>
      <c r="E795" s="3">
        <f t="shared" si="12"/>
        <v>9.2335854000154417E-3</v>
      </c>
      <c r="F795" s="3">
        <f>Data_SP500[[#This Row],[sigma]]*SQRT(10)</f>
        <v>2.9199160833725743E-2</v>
      </c>
      <c r="G795" s="3">
        <f>_xlfn.NORM.INV(0.01,0,1)*Data_SP500[[#This Row],[sigma_10d]]</f>
        <v>-6.7927405729314466E-2</v>
      </c>
      <c r="H795" s="3" t="b">
        <f>Data_SP500[[#This Row],[leg_return10d]]&lt;Data_SP500[[#This Row],[var10d]]</f>
        <v>0</v>
      </c>
      <c r="I795" s="3">
        <f>IF(AND(Data_SP500[[#This Row],[breaches]], Data_SP500[[#This Row],[breaches]]=H794),1,0)</f>
        <v>0</v>
      </c>
    </row>
    <row r="796" spans="1:9" x14ac:dyDescent="0.25">
      <c r="A796" s="3" t="s">
        <v>478</v>
      </c>
      <c r="B796">
        <v>2040.589966</v>
      </c>
      <c r="C796">
        <f>LN(Data_SP500[[#This Row],[SP500]])-LN(B795)</f>
        <v>6.5735830102084947E-3</v>
      </c>
      <c r="D796">
        <f>LN(B806)-LN(Data_SP500[[#This Row],[SP500]])</f>
        <v>1.5651750360074601E-2</v>
      </c>
      <c r="E796" s="3">
        <f t="shared" si="12"/>
        <v>8.7725132192568982E-3</v>
      </c>
      <c r="F796" s="3">
        <f>Data_SP500[[#This Row],[sigma]]*SQRT(10)</f>
        <v>2.7741122576787881E-2</v>
      </c>
      <c r="G796" s="3">
        <f>_xlfn.NORM.INV(0.01,0,1)*Data_SP500[[#This Row],[sigma_10d]]</f>
        <v>-6.4535501530016859E-2</v>
      </c>
      <c r="H796" s="3" t="b">
        <f>Data_SP500[[#This Row],[leg_return10d]]&lt;Data_SP500[[#This Row],[var10d]]</f>
        <v>0</v>
      </c>
      <c r="I796" s="3">
        <f>IF(AND(Data_SP500[[#This Row],[breaches]], Data_SP500[[#This Row],[breaches]]=H795),1,0)</f>
        <v>0</v>
      </c>
    </row>
    <row r="797" spans="1:9" x14ac:dyDescent="0.25">
      <c r="A797" s="3" t="s">
        <v>479</v>
      </c>
      <c r="B797">
        <v>2049.580078</v>
      </c>
      <c r="C797">
        <f>LN(Data_SP500[[#This Row],[SP500]])-LN(B796)</f>
        <v>4.3959671019813129E-3</v>
      </c>
      <c r="D797">
        <f>LN(B807)-LN(Data_SP500[[#This Row],[SP500]])</f>
        <v>8.0423034462135945E-3</v>
      </c>
      <c r="E797" s="3">
        <f t="shared" si="12"/>
        <v>8.6113429309908965E-3</v>
      </c>
      <c r="F797" s="3">
        <f>Data_SP500[[#This Row],[sigma]]*SQRT(10)</f>
        <v>2.7231457374721407E-2</v>
      </c>
      <c r="G797" s="3">
        <f>_xlfn.NORM.INV(0.01,0,1)*Data_SP500[[#This Row],[sigma_10d]]</f>
        <v>-6.3349842970716927E-2</v>
      </c>
      <c r="H797" s="3" t="b">
        <f>Data_SP500[[#This Row],[leg_return10d]]&lt;Data_SP500[[#This Row],[var10d]]</f>
        <v>0</v>
      </c>
      <c r="I797" s="3">
        <f>IF(AND(Data_SP500[[#This Row],[breaches]], Data_SP500[[#This Row],[breaches]]=H796),1,0)</f>
        <v>0</v>
      </c>
    </row>
    <row r="798" spans="1:9" x14ac:dyDescent="0.25">
      <c r="A798" s="3" t="s">
        <v>480</v>
      </c>
      <c r="B798">
        <v>2051.6000979999999</v>
      </c>
      <c r="C798">
        <f>LN(Data_SP500[[#This Row],[SP500]])-LN(B797)</f>
        <v>9.8509213283293207E-4</v>
      </c>
      <c r="D798">
        <f>LN(B808)-LN(Data_SP500[[#This Row],[SP500]])</f>
        <v>-3.1390871624230599E-3</v>
      </c>
      <c r="E798" s="3">
        <f t="shared" si="12"/>
        <v>8.5954275901511425E-3</v>
      </c>
      <c r="F798" s="3">
        <f>Data_SP500[[#This Row],[sigma]]*SQRT(10)</f>
        <v>2.7181128647929889E-2</v>
      </c>
      <c r="G798" s="3">
        <f>_xlfn.NORM.INV(0.01,0,1)*Data_SP500[[#This Row],[sigma_10d]]</f>
        <v>-6.3232760844142297E-2</v>
      </c>
      <c r="H798" s="3" t="b">
        <f>Data_SP500[[#This Row],[leg_return10d]]&lt;Data_SP500[[#This Row],[var10d]]</f>
        <v>0</v>
      </c>
      <c r="I798" s="3">
        <f>IF(AND(Data_SP500[[#This Row],[breaches]], Data_SP500[[#This Row],[breaches]]=H797),1,0)</f>
        <v>0</v>
      </c>
    </row>
    <row r="799" spans="1:9" x14ac:dyDescent="0.25">
      <c r="A799" s="3" t="s">
        <v>481</v>
      </c>
      <c r="B799">
        <v>2049.8000489999999</v>
      </c>
      <c r="C799">
        <f>LN(Data_SP500[[#This Row],[SP500]])-LN(B798)</f>
        <v>-8.7777298047519992E-4</v>
      </c>
      <c r="D799">
        <f>LN(B809)-LN(Data_SP500[[#This Row],[SP500]])</f>
        <v>8.191483670401567E-3</v>
      </c>
      <c r="E799" s="3">
        <f t="shared" si="12"/>
        <v>8.2439033154449205E-3</v>
      </c>
      <c r="F799" s="3">
        <f>Data_SP500[[#This Row],[sigma]]*SQRT(10)</f>
        <v>2.6069511287019509E-2</v>
      </c>
      <c r="G799" s="3">
        <f>_xlfn.NORM.INV(0.01,0,1)*Data_SP500[[#This Row],[sigma_10d]]</f>
        <v>-6.0646752159841534E-2</v>
      </c>
      <c r="H799" s="3" t="b">
        <f>Data_SP500[[#This Row],[leg_return10d]]&lt;Data_SP500[[#This Row],[var10d]]</f>
        <v>0</v>
      </c>
      <c r="I799" s="3">
        <f>IF(AND(Data_SP500[[#This Row],[breaches]], Data_SP500[[#This Row],[breaches]]=H798),1,0)</f>
        <v>0</v>
      </c>
    </row>
    <row r="800" spans="1:9" x14ac:dyDescent="0.25">
      <c r="A800" s="3" t="s">
        <v>482</v>
      </c>
      <c r="B800">
        <v>2036.709961</v>
      </c>
      <c r="C800">
        <f>LN(Data_SP500[[#This Row],[SP500]])-LN(B799)</f>
        <v>-6.4065095838294894E-3</v>
      </c>
      <c r="D800">
        <f>LN(B810)-LN(Data_SP500[[#This Row],[SP500]])</f>
        <v>2.5499192491507117E-3</v>
      </c>
      <c r="E800" s="3">
        <f t="shared" si="12"/>
        <v>7.7812619826284823E-3</v>
      </c>
      <c r="F800" s="3">
        <f>Data_SP500[[#This Row],[sigma]]*SQRT(10)</f>
        <v>2.4606510935583564E-2</v>
      </c>
      <c r="G800" s="3">
        <f>_xlfn.NORM.INV(0.01,0,1)*Data_SP500[[#This Row],[sigma_10d]]</f>
        <v>-5.7243304402557524E-2</v>
      </c>
      <c r="H800" s="3" t="b">
        <f>Data_SP500[[#This Row],[leg_return10d]]&lt;Data_SP500[[#This Row],[var10d]]</f>
        <v>0</v>
      </c>
      <c r="I800" s="3">
        <f>IF(AND(Data_SP500[[#This Row],[breaches]], Data_SP500[[#This Row],[breaches]]=H799),1,0)</f>
        <v>0</v>
      </c>
    </row>
    <row r="801" spans="1:9" x14ac:dyDescent="0.25">
      <c r="A801" s="3" t="s">
        <v>483</v>
      </c>
      <c r="B801">
        <v>2035.9399410000001</v>
      </c>
      <c r="C801">
        <f>LN(Data_SP500[[#This Row],[SP500]])-LN(B800)</f>
        <v>-3.7814200960362143E-4</v>
      </c>
      <c r="D801">
        <f>LN(B811)-LN(Data_SP500[[#This Row],[SP500]])</f>
        <v>5.7107641535889542E-3</v>
      </c>
      <c r="E801" s="3">
        <f t="shared" si="12"/>
        <v>7.8009529837388446E-3</v>
      </c>
      <c r="F801" s="3">
        <f>Data_SP500[[#This Row],[sigma]]*SQRT(10)</f>
        <v>2.4668779348501212E-2</v>
      </c>
      <c r="G801" s="3">
        <f>_xlfn.NORM.INV(0.01,0,1)*Data_SP500[[#This Row],[sigma_10d]]</f>
        <v>-5.7388162392568394E-2</v>
      </c>
      <c r="H801" s="3" t="b">
        <f>Data_SP500[[#This Row],[leg_return10d]]&lt;Data_SP500[[#This Row],[var10d]]</f>
        <v>0</v>
      </c>
      <c r="I801" s="3">
        <f>IF(AND(Data_SP500[[#This Row],[breaches]], Data_SP500[[#This Row],[breaches]]=H800),1,0)</f>
        <v>0</v>
      </c>
    </row>
    <row r="802" spans="1:9" x14ac:dyDescent="0.25">
      <c r="A802" s="3" t="s">
        <v>484</v>
      </c>
      <c r="B802">
        <v>2037.0500489999999</v>
      </c>
      <c r="C802">
        <f>LN(Data_SP500[[#This Row],[SP500]])-LN(B801)</f>
        <v>5.4510717198663627E-4</v>
      </c>
      <c r="D802">
        <f>LN(B812)-LN(Data_SP500[[#This Row],[SP500]])</f>
        <v>2.4221107750017623E-3</v>
      </c>
      <c r="E802" s="3">
        <f t="shared" si="12"/>
        <v>7.5476049287574315E-3</v>
      </c>
      <c r="F802" s="3">
        <f>Data_SP500[[#This Row],[sigma]]*SQRT(10)</f>
        <v>2.3867622453986378E-2</v>
      </c>
      <c r="G802" s="3">
        <f>_xlfn.NORM.INV(0.01,0,1)*Data_SP500[[#This Row],[sigma_10d]]</f>
        <v>-5.5524392754240648E-2</v>
      </c>
      <c r="H802" s="3" t="b">
        <f>Data_SP500[[#This Row],[leg_return10d]]&lt;Data_SP500[[#This Row],[var10d]]</f>
        <v>0</v>
      </c>
      <c r="I802" s="3">
        <f>IF(AND(Data_SP500[[#This Row],[breaches]], Data_SP500[[#This Row],[breaches]]=H801),1,0)</f>
        <v>0</v>
      </c>
    </row>
    <row r="803" spans="1:9" x14ac:dyDescent="0.25">
      <c r="A803" s="3" t="s">
        <v>485</v>
      </c>
      <c r="B803">
        <v>2055.01001</v>
      </c>
      <c r="C803">
        <f>LN(Data_SP500[[#This Row],[SP500]])-LN(B802)</f>
        <v>8.7780120839129339E-3</v>
      </c>
      <c r="D803">
        <f>LN(B813)-LN(Data_SP500[[#This Row],[SP500]])</f>
        <v>3.2598528312499653E-3</v>
      </c>
      <c r="E803" s="3">
        <f t="shared" si="12"/>
        <v>7.6290974991219977E-3</v>
      </c>
      <c r="F803" s="3">
        <f>Data_SP500[[#This Row],[sigma]]*SQRT(10)</f>
        <v>2.4125324588719948E-2</v>
      </c>
      <c r="G803" s="3">
        <f>_xlfn.NORM.INV(0.01,0,1)*Data_SP500[[#This Row],[sigma_10d]]</f>
        <v>-5.6123897567513868E-2</v>
      </c>
      <c r="H803" s="3" t="b">
        <f>Data_SP500[[#This Row],[leg_return10d]]&lt;Data_SP500[[#This Row],[var10d]]</f>
        <v>0</v>
      </c>
      <c r="I803" s="3">
        <f>IF(AND(Data_SP500[[#This Row],[breaches]], Data_SP500[[#This Row],[breaches]]=H802),1,0)</f>
        <v>0</v>
      </c>
    </row>
    <row r="804" spans="1:9" x14ac:dyDescent="0.25">
      <c r="A804" s="3" t="s">
        <v>486</v>
      </c>
      <c r="B804">
        <v>2063.9499510000001</v>
      </c>
      <c r="C804">
        <f>LN(Data_SP500[[#This Row],[SP500]])-LN(B803)</f>
        <v>4.3408797962412038E-3</v>
      </c>
      <c r="D804">
        <f>LN(B814)-LN(Data_SP500[[#This Row],[SP500]])</f>
        <v>8.9090427195994693E-3</v>
      </c>
      <c r="E804" s="3">
        <f t="shared" si="12"/>
        <v>7.2297084589382273E-3</v>
      </c>
      <c r="F804" s="3">
        <f>Data_SP500[[#This Row],[sigma]]*SQRT(10)</f>
        <v>2.2862345549230719E-2</v>
      </c>
      <c r="G804" s="3">
        <f>_xlfn.NORM.INV(0.01,0,1)*Data_SP500[[#This Row],[sigma_10d]]</f>
        <v>-5.318576896403996E-2</v>
      </c>
      <c r="H804" s="3" t="b">
        <f>Data_SP500[[#This Row],[leg_return10d]]&lt;Data_SP500[[#This Row],[var10d]]</f>
        <v>0</v>
      </c>
      <c r="I804" s="3">
        <f>IF(AND(Data_SP500[[#This Row],[breaches]], Data_SP500[[#This Row],[breaches]]=H803),1,0)</f>
        <v>0</v>
      </c>
    </row>
    <row r="805" spans="1:9" x14ac:dyDescent="0.25">
      <c r="A805" s="3" t="s">
        <v>487</v>
      </c>
      <c r="B805">
        <v>2059.73999</v>
      </c>
      <c r="C805">
        <f>LN(Data_SP500[[#This Row],[SP500]])-LN(B804)</f>
        <v>-2.0418423901347182E-3</v>
      </c>
      <c r="D805">
        <f>LN(B815)-LN(Data_SP500[[#This Row],[SP500]])</f>
        <v>1.1123797337302399E-2</v>
      </c>
      <c r="E805" s="3">
        <f t="shared" si="12"/>
        <v>5.5804301419011149E-3</v>
      </c>
      <c r="F805" s="3">
        <f>Data_SP500[[#This Row],[sigma]]*SQRT(10)</f>
        <v>1.7646869571864156E-2</v>
      </c>
      <c r="G805" s="3">
        <f>_xlfn.NORM.INV(0.01,0,1)*Data_SP500[[#This Row],[sigma_10d]]</f>
        <v>-4.1052757511982181E-2</v>
      </c>
      <c r="H805" s="3" t="b">
        <f>Data_SP500[[#This Row],[leg_return10d]]&lt;Data_SP500[[#This Row],[var10d]]</f>
        <v>0</v>
      </c>
      <c r="I805" s="3">
        <f>IF(AND(Data_SP500[[#This Row],[breaches]], Data_SP500[[#This Row],[breaches]]=H804),1,0)</f>
        <v>0</v>
      </c>
    </row>
    <row r="806" spans="1:9" x14ac:dyDescent="0.25">
      <c r="A806" s="3" t="s">
        <v>1076</v>
      </c>
      <c r="B806">
        <v>2072.780029</v>
      </c>
      <c r="C806">
        <f>LN(Data_SP500[[#This Row],[SP500]])-LN(B805)</f>
        <v>6.3109590371626112E-3</v>
      </c>
      <c r="D806">
        <f>LN(B816)-LN(Data_SP500[[#This Row],[SP500]])</f>
        <v>3.8280686412504039E-3</v>
      </c>
      <c r="E806" s="3">
        <f t="shared" si="12"/>
        <v>5.6443696219207005E-3</v>
      </c>
      <c r="F806" s="3">
        <f>Data_SP500[[#This Row],[sigma]]*SQRT(10)</f>
        <v>1.7849063961132873E-2</v>
      </c>
      <c r="G806" s="3">
        <f>_xlfn.NORM.INV(0.01,0,1)*Data_SP500[[#This Row],[sigma_10d]]</f>
        <v>-4.1523131999600449E-2</v>
      </c>
      <c r="H806" s="3" t="b">
        <f>Data_SP500[[#This Row],[leg_return10d]]&lt;Data_SP500[[#This Row],[var10d]]</f>
        <v>0</v>
      </c>
      <c r="I806" s="3">
        <f>IF(AND(Data_SP500[[#This Row],[breaches]], Data_SP500[[#This Row],[breaches]]=H805),1,0)</f>
        <v>0</v>
      </c>
    </row>
    <row r="807" spans="1:9" x14ac:dyDescent="0.25">
      <c r="A807" s="3" t="s">
        <v>1077</v>
      </c>
      <c r="B807">
        <v>2066.1298830000001</v>
      </c>
      <c r="C807">
        <f>LN(Data_SP500[[#This Row],[SP500]])-LN(B806)</f>
        <v>-3.2134798118796937E-3</v>
      </c>
      <c r="D807">
        <f>LN(B817)-LN(Data_SP500[[#This Row],[SP500]])</f>
        <v>1.3561274344433549E-2</v>
      </c>
      <c r="E807" s="3">
        <f t="shared" si="12"/>
        <v>5.7460202663904454E-3</v>
      </c>
      <c r="F807" s="3">
        <f>Data_SP500[[#This Row],[sigma]]*SQRT(10)</f>
        <v>1.8170511523281266E-2</v>
      </c>
      <c r="G807" s="3">
        <f>_xlfn.NORM.INV(0.01,0,1)*Data_SP500[[#This Row],[sigma_10d]]</f>
        <v>-4.2270930852419973E-2</v>
      </c>
      <c r="H807" s="3" t="b">
        <f>Data_SP500[[#This Row],[leg_return10d]]&lt;Data_SP500[[#This Row],[var10d]]</f>
        <v>0</v>
      </c>
      <c r="I807" s="3">
        <f>IF(AND(Data_SP500[[#This Row],[breaches]], Data_SP500[[#This Row],[breaches]]=H806),1,0)</f>
        <v>0</v>
      </c>
    </row>
    <row r="808" spans="1:9" x14ac:dyDescent="0.25">
      <c r="A808" s="3" t="s">
        <v>1078</v>
      </c>
      <c r="B808">
        <v>2045.170044</v>
      </c>
      <c r="C808">
        <f>LN(Data_SP500[[#This Row],[SP500]])-LN(B807)</f>
        <v>-1.0196298475803722E-2</v>
      </c>
      <c r="D808">
        <f>LN(B818)-LN(Data_SP500[[#This Row],[SP500]])</f>
        <v>2.6837310752693355E-2</v>
      </c>
      <c r="E808" s="3">
        <f t="shared" si="12"/>
        <v>6.2880652077612516E-3</v>
      </c>
      <c r="F808" s="3">
        <f>Data_SP500[[#This Row],[sigma]]*SQRT(10)</f>
        <v>1.9884608132185445E-2</v>
      </c>
      <c r="G808" s="3">
        <f>_xlfn.NORM.INV(0.01,0,1)*Data_SP500[[#This Row],[sigma_10d]]</f>
        <v>-4.6258515854444821E-2</v>
      </c>
      <c r="H808" s="3" t="b">
        <f>Data_SP500[[#This Row],[leg_return10d]]&lt;Data_SP500[[#This Row],[var10d]]</f>
        <v>0</v>
      </c>
      <c r="I808" s="3">
        <f>IF(AND(Data_SP500[[#This Row],[breaches]], Data_SP500[[#This Row],[breaches]]=H807),1,0)</f>
        <v>0</v>
      </c>
    </row>
    <row r="809" spans="1:9" x14ac:dyDescent="0.25">
      <c r="A809" s="3" t="s">
        <v>1079</v>
      </c>
      <c r="B809">
        <v>2066.6599120000001</v>
      </c>
      <c r="C809">
        <f>LN(Data_SP500[[#This Row],[SP500]])-LN(B808)</f>
        <v>1.0452797852349427E-2</v>
      </c>
      <c r="D809">
        <f>LN(B819)-LN(Data_SP500[[#This Row],[SP500]])</f>
        <v>1.7145767704261239E-2</v>
      </c>
      <c r="E809" s="3">
        <f t="shared" si="12"/>
        <v>6.6127070150356444E-3</v>
      </c>
      <c r="F809" s="3">
        <f>Data_SP500[[#This Row],[sigma]]*SQRT(10)</f>
        <v>2.0911215666885946E-2</v>
      </c>
      <c r="G809" s="3">
        <f>_xlfn.NORM.INV(0.01,0,1)*Data_SP500[[#This Row],[sigma_10d]]</f>
        <v>-4.8646762110269644E-2</v>
      </c>
      <c r="H809" s="3" t="b">
        <f>Data_SP500[[#This Row],[leg_return10d]]&lt;Data_SP500[[#This Row],[var10d]]</f>
        <v>0</v>
      </c>
      <c r="I809" s="3">
        <f>IF(AND(Data_SP500[[#This Row],[breaches]], Data_SP500[[#This Row],[breaches]]=H808),1,0)</f>
        <v>0</v>
      </c>
    </row>
    <row r="810" spans="1:9" x14ac:dyDescent="0.25">
      <c r="A810" s="3" t="s">
        <v>1080</v>
      </c>
      <c r="B810">
        <v>2041.910034</v>
      </c>
      <c r="C810">
        <f>LN(Data_SP500[[#This Row],[SP500]])-LN(B809)</f>
        <v>-1.2048074005080345E-2</v>
      </c>
      <c r="D810">
        <f>LN(B820)-LN(Data_SP500[[#This Row],[SP500]])</f>
        <v>2.3986278791429783E-2</v>
      </c>
      <c r="E810" s="3">
        <f t="shared" si="12"/>
        <v>6.6864582805703709E-3</v>
      </c>
      <c r="F810" s="3">
        <f>Data_SP500[[#This Row],[sigma]]*SQRT(10)</f>
        <v>2.1144437646295557E-2</v>
      </c>
      <c r="G810" s="3">
        <f>_xlfn.NORM.INV(0.01,0,1)*Data_SP500[[#This Row],[sigma_10d]]</f>
        <v>-4.9189317566248787E-2</v>
      </c>
      <c r="H810" s="3" t="b">
        <f>Data_SP500[[#This Row],[leg_return10d]]&lt;Data_SP500[[#This Row],[var10d]]</f>
        <v>0</v>
      </c>
      <c r="I810" s="3">
        <f>IF(AND(Data_SP500[[#This Row],[breaches]], Data_SP500[[#This Row],[breaches]]=H809),1,0)</f>
        <v>0</v>
      </c>
    </row>
    <row r="811" spans="1:9" x14ac:dyDescent="0.25">
      <c r="A811" s="3" t="s">
        <v>1081</v>
      </c>
      <c r="B811">
        <v>2047.599976</v>
      </c>
      <c r="C811">
        <f>LN(Data_SP500[[#This Row],[SP500]])-LN(B810)</f>
        <v>2.7827028948346211E-3</v>
      </c>
      <c r="D811">
        <f>LN(B821)-LN(Data_SP500[[#This Row],[SP500]])</f>
        <v>2.1251434640495503E-2</v>
      </c>
      <c r="E811" s="3">
        <f t="shared" si="12"/>
        <v>6.6444542393636645E-3</v>
      </c>
      <c r="F811" s="3">
        <f>Data_SP500[[#This Row],[sigma]]*SQRT(10)</f>
        <v>2.10116092051508E-2</v>
      </c>
      <c r="G811" s="3">
        <f>_xlfn.NORM.INV(0.01,0,1)*Data_SP500[[#This Row],[sigma_10d]]</f>
        <v>-4.8880312404579525E-2</v>
      </c>
      <c r="H811" s="3" t="b">
        <f>Data_SP500[[#This Row],[leg_return10d]]&lt;Data_SP500[[#This Row],[var10d]]</f>
        <v>0</v>
      </c>
      <c r="I811" s="3">
        <f>IF(AND(Data_SP500[[#This Row],[breaches]], Data_SP500[[#This Row],[breaches]]=H810),1,0)</f>
        <v>0</v>
      </c>
    </row>
    <row r="812" spans="1:9" x14ac:dyDescent="0.25">
      <c r="A812" s="3" t="s">
        <v>1082</v>
      </c>
      <c r="B812">
        <v>2041.98999</v>
      </c>
      <c r="C812">
        <f>LN(Data_SP500[[#This Row],[SP500]])-LN(B811)</f>
        <v>-2.7435462066005556E-3</v>
      </c>
      <c r="D812">
        <f>LN(B822)-LN(Data_SP500[[#This Row],[SP500]])</f>
        <v>2.2181291256161195E-2</v>
      </c>
      <c r="E812" s="3">
        <f t="shared" si="12"/>
        <v>6.7009684677888787E-3</v>
      </c>
      <c r="F812" s="3">
        <f>Data_SP500[[#This Row],[sigma]]*SQRT(10)</f>
        <v>2.1190322887181506E-2</v>
      </c>
      <c r="G812" s="3">
        <f>_xlfn.NORM.INV(0.01,0,1)*Data_SP500[[#This Row],[sigma_10d]]</f>
        <v>-4.9296062598833665E-2</v>
      </c>
      <c r="H812" s="3" t="b">
        <f>Data_SP500[[#This Row],[leg_return10d]]&lt;Data_SP500[[#This Row],[var10d]]</f>
        <v>0</v>
      </c>
      <c r="I812" s="3">
        <f>IF(AND(Data_SP500[[#This Row],[breaches]], Data_SP500[[#This Row],[breaches]]=H811),1,0)</f>
        <v>0</v>
      </c>
    </row>
    <row r="813" spans="1:9" x14ac:dyDescent="0.25">
      <c r="A813" s="3" t="s">
        <v>1083</v>
      </c>
      <c r="B813">
        <v>2061.719971</v>
      </c>
      <c r="C813">
        <f>LN(Data_SP500[[#This Row],[SP500]])-LN(B812)</f>
        <v>9.6157541401611368E-3</v>
      </c>
      <c r="D813">
        <f>LN(B823)-LN(Data_SP500[[#This Row],[SP500]])</f>
        <v>1.4436537238002423E-2</v>
      </c>
      <c r="E813" s="3">
        <f t="shared" si="12"/>
        <v>6.0844507670179578E-3</v>
      </c>
      <c r="F813" s="3">
        <f>Data_SP500[[#This Row],[sigma]]*SQRT(10)</f>
        <v>1.924072273493525E-2</v>
      </c>
      <c r="G813" s="3">
        <f>_xlfn.NORM.INV(0.01,0,1)*Data_SP500[[#This Row],[sigma_10d]]</f>
        <v>-4.4760614429425888E-2</v>
      </c>
      <c r="H813" s="3" t="b">
        <f>Data_SP500[[#This Row],[leg_return10d]]&lt;Data_SP500[[#This Row],[var10d]]</f>
        <v>0</v>
      </c>
      <c r="I813" s="3">
        <f>IF(AND(Data_SP500[[#This Row],[breaches]], Data_SP500[[#This Row],[breaches]]=H812),1,0)</f>
        <v>0</v>
      </c>
    </row>
    <row r="814" spans="1:9" x14ac:dyDescent="0.25">
      <c r="A814" s="3" t="s">
        <v>488</v>
      </c>
      <c r="B814">
        <v>2082.419922</v>
      </c>
      <c r="C814">
        <f>LN(Data_SP500[[#This Row],[SP500]])-LN(B813)</f>
        <v>9.9900696845907078E-3</v>
      </c>
      <c r="D814">
        <f>LN(B824)-LN(Data_SP500[[#This Row],[SP500]])</f>
        <v>6.0944615832596583E-3</v>
      </c>
      <c r="E814" s="3">
        <f t="shared" si="12"/>
        <v>6.3712077778366547E-3</v>
      </c>
      <c r="F814" s="3">
        <f>Data_SP500[[#This Row],[sigma]]*SQRT(10)</f>
        <v>2.0147528024143876E-2</v>
      </c>
      <c r="G814" s="3">
        <f>_xlfn.NORM.INV(0.01,0,1)*Data_SP500[[#This Row],[sigma_10d]]</f>
        <v>-4.6870158986145369E-2</v>
      </c>
      <c r="H814" s="3" t="b">
        <f>Data_SP500[[#This Row],[leg_return10d]]&lt;Data_SP500[[#This Row],[var10d]]</f>
        <v>0</v>
      </c>
      <c r="I814" s="3">
        <f>IF(AND(Data_SP500[[#This Row],[breaches]], Data_SP500[[#This Row],[breaches]]=H813),1,0)</f>
        <v>0</v>
      </c>
    </row>
    <row r="815" spans="1:9" x14ac:dyDescent="0.25">
      <c r="A815" s="3" t="s">
        <v>489</v>
      </c>
      <c r="B815">
        <v>2082.780029</v>
      </c>
      <c r="C815">
        <f>LN(Data_SP500[[#This Row],[SP500]])-LN(B814)</f>
        <v>1.7291222756821156E-4</v>
      </c>
      <c r="D815">
        <f>LN(B825)-LN(Data_SP500[[#This Row],[SP500]])</f>
        <v>-3.3520863460942962E-3</v>
      </c>
      <c r="E815" s="3">
        <f t="shared" si="12"/>
        <v>6.3341851778676416E-3</v>
      </c>
      <c r="F815" s="3">
        <f>Data_SP500[[#This Row],[sigma]]*SQRT(10)</f>
        <v>2.0030452283340515E-2</v>
      </c>
      <c r="G815" s="3">
        <f>_xlfn.NORM.INV(0.01,0,1)*Data_SP500[[#This Row],[sigma_10d]]</f>
        <v>-4.659780008542571E-2</v>
      </c>
      <c r="H815" s="3" t="b">
        <f>Data_SP500[[#This Row],[leg_return10d]]&lt;Data_SP500[[#This Row],[var10d]]</f>
        <v>0</v>
      </c>
      <c r="I815" s="3">
        <f>IF(AND(Data_SP500[[#This Row],[breaches]], Data_SP500[[#This Row],[breaches]]=H814),1,0)</f>
        <v>0</v>
      </c>
    </row>
    <row r="816" spans="1:9" x14ac:dyDescent="0.25">
      <c r="A816" s="3" t="s">
        <v>490</v>
      </c>
      <c r="B816">
        <v>2080.7299800000001</v>
      </c>
      <c r="C816">
        <f>LN(Data_SP500[[#This Row],[SP500]])-LN(B815)</f>
        <v>-9.8476965888938395E-4</v>
      </c>
      <c r="D816">
        <f>LN(B826)-LN(Data_SP500[[#This Row],[SP500]])</f>
        <v>-7.4432660302488074E-3</v>
      </c>
      <c r="E816" s="3">
        <f t="shared" si="12"/>
        <v>6.2871874444280999E-3</v>
      </c>
      <c r="F816" s="3">
        <f>Data_SP500[[#This Row],[sigma]]*SQRT(10)</f>
        <v>1.9881832400806106E-2</v>
      </c>
      <c r="G816" s="3">
        <f>_xlfn.NORM.INV(0.01,0,1)*Data_SP500[[#This Row],[sigma_10d]]</f>
        <v>-4.6252058537651589E-2</v>
      </c>
      <c r="H816" s="3" t="b">
        <f>Data_SP500[[#This Row],[leg_return10d]]&lt;Data_SP500[[#This Row],[var10d]]</f>
        <v>0</v>
      </c>
      <c r="I816" s="3">
        <f>IF(AND(Data_SP500[[#This Row],[breaches]], Data_SP500[[#This Row],[breaches]]=H815),1,0)</f>
        <v>0</v>
      </c>
    </row>
    <row r="817" spans="1:9" x14ac:dyDescent="0.25">
      <c r="A817" s="3" t="s">
        <v>491</v>
      </c>
      <c r="B817">
        <v>2094.3400879999999</v>
      </c>
      <c r="C817">
        <f>LN(Data_SP500[[#This Row],[SP500]])-LN(B816)</f>
        <v>6.5197258913034517E-3</v>
      </c>
      <c r="D817">
        <f>LN(B827)-LN(Data_SP500[[#This Row],[SP500]])</f>
        <v>-6.1833851348707114E-3</v>
      </c>
      <c r="E817" s="3">
        <f t="shared" si="12"/>
        <v>6.2849138721503741E-3</v>
      </c>
      <c r="F817" s="3">
        <f>Data_SP500[[#This Row],[sigma]]*SQRT(10)</f>
        <v>1.9874642733983476E-2</v>
      </c>
      <c r="G817" s="3">
        <f>_xlfn.NORM.INV(0.01,0,1)*Data_SP500[[#This Row],[sigma_10d]]</f>
        <v>-4.6235332871523704E-2</v>
      </c>
      <c r="H817" s="3" t="b">
        <f>Data_SP500[[#This Row],[leg_return10d]]&lt;Data_SP500[[#This Row],[var10d]]</f>
        <v>0</v>
      </c>
      <c r="I817" s="3">
        <f>IF(AND(Data_SP500[[#This Row],[breaches]], Data_SP500[[#This Row],[breaches]]=H816),1,0)</f>
        <v>0</v>
      </c>
    </row>
    <row r="818" spans="1:9" x14ac:dyDescent="0.25">
      <c r="A818" s="3" t="s">
        <v>492</v>
      </c>
      <c r="B818">
        <v>2100.8000489999999</v>
      </c>
      <c r="C818">
        <f>LN(Data_SP500[[#This Row],[SP500]])-LN(B817)</f>
        <v>3.0797379324560836E-3</v>
      </c>
      <c r="D818">
        <f>LN(B828)-LN(Data_SP500[[#This Row],[SP500]])</f>
        <v>-1.7977622719251407E-2</v>
      </c>
      <c r="E818" s="3">
        <f t="shared" si="12"/>
        <v>6.2583535598568652E-3</v>
      </c>
      <c r="F818" s="3">
        <f>Data_SP500[[#This Row],[sigma]]*SQRT(10)</f>
        <v>1.9790651651770616E-2</v>
      </c>
      <c r="G818" s="3">
        <f>_xlfn.NORM.INV(0.01,0,1)*Data_SP500[[#This Row],[sigma_10d]]</f>
        <v>-4.6039940395979424E-2</v>
      </c>
      <c r="H818" s="3" t="b">
        <f>Data_SP500[[#This Row],[leg_return10d]]&lt;Data_SP500[[#This Row],[var10d]]</f>
        <v>0</v>
      </c>
      <c r="I818" s="3">
        <f>IF(AND(Data_SP500[[#This Row],[breaches]], Data_SP500[[#This Row],[breaches]]=H817),1,0)</f>
        <v>0</v>
      </c>
    </row>
    <row r="819" spans="1:9" x14ac:dyDescent="0.25">
      <c r="A819" s="3" t="s">
        <v>493</v>
      </c>
      <c r="B819">
        <v>2102.3999020000001</v>
      </c>
      <c r="C819">
        <f>LN(Data_SP500[[#This Row],[SP500]])-LN(B818)</f>
        <v>7.612548039173106E-4</v>
      </c>
      <c r="D819">
        <f>LN(B829)-LN(Data_SP500[[#This Row],[SP500]])</f>
        <v>-2.4693460229183728E-2</v>
      </c>
      <c r="E819" s="3">
        <f t="shared" si="12"/>
        <v>6.2588844736970349E-3</v>
      </c>
      <c r="F819" s="3">
        <f>Data_SP500[[#This Row],[sigma]]*SQRT(10)</f>
        <v>1.9792330548746857E-2</v>
      </c>
      <c r="G819" s="3">
        <f>_xlfn.NORM.INV(0.01,0,1)*Data_SP500[[#This Row],[sigma_10d]]</f>
        <v>-4.6043846094390842E-2</v>
      </c>
      <c r="H819" s="3" t="b">
        <f>Data_SP500[[#This Row],[leg_return10d]]&lt;Data_SP500[[#This Row],[var10d]]</f>
        <v>0</v>
      </c>
      <c r="I819" s="3">
        <f>IF(AND(Data_SP500[[#This Row],[breaches]], Data_SP500[[#This Row],[breaches]]=H818),1,0)</f>
        <v>0</v>
      </c>
    </row>
    <row r="820" spans="1:9" x14ac:dyDescent="0.25">
      <c r="A820" s="3" t="s">
        <v>494</v>
      </c>
      <c r="B820">
        <v>2091.4799800000001</v>
      </c>
      <c r="C820">
        <f>LN(Data_SP500[[#This Row],[SP500]])-LN(B819)</f>
        <v>-5.207562917911801E-3</v>
      </c>
      <c r="D820">
        <f>LN(B830)-LN(Data_SP500[[#This Row],[SP500]])</f>
        <v>-1.9724933821216872E-2</v>
      </c>
      <c r="E820" s="3">
        <f t="shared" si="12"/>
        <v>6.3992747196924462E-3</v>
      </c>
      <c r="F820" s="3">
        <f>Data_SP500[[#This Row],[sigma]]*SQRT(10)</f>
        <v>2.0236283487363692E-2</v>
      </c>
      <c r="G820" s="3">
        <f>_xlfn.NORM.INV(0.01,0,1)*Data_SP500[[#This Row],[sigma_10d]]</f>
        <v>-4.7076635069316294E-2</v>
      </c>
      <c r="H820" s="3" t="b">
        <f>Data_SP500[[#This Row],[leg_return10d]]&lt;Data_SP500[[#This Row],[var10d]]</f>
        <v>0</v>
      </c>
      <c r="I820" s="3">
        <f>IF(AND(Data_SP500[[#This Row],[breaches]], Data_SP500[[#This Row],[breaches]]=H819),1,0)</f>
        <v>0</v>
      </c>
    </row>
    <row r="821" spans="1:9" x14ac:dyDescent="0.25">
      <c r="A821" s="3" t="s">
        <v>495</v>
      </c>
      <c r="B821">
        <v>2091.580078</v>
      </c>
      <c r="C821">
        <f>LN(Data_SP500[[#This Row],[SP500]])-LN(B820)</f>
        <v>4.7858743900341949E-5</v>
      </c>
      <c r="D821">
        <f>LN(B831)-LN(Data_SP500[[#This Row],[SP500]])</f>
        <v>-1.6603181897921537E-2</v>
      </c>
      <c r="E821" s="3">
        <f t="shared" si="12"/>
        <v>6.1790604213112221E-3</v>
      </c>
      <c r="F821" s="3">
        <f>Data_SP500[[#This Row],[sigma]]*SQRT(10)</f>
        <v>1.9539904731143094E-2</v>
      </c>
      <c r="G821" s="3">
        <f>_xlfn.NORM.INV(0.01,0,1)*Data_SP500[[#This Row],[sigma_10d]]</f>
        <v>-4.5456615830255301E-2</v>
      </c>
      <c r="H821" s="3" t="b">
        <f>Data_SP500[[#This Row],[leg_return10d]]&lt;Data_SP500[[#This Row],[var10d]]</f>
        <v>0</v>
      </c>
      <c r="I821" s="3">
        <f>IF(AND(Data_SP500[[#This Row],[breaches]], Data_SP500[[#This Row],[breaches]]=H820),1,0)</f>
        <v>0</v>
      </c>
    </row>
    <row r="822" spans="1:9" x14ac:dyDescent="0.25">
      <c r="A822" s="3" t="s">
        <v>496</v>
      </c>
      <c r="B822">
        <v>2087.790039</v>
      </c>
      <c r="C822">
        <f>LN(Data_SP500[[#This Row],[SP500]])-LN(B821)</f>
        <v>-1.8136895909348638E-3</v>
      </c>
      <c r="D822">
        <f>LN(B832)-LN(Data_SP500[[#This Row],[SP500]])</f>
        <v>-1.4036279401789642E-2</v>
      </c>
      <c r="E822" s="3">
        <f t="shared" si="12"/>
        <v>6.2060399610992315E-3</v>
      </c>
      <c r="F822" s="3">
        <f>Data_SP500[[#This Row],[sigma]]*SQRT(10)</f>
        <v>1.9625221527096337E-2</v>
      </c>
      <c r="G822" s="3">
        <f>_xlfn.NORM.INV(0.01,0,1)*Data_SP500[[#This Row],[sigma_10d]]</f>
        <v>-4.5655092377141104E-2</v>
      </c>
      <c r="H822" s="3" t="b">
        <f>Data_SP500[[#This Row],[leg_return10d]]&lt;Data_SP500[[#This Row],[var10d]]</f>
        <v>0</v>
      </c>
      <c r="I822" s="3">
        <f>IF(AND(Data_SP500[[#This Row],[breaches]], Data_SP500[[#This Row],[breaches]]=H821),1,0)</f>
        <v>0</v>
      </c>
    </row>
    <row r="823" spans="1:9" x14ac:dyDescent="0.25">
      <c r="A823" s="3" t="s">
        <v>497</v>
      </c>
      <c r="B823">
        <v>2091.6999510000001</v>
      </c>
      <c r="C823">
        <f>LN(Data_SP500[[#This Row],[SP500]])-LN(B822)</f>
        <v>1.8710001220023642E-3</v>
      </c>
      <c r="D823">
        <f>LN(B833)-LN(Data_SP500[[#This Row],[SP500]])</f>
        <v>-3.50091388802376E-3</v>
      </c>
      <c r="E823" s="3">
        <f t="shared" si="12"/>
        <v>6.2058149530888375E-3</v>
      </c>
      <c r="F823" s="3">
        <f>Data_SP500[[#This Row],[sigma]]*SQRT(10)</f>
        <v>1.9624509989291709E-2</v>
      </c>
      <c r="G823" s="3">
        <f>_xlfn.NORM.INV(0.01,0,1)*Data_SP500[[#This Row],[sigma_10d]]</f>
        <v>-4.5653437092682013E-2</v>
      </c>
      <c r="H823" s="3" t="b">
        <f>Data_SP500[[#This Row],[leg_return10d]]&lt;Data_SP500[[#This Row],[var10d]]</f>
        <v>0</v>
      </c>
      <c r="I823" s="3">
        <f>IF(AND(Data_SP500[[#This Row],[breaches]], Data_SP500[[#This Row],[breaches]]=H822),1,0)</f>
        <v>0</v>
      </c>
    </row>
    <row r="824" spans="1:9" x14ac:dyDescent="0.25">
      <c r="A824" s="3" t="s">
        <v>498</v>
      </c>
      <c r="B824">
        <v>2095.1499020000001</v>
      </c>
      <c r="C824">
        <f>LN(Data_SP500[[#This Row],[SP500]])-LN(B823)</f>
        <v>1.6479940298479434E-3</v>
      </c>
      <c r="D824">
        <f>LN(B834)-LN(Data_SP500[[#This Row],[SP500]])</f>
        <v>-1.4756430967863388E-2</v>
      </c>
      <c r="E824" s="3">
        <f t="shared" si="12"/>
        <v>5.9643179872641188E-3</v>
      </c>
      <c r="F824" s="3">
        <f>Data_SP500[[#This Row],[sigma]]*SQRT(10)</f>
        <v>1.8860829529265755E-2</v>
      </c>
      <c r="G824" s="3">
        <f>_xlfn.NORM.INV(0.01,0,1)*Data_SP500[[#This Row],[sigma_10d]]</f>
        <v>-4.3876850678054101E-2</v>
      </c>
      <c r="H824" s="3" t="b">
        <f>Data_SP500[[#This Row],[leg_return10d]]&lt;Data_SP500[[#This Row],[var10d]]</f>
        <v>0</v>
      </c>
      <c r="I824" s="3">
        <f>IF(AND(Data_SP500[[#This Row],[breaches]], Data_SP500[[#This Row],[breaches]]=H823),1,0)</f>
        <v>0</v>
      </c>
    </row>
    <row r="825" spans="1:9" x14ac:dyDescent="0.25">
      <c r="A825" s="3" t="s">
        <v>499</v>
      </c>
      <c r="B825">
        <v>2075.8100589999999</v>
      </c>
      <c r="C825">
        <f>LN(Data_SP500[[#This Row],[SP500]])-LN(B824)</f>
        <v>-9.2736357017857429E-3</v>
      </c>
      <c r="D825">
        <f>LN(B835)-LN(Data_SP500[[#This Row],[SP500]])</f>
        <v>-5.6522747687015595E-3</v>
      </c>
      <c r="E825" s="3">
        <f t="shared" si="12"/>
        <v>6.3042634705444628E-3</v>
      </c>
      <c r="F825" s="3">
        <f>Data_SP500[[#This Row],[sigma]]*SQRT(10)</f>
        <v>1.9935831536718331E-2</v>
      </c>
      <c r="G825" s="3">
        <f>_xlfn.NORM.INV(0.01,0,1)*Data_SP500[[#This Row],[sigma_10d]]</f>
        <v>-4.6377679312681039E-2</v>
      </c>
      <c r="H825" s="3" t="b">
        <f>Data_SP500[[#This Row],[leg_return10d]]&lt;Data_SP500[[#This Row],[var10d]]</f>
        <v>0</v>
      </c>
      <c r="I825" s="3">
        <f>IF(AND(Data_SP500[[#This Row],[breaches]], Data_SP500[[#This Row],[breaches]]=H824),1,0)</f>
        <v>0</v>
      </c>
    </row>
    <row r="826" spans="1:9" x14ac:dyDescent="0.25">
      <c r="A826" s="3" t="s">
        <v>500</v>
      </c>
      <c r="B826">
        <v>2065.3000489999999</v>
      </c>
      <c r="C826">
        <f>LN(Data_SP500[[#This Row],[SP500]])-LN(B825)</f>
        <v>-5.0759493430438951E-3</v>
      </c>
      <c r="D826">
        <f>LN(B836)-LN(Data_SP500[[#This Row],[SP500]])</f>
        <v>-9.0907595548026521E-3</v>
      </c>
      <c r="E826" s="3">
        <f t="shared" si="12"/>
        <v>6.3940919815885199E-3</v>
      </c>
      <c r="F826" s="3">
        <f>Data_SP500[[#This Row],[sigma]]*SQRT(10)</f>
        <v>2.0219894230439142E-2</v>
      </c>
      <c r="G826" s="3">
        <f>_xlfn.NORM.INV(0.01,0,1)*Data_SP500[[#This Row],[sigma_10d]]</f>
        <v>-4.7038507956312758E-2</v>
      </c>
      <c r="H826" s="3" t="b">
        <f>Data_SP500[[#This Row],[leg_return10d]]&lt;Data_SP500[[#This Row],[var10d]]</f>
        <v>0</v>
      </c>
      <c r="I826" s="3">
        <f>IF(AND(Data_SP500[[#This Row],[breaches]], Data_SP500[[#This Row],[breaches]]=H825),1,0)</f>
        <v>0</v>
      </c>
    </row>
    <row r="827" spans="1:9" x14ac:dyDescent="0.25">
      <c r="A827" s="3" t="s">
        <v>1084</v>
      </c>
      <c r="B827">
        <v>2081.429932</v>
      </c>
      <c r="C827">
        <f>LN(Data_SP500[[#This Row],[SP500]])-LN(B826)</f>
        <v>7.7796067866815477E-3</v>
      </c>
      <c r="D827">
        <f>LN(B837)-LN(Data_SP500[[#This Row],[SP500]])</f>
        <v>-7.1213898330171332E-3</v>
      </c>
      <c r="E827" s="3">
        <f t="shared" si="12"/>
        <v>6.4726445636227063E-3</v>
      </c>
      <c r="F827" s="3">
        <f>Data_SP500[[#This Row],[sigma]]*SQRT(10)</f>
        <v>2.0468299305754393E-2</v>
      </c>
      <c r="G827" s="3">
        <f>_xlfn.NORM.INV(0.01,0,1)*Data_SP500[[#This Row],[sigma_10d]]</f>
        <v>-4.7616384575173351E-2</v>
      </c>
      <c r="H827" s="3" t="b">
        <f>Data_SP500[[#This Row],[leg_return10d]]&lt;Data_SP500[[#This Row],[var10d]]</f>
        <v>0</v>
      </c>
      <c r="I827" s="3">
        <f>IF(AND(Data_SP500[[#This Row],[breaches]], Data_SP500[[#This Row],[breaches]]=H826),1,0)</f>
        <v>0</v>
      </c>
    </row>
    <row r="828" spans="1:9" x14ac:dyDescent="0.25">
      <c r="A828" s="3" t="s">
        <v>1085</v>
      </c>
      <c r="B828">
        <v>2063.3701169999999</v>
      </c>
      <c r="C828">
        <f>LN(Data_SP500[[#This Row],[SP500]])-LN(B827)</f>
        <v>-8.7144996519246121E-3</v>
      </c>
      <c r="D828">
        <f>LN(B838)-LN(Data_SP500[[#This Row],[SP500]])</f>
        <v>-7.8627536498023787E-3</v>
      </c>
      <c r="E828" s="3">
        <f t="shared" si="12"/>
        <v>6.7240588782473158E-3</v>
      </c>
      <c r="F828" s="3">
        <f>Data_SP500[[#This Row],[sigma]]*SQRT(10)</f>
        <v>2.1263341176338341E-2</v>
      </c>
      <c r="G828" s="3">
        <f>_xlfn.NORM.INV(0.01,0,1)*Data_SP500[[#This Row],[sigma_10d]]</f>
        <v>-4.9465928540579768E-2</v>
      </c>
      <c r="H828" s="3" t="b">
        <f>Data_SP500[[#This Row],[leg_return10d]]&lt;Data_SP500[[#This Row],[var10d]]</f>
        <v>0</v>
      </c>
      <c r="I828" s="3">
        <f>IF(AND(Data_SP500[[#This Row],[breaches]], Data_SP500[[#This Row],[breaches]]=H827),1,0)</f>
        <v>0</v>
      </c>
    </row>
    <row r="829" spans="1:9" x14ac:dyDescent="0.25">
      <c r="A829" s="3" t="s">
        <v>1086</v>
      </c>
      <c r="B829">
        <v>2051.1201169999999</v>
      </c>
      <c r="C829">
        <f>LN(Data_SP500[[#This Row],[SP500]])-LN(B828)</f>
        <v>-5.9545827060150103E-3</v>
      </c>
      <c r="D829">
        <f>LN(B839)-LN(Data_SP500[[#This Row],[SP500]])</f>
        <v>-1.7030132306841139E-3</v>
      </c>
      <c r="E829" s="3">
        <f t="shared" si="12"/>
        <v>6.4631072009532073E-3</v>
      </c>
      <c r="F829" s="3">
        <f>Data_SP500[[#This Row],[sigma]]*SQRT(10)</f>
        <v>2.0438139516847711E-2</v>
      </c>
      <c r="G829" s="3">
        <f>_xlfn.NORM.INV(0.01,0,1)*Data_SP500[[#This Row],[sigma_10d]]</f>
        <v>-4.7546222414368768E-2</v>
      </c>
      <c r="H829" s="3" t="b">
        <f>Data_SP500[[#This Row],[leg_return10d]]&lt;Data_SP500[[#This Row],[var10d]]</f>
        <v>0</v>
      </c>
      <c r="I829" s="3">
        <f>IF(AND(Data_SP500[[#This Row],[breaches]], Data_SP500[[#This Row],[breaches]]=H828),1,0)</f>
        <v>0</v>
      </c>
    </row>
    <row r="830" spans="1:9" x14ac:dyDescent="0.25">
      <c r="A830" s="3" t="s">
        <v>1087</v>
      </c>
      <c r="B830">
        <v>2050.6298830000001</v>
      </c>
      <c r="C830">
        <f>LN(Data_SP500[[#This Row],[SP500]])-LN(B829)</f>
        <v>-2.3903650994494541E-4</v>
      </c>
      <c r="D830">
        <f>LN(B840)-LN(Data_SP500[[#This Row],[SP500]])</f>
        <v>-5.1775713313277905E-3</v>
      </c>
      <c r="E830" s="3">
        <f t="shared" si="12"/>
        <v>6.0155874359584466E-3</v>
      </c>
      <c r="F830" s="3">
        <f>Data_SP500[[#This Row],[sigma]]*SQRT(10)</f>
        <v>1.9022957761520978E-2</v>
      </c>
      <c r="G830" s="3">
        <f>_xlfn.NORM.INV(0.01,0,1)*Data_SP500[[#This Row],[sigma_10d]]</f>
        <v>-4.4254017346483036E-2</v>
      </c>
      <c r="H830" s="3" t="b">
        <f>Data_SP500[[#This Row],[leg_return10d]]&lt;Data_SP500[[#This Row],[var10d]]</f>
        <v>0</v>
      </c>
      <c r="I830" s="3">
        <f>IF(AND(Data_SP500[[#This Row],[breaches]], Data_SP500[[#This Row],[breaches]]=H829),1,0)</f>
        <v>0</v>
      </c>
    </row>
    <row r="831" spans="1:9" x14ac:dyDescent="0.25">
      <c r="A831" s="3" t="s">
        <v>1088</v>
      </c>
      <c r="B831">
        <v>2057.139893</v>
      </c>
      <c r="C831">
        <f>LN(Data_SP500[[#This Row],[SP500]])-LN(B830)</f>
        <v>3.169610667195677E-3</v>
      </c>
      <c r="D831">
        <f>LN(B841)-LN(Data_SP500[[#This Row],[SP500]])</f>
        <v>-2.345722920188642E-3</v>
      </c>
      <c r="E831" s="3">
        <f t="shared" si="12"/>
        <v>5.4262970814488321E-3</v>
      </c>
      <c r="F831" s="3">
        <f>Data_SP500[[#This Row],[sigma]]*SQRT(10)</f>
        <v>1.715945803810252E-2</v>
      </c>
      <c r="G831" s="3">
        <f>_xlfn.NORM.INV(0.01,0,1)*Data_SP500[[#This Row],[sigma_10d]]</f>
        <v>-3.9918868726632813E-2</v>
      </c>
      <c r="H831" s="3" t="b">
        <f>Data_SP500[[#This Row],[leg_return10d]]&lt;Data_SP500[[#This Row],[var10d]]</f>
        <v>0</v>
      </c>
      <c r="I831" s="3">
        <f>IF(AND(Data_SP500[[#This Row],[breaches]], Data_SP500[[#This Row],[breaches]]=H830),1,0)</f>
        <v>0</v>
      </c>
    </row>
    <row r="832" spans="1:9" x14ac:dyDescent="0.25">
      <c r="A832" s="3" t="s">
        <v>1089</v>
      </c>
      <c r="B832">
        <v>2058.6899410000001</v>
      </c>
      <c r="C832">
        <f>LN(Data_SP500[[#This Row],[SP500]])-LN(B831)</f>
        <v>7.5321290519703155E-4</v>
      </c>
      <c r="D832">
        <f>LN(B842)-LN(Data_SP500[[#This Row],[SP500]])</f>
        <v>-5.1865722488972921E-3</v>
      </c>
      <c r="E832" s="3">
        <f t="shared" si="12"/>
        <v>5.3988797464959723E-3</v>
      </c>
      <c r="F832" s="3">
        <f>Data_SP500[[#This Row],[sigma]]*SQRT(10)</f>
        <v>1.7072756812279738E-2</v>
      </c>
      <c r="G832" s="3">
        <f>_xlfn.NORM.INV(0.01,0,1)*Data_SP500[[#This Row],[sigma_10d]]</f>
        <v>-3.9717171514263253E-2</v>
      </c>
      <c r="H832" s="3" t="b">
        <f>Data_SP500[[#This Row],[leg_return10d]]&lt;Data_SP500[[#This Row],[var10d]]</f>
        <v>0</v>
      </c>
      <c r="I832" s="3">
        <f>IF(AND(Data_SP500[[#This Row],[breaches]], Data_SP500[[#This Row],[breaches]]=H831),1,0)</f>
        <v>0</v>
      </c>
    </row>
    <row r="833" spans="1:9" x14ac:dyDescent="0.25">
      <c r="A833" s="3" t="s">
        <v>1090</v>
      </c>
      <c r="B833">
        <v>2084.389893</v>
      </c>
      <c r="C833">
        <f>LN(Data_SP500[[#This Row],[SP500]])-LN(B832)</f>
        <v>1.2406365635768246E-2</v>
      </c>
      <c r="D833">
        <f>LN(B843)-LN(Data_SP500[[#This Row],[SP500]])</f>
        <v>-4.0043001244756127E-3</v>
      </c>
      <c r="E833" s="3">
        <f t="shared" si="12"/>
        <v>5.9608132802629965E-3</v>
      </c>
      <c r="F833" s="3">
        <f>Data_SP500[[#This Row],[sigma]]*SQRT(10)</f>
        <v>1.8849746672610673E-2</v>
      </c>
      <c r="G833" s="3">
        <f>_xlfn.NORM.INV(0.01,0,1)*Data_SP500[[#This Row],[sigma_10d]]</f>
        <v>-4.3851068098036253E-2</v>
      </c>
      <c r="H833" s="3" t="b">
        <f>Data_SP500[[#This Row],[leg_return10d]]&lt;Data_SP500[[#This Row],[var10d]]</f>
        <v>0</v>
      </c>
      <c r="I833" s="3">
        <f>IF(AND(Data_SP500[[#This Row],[breaches]], Data_SP500[[#This Row],[breaches]]=H832),1,0)</f>
        <v>0</v>
      </c>
    </row>
    <row r="834" spans="1:9" x14ac:dyDescent="0.25">
      <c r="A834" s="3" t="s">
        <v>1091</v>
      </c>
      <c r="B834">
        <v>2064.459961</v>
      </c>
      <c r="C834">
        <f>LN(Data_SP500[[#This Row],[SP500]])-LN(B833)</f>
        <v>-9.6075230499916842E-3</v>
      </c>
      <c r="D834">
        <f>LN(B844)-LN(Data_SP500[[#This Row],[SP500]])</f>
        <v>1.2553752351520231E-2</v>
      </c>
      <c r="E834" s="3">
        <f t="shared" si="12"/>
        <v>6.0435751700928676E-3</v>
      </c>
      <c r="F834" s="3">
        <f>Data_SP500[[#This Row],[sigma]]*SQRT(10)</f>
        <v>1.9111462747932989E-2</v>
      </c>
      <c r="G834" s="3">
        <f>_xlfn.NORM.INV(0.01,0,1)*Data_SP500[[#This Row],[sigma_10d]]</f>
        <v>-4.4459910733464635E-2</v>
      </c>
      <c r="H834" s="3" t="b">
        <f>Data_SP500[[#This Row],[leg_return10d]]&lt;Data_SP500[[#This Row],[var10d]]</f>
        <v>0</v>
      </c>
      <c r="I834" s="3">
        <f>IF(AND(Data_SP500[[#This Row],[breaches]], Data_SP500[[#This Row],[breaches]]=H833),1,0)</f>
        <v>0</v>
      </c>
    </row>
    <row r="835" spans="1:9" x14ac:dyDescent="0.25">
      <c r="A835" s="3" t="s">
        <v>1092</v>
      </c>
      <c r="B835">
        <v>2064.110107</v>
      </c>
      <c r="C835">
        <f>LN(Data_SP500[[#This Row],[SP500]])-LN(B834)</f>
        <v>-1.6947950262391487E-4</v>
      </c>
      <c r="D835">
        <f>LN(B845)-LN(Data_SP500[[#This Row],[SP500]])</f>
        <v>1.2512765998577535E-2</v>
      </c>
      <c r="E835" s="3">
        <f t="shared" si="12"/>
        <v>5.5995232712239603E-3</v>
      </c>
      <c r="F835" s="3">
        <f>Data_SP500[[#This Row],[sigma]]*SQRT(10)</f>
        <v>1.7707247348184494E-2</v>
      </c>
      <c r="G835" s="3">
        <f>_xlfn.NORM.INV(0.01,0,1)*Data_SP500[[#This Row],[sigma_10d]]</f>
        <v>-4.119321722356431E-2</v>
      </c>
      <c r="H835" s="3" t="b">
        <f>Data_SP500[[#This Row],[leg_return10d]]&lt;Data_SP500[[#This Row],[var10d]]</f>
        <v>0</v>
      </c>
      <c r="I835" s="3">
        <f>IF(AND(Data_SP500[[#This Row],[breaches]], Data_SP500[[#This Row],[breaches]]=H834),1,0)</f>
        <v>0</v>
      </c>
    </row>
    <row r="836" spans="1:9" x14ac:dyDescent="0.25">
      <c r="A836" s="3" t="s">
        <v>501</v>
      </c>
      <c r="B836">
        <v>2046.6099850000001</v>
      </c>
      <c r="C836">
        <f>LN(Data_SP500[[#This Row],[SP500]])-LN(B835)</f>
        <v>-8.5144341291449877E-3</v>
      </c>
      <c r="D836">
        <f>LN(B846)-LN(Data_SP500[[#This Row],[SP500]])</f>
        <v>2.5304895096235569E-2</v>
      </c>
      <c r="E836" s="3">
        <f t="shared" si="12"/>
        <v>5.8679564370649985E-3</v>
      </c>
      <c r="F836" s="3">
        <f>Data_SP500[[#This Row],[sigma]]*SQRT(10)</f>
        <v>1.8556107551771884E-2</v>
      </c>
      <c r="G836" s="3">
        <f>_xlfn.NORM.INV(0.01,0,1)*Data_SP500[[#This Row],[sigma_10d]]</f>
        <v>-4.3167961353537711E-2</v>
      </c>
      <c r="H836" s="3" t="b">
        <f>Data_SP500[[#This Row],[leg_return10d]]&lt;Data_SP500[[#This Row],[var10d]]</f>
        <v>0</v>
      </c>
      <c r="I836" s="3">
        <f>IF(AND(Data_SP500[[#This Row],[breaches]], Data_SP500[[#This Row],[breaches]]=H835),1,0)</f>
        <v>0</v>
      </c>
    </row>
    <row r="837" spans="1:9" x14ac:dyDescent="0.25">
      <c r="A837" s="3" t="s">
        <v>502</v>
      </c>
      <c r="B837">
        <v>2066.6599120000001</v>
      </c>
      <c r="C837">
        <f>LN(Data_SP500[[#This Row],[SP500]])-LN(B836)</f>
        <v>9.7489765084670665E-3</v>
      </c>
      <c r="D837">
        <f>LN(B847)-LN(Data_SP500[[#This Row],[SP500]])</f>
        <v>1.4550149691674896E-2</v>
      </c>
      <c r="E837" s="3">
        <f t="shared" si="12"/>
        <v>6.3053686223958211E-3</v>
      </c>
      <c r="F837" s="3">
        <f>Data_SP500[[#This Row],[sigma]]*SQRT(10)</f>
        <v>1.9939326333728975E-2</v>
      </c>
      <c r="G837" s="3">
        <f>_xlfn.NORM.INV(0.01,0,1)*Data_SP500[[#This Row],[sigma_10d]]</f>
        <v>-4.6385809426276951E-2</v>
      </c>
      <c r="H837" s="3" t="b">
        <f>Data_SP500[[#This Row],[leg_return10d]]&lt;Data_SP500[[#This Row],[var10d]]</f>
        <v>0</v>
      </c>
      <c r="I837" s="3">
        <f>IF(AND(Data_SP500[[#This Row],[breaches]], Data_SP500[[#This Row],[breaches]]=H836),1,0)</f>
        <v>0</v>
      </c>
    </row>
    <row r="838" spans="1:9" x14ac:dyDescent="0.25">
      <c r="A838" s="3" t="s">
        <v>503</v>
      </c>
      <c r="B838">
        <v>2047.209961</v>
      </c>
      <c r="C838">
        <f>LN(Data_SP500[[#This Row],[SP500]])-LN(B837)</f>
        <v>-9.4558634687098575E-3</v>
      </c>
      <c r="D838">
        <f>LN(B848)-LN(Data_SP500[[#This Row],[SP500]])</f>
        <v>2.5140411836732213E-2</v>
      </c>
      <c r="E838" s="3">
        <f t="shared" si="12"/>
        <v>6.4014972536188455E-3</v>
      </c>
      <c r="F838" s="3">
        <f>Data_SP500[[#This Row],[sigma]]*SQRT(10)</f>
        <v>2.0243311756748109E-2</v>
      </c>
      <c r="G838" s="3">
        <f>_xlfn.NORM.INV(0.01,0,1)*Data_SP500[[#This Row],[sigma_10d]]</f>
        <v>-4.709298526885692E-2</v>
      </c>
      <c r="H838" s="3" t="b">
        <f>Data_SP500[[#This Row],[leg_return10d]]&lt;Data_SP500[[#This Row],[var10d]]</f>
        <v>0</v>
      </c>
      <c r="I838" s="3">
        <f>IF(AND(Data_SP500[[#This Row],[breaches]], Data_SP500[[#This Row],[breaches]]=H837),1,0)</f>
        <v>0</v>
      </c>
    </row>
    <row r="839" spans="1:9" x14ac:dyDescent="0.25">
      <c r="A839" s="3" t="s">
        <v>504</v>
      </c>
      <c r="B839">
        <v>2047.630005</v>
      </c>
      <c r="C839">
        <f>LN(Data_SP500[[#This Row],[SP500]])-LN(B838)</f>
        <v>2.0515771310325448E-4</v>
      </c>
      <c r="D839">
        <f>LN(B849)-LN(Data_SP500[[#This Row],[SP500]])</f>
        <v>2.7755950461486378E-2</v>
      </c>
      <c r="E839" s="3">
        <f t="shared" si="12"/>
        <v>6.3384382533697766E-3</v>
      </c>
      <c r="F839" s="3">
        <f>Data_SP500[[#This Row],[sigma]]*SQRT(10)</f>
        <v>2.0043901688987929E-2</v>
      </c>
      <c r="G839" s="3">
        <f>_xlfn.NORM.INV(0.01,0,1)*Data_SP500[[#This Row],[sigma_10d]]</f>
        <v>-4.6629088081660684E-2</v>
      </c>
      <c r="H839" s="3" t="b">
        <f>Data_SP500[[#This Row],[leg_return10d]]&lt;Data_SP500[[#This Row],[var10d]]</f>
        <v>0</v>
      </c>
      <c r="I839" s="3">
        <f>IF(AND(Data_SP500[[#This Row],[breaches]], Data_SP500[[#This Row],[breaches]]=H838),1,0)</f>
        <v>0</v>
      </c>
    </row>
    <row r="840" spans="1:9" x14ac:dyDescent="0.25">
      <c r="A840" s="3" t="s">
        <v>505</v>
      </c>
      <c r="B840">
        <v>2040.040039</v>
      </c>
      <c r="C840">
        <f>LN(Data_SP500[[#This Row],[SP500]])-LN(B839)</f>
        <v>-3.7135946105886219E-3</v>
      </c>
      <c r="D840">
        <f>LN(B850)-LN(Data_SP500[[#This Row],[SP500]])</f>
        <v>2.8553482813374664E-2</v>
      </c>
      <c r="E840" s="3">
        <f t="shared" si="12"/>
        <v>6.3436921838867476E-3</v>
      </c>
      <c r="F840" s="3">
        <f>Data_SP500[[#This Row],[sigma]]*SQRT(10)</f>
        <v>2.0060516076089822E-2</v>
      </c>
      <c r="G840" s="3">
        <f>_xlfn.NORM.INV(0.01,0,1)*Data_SP500[[#This Row],[sigma_10d]]</f>
        <v>-4.6667738925773666E-2</v>
      </c>
      <c r="H840" s="3" t="b">
        <f>Data_SP500[[#This Row],[leg_return10d]]&lt;Data_SP500[[#This Row],[var10d]]</f>
        <v>0</v>
      </c>
      <c r="I840" s="3">
        <f>IF(AND(Data_SP500[[#This Row],[breaches]], Data_SP500[[#This Row],[breaches]]=H839),1,0)</f>
        <v>0</v>
      </c>
    </row>
    <row r="841" spans="1:9" x14ac:dyDescent="0.25">
      <c r="A841" s="3" t="s">
        <v>506</v>
      </c>
      <c r="B841">
        <v>2052.320068</v>
      </c>
      <c r="C841">
        <f>LN(Data_SP500[[#This Row],[SP500]])-LN(B840)</f>
        <v>6.0014590783348254E-3</v>
      </c>
      <c r="D841">
        <f>LN(B851)-LN(Data_SP500[[#This Row],[SP500]])</f>
        <v>2.7437352113230062E-2</v>
      </c>
      <c r="E841" s="3">
        <f t="shared" si="12"/>
        <v>6.480384737728195E-3</v>
      </c>
      <c r="F841" s="3">
        <f>Data_SP500[[#This Row],[sigma]]*SQRT(10)</f>
        <v>2.0492775885413993E-2</v>
      </c>
      <c r="G841" s="3">
        <f>_xlfn.NORM.INV(0.01,0,1)*Data_SP500[[#This Row],[sigma_10d]]</f>
        <v>-4.7673325614228254E-2</v>
      </c>
      <c r="H841" s="3" t="b">
        <f>Data_SP500[[#This Row],[leg_return10d]]&lt;Data_SP500[[#This Row],[var10d]]</f>
        <v>0</v>
      </c>
      <c r="I841" s="3">
        <f>IF(AND(Data_SP500[[#This Row],[breaches]], Data_SP500[[#This Row],[breaches]]=H840),1,0)</f>
        <v>0</v>
      </c>
    </row>
    <row r="842" spans="1:9" x14ac:dyDescent="0.25">
      <c r="A842" s="3" t="s">
        <v>507</v>
      </c>
      <c r="B842">
        <v>2048.040039</v>
      </c>
      <c r="C842">
        <f>LN(Data_SP500[[#This Row],[SP500]])-LN(B841)</f>
        <v>-2.0876364235116185E-3</v>
      </c>
      <c r="D842">
        <f>LN(B852)-LN(Data_SP500[[#This Row],[SP500]])</f>
        <v>3.0813604306563214E-2</v>
      </c>
      <c r="E842" s="3">
        <f t="shared" si="12"/>
        <v>6.481521423537597E-3</v>
      </c>
      <c r="F842" s="3">
        <f>Data_SP500[[#This Row],[sigma]]*SQRT(10)</f>
        <v>2.0496370401555698E-2</v>
      </c>
      <c r="G842" s="3">
        <f>_xlfn.NORM.INV(0.01,0,1)*Data_SP500[[#This Row],[sigma_10d]]</f>
        <v>-4.768168770921271E-2</v>
      </c>
      <c r="H842" s="3" t="b">
        <f>Data_SP500[[#This Row],[leg_return10d]]&lt;Data_SP500[[#This Row],[var10d]]</f>
        <v>0</v>
      </c>
      <c r="I842" s="3">
        <f>IF(AND(Data_SP500[[#This Row],[breaches]], Data_SP500[[#This Row],[breaches]]=H841),1,0)</f>
        <v>0</v>
      </c>
    </row>
    <row r="843" spans="1:9" x14ac:dyDescent="0.25">
      <c r="A843" s="3" t="s">
        <v>508</v>
      </c>
      <c r="B843">
        <v>2076.0600589999999</v>
      </c>
      <c r="C843">
        <f>LN(Data_SP500[[#This Row],[SP500]])-LN(B842)</f>
        <v>1.3588637760189926E-2</v>
      </c>
      <c r="D843">
        <f>LN(B853)-LN(Data_SP500[[#This Row],[SP500]])</f>
        <v>2.0529068341074819E-2</v>
      </c>
      <c r="E843" s="3">
        <f t="shared" si="12"/>
        <v>7.2150035173383711E-3</v>
      </c>
      <c r="F843" s="3">
        <f>Data_SP500[[#This Row],[sigma]]*SQRT(10)</f>
        <v>2.2815844440915414E-2</v>
      </c>
      <c r="G843" s="3">
        <f>_xlfn.NORM.INV(0.01,0,1)*Data_SP500[[#This Row],[sigma_10d]]</f>
        <v>-5.3077591209570105E-2</v>
      </c>
      <c r="H843" s="3" t="b">
        <f>Data_SP500[[#This Row],[leg_return10d]]&lt;Data_SP500[[#This Row],[var10d]]</f>
        <v>0</v>
      </c>
      <c r="I843" s="3">
        <f>IF(AND(Data_SP500[[#This Row],[breaches]], Data_SP500[[#This Row],[breaches]]=H842),1,0)</f>
        <v>0</v>
      </c>
    </row>
    <row r="844" spans="1:9" x14ac:dyDescent="0.25">
      <c r="A844" s="3" t="s">
        <v>509</v>
      </c>
      <c r="B844">
        <v>2090.540039</v>
      </c>
      <c r="C844">
        <f>LN(Data_SP500[[#This Row],[SP500]])-LN(B843)</f>
        <v>6.9505294260041595E-3</v>
      </c>
      <c r="D844">
        <f>LN(B854)-LN(Data_SP500[[#This Row],[SP500]])</f>
        <v>1.1859303184076353E-2</v>
      </c>
      <c r="E844" s="3">
        <f t="shared" si="12"/>
        <v>7.373709101406457E-3</v>
      </c>
      <c r="F844" s="3">
        <f>Data_SP500[[#This Row],[sigma]]*SQRT(10)</f>
        <v>2.3317715563957894E-2</v>
      </c>
      <c r="G844" s="3">
        <f>_xlfn.NORM.INV(0.01,0,1)*Data_SP500[[#This Row],[sigma_10d]]</f>
        <v>-5.4245118029702472E-2</v>
      </c>
      <c r="H844" s="3" t="b">
        <f>Data_SP500[[#This Row],[leg_return10d]]&lt;Data_SP500[[#This Row],[var10d]]</f>
        <v>0</v>
      </c>
      <c r="I844" s="3">
        <f>IF(AND(Data_SP500[[#This Row],[breaches]], Data_SP500[[#This Row],[breaches]]=H843),1,0)</f>
        <v>0</v>
      </c>
    </row>
    <row r="845" spans="1:9" x14ac:dyDescent="0.25">
      <c r="A845" s="3" t="s">
        <v>510</v>
      </c>
      <c r="B845">
        <v>2090.1000979999999</v>
      </c>
      <c r="C845">
        <f>LN(Data_SP500[[#This Row],[SP500]])-LN(B844)</f>
        <v>-2.1046585556661057E-4</v>
      </c>
      <c r="D845">
        <f>LN(B855)-LN(Data_SP500[[#This Row],[SP500]])</f>
        <v>2.8522366796055465E-3</v>
      </c>
      <c r="E845" s="3">
        <f t="shared" si="12"/>
        <v>7.3637540785755672E-3</v>
      </c>
      <c r="F845" s="3">
        <f>Data_SP500[[#This Row],[sigma]]*SQRT(10)</f>
        <v>2.3286235017653305E-2</v>
      </c>
      <c r="G845" s="3">
        <f>_xlfn.NORM.INV(0.01,0,1)*Data_SP500[[#This Row],[sigma_10d]]</f>
        <v>-5.4171883327733143E-2</v>
      </c>
      <c r="H845" s="3" t="b">
        <f>Data_SP500[[#This Row],[leg_return10d]]&lt;Data_SP500[[#This Row],[var10d]]</f>
        <v>0</v>
      </c>
      <c r="I845" s="3">
        <f>IF(AND(Data_SP500[[#This Row],[breaches]], Data_SP500[[#This Row],[breaches]]=H844),1,0)</f>
        <v>0</v>
      </c>
    </row>
    <row r="846" spans="1:9" x14ac:dyDescent="0.25">
      <c r="A846" s="3" t="s">
        <v>511</v>
      </c>
      <c r="B846">
        <v>2099.0600589999999</v>
      </c>
      <c r="C846">
        <f>LN(Data_SP500[[#This Row],[SP500]])-LN(B845)</f>
        <v>4.2776949685130461E-3</v>
      </c>
      <c r="D846">
        <f>LN(B856)-LN(Data_SP500[[#This Row],[SP500]])</f>
        <v>-9.5737567117639699E-3</v>
      </c>
      <c r="E846" s="3">
        <f t="shared" si="12"/>
        <v>7.1104344295550466E-3</v>
      </c>
      <c r="F846" s="3">
        <f>Data_SP500[[#This Row],[sigma]]*SQRT(10)</f>
        <v>2.2485167950674019E-2</v>
      </c>
      <c r="G846" s="3">
        <f>_xlfn.NORM.INV(0.01,0,1)*Data_SP500[[#This Row],[sigma_10d]]</f>
        <v>-5.2308322659501749E-2</v>
      </c>
      <c r="H846" s="3" t="b">
        <f>Data_SP500[[#This Row],[leg_return10d]]&lt;Data_SP500[[#This Row],[var10d]]</f>
        <v>0</v>
      </c>
      <c r="I846" s="3">
        <f>IF(AND(Data_SP500[[#This Row],[breaches]], Data_SP500[[#This Row],[breaches]]=H845),1,0)</f>
        <v>0</v>
      </c>
    </row>
    <row r="847" spans="1:9" x14ac:dyDescent="0.25">
      <c r="A847" s="3" t="s">
        <v>512</v>
      </c>
      <c r="B847">
        <v>2096.9499510000001</v>
      </c>
      <c r="C847">
        <f>LN(Data_SP500[[#This Row],[SP500]])-LN(B846)</f>
        <v>-1.0057688960936062E-3</v>
      </c>
      <c r="D847">
        <f>LN(B857)-LN(Data_SP500[[#This Row],[SP500]])</f>
        <v>-1.0368493256208922E-2</v>
      </c>
      <c r="E847" s="3">
        <f t="shared" si="12"/>
        <v>7.0046606828248047E-3</v>
      </c>
      <c r="F847" s="3">
        <f>Data_SP500[[#This Row],[sigma]]*SQRT(10)</f>
        <v>2.2150681994356668E-2</v>
      </c>
      <c r="G847" s="3">
        <f>_xlfn.NORM.INV(0.01,0,1)*Data_SP500[[#This Row],[sigma_10d]]</f>
        <v>-5.1530191966126369E-2</v>
      </c>
      <c r="H847" s="3" t="b">
        <f>Data_SP500[[#This Row],[leg_return10d]]&lt;Data_SP500[[#This Row],[var10d]]</f>
        <v>0</v>
      </c>
      <c r="I847" s="3">
        <f>IF(AND(Data_SP500[[#This Row],[breaches]], Data_SP500[[#This Row],[breaches]]=H846),1,0)</f>
        <v>0</v>
      </c>
    </row>
    <row r="848" spans="1:9" x14ac:dyDescent="0.25">
      <c r="A848" s="3" t="s">
        <v>1093</v>
      </c>
      <c r="B848">
        <v>2099.330078</v>
      </c>
      <c r="C848">
        <f>LN(Data_SP500[[#This Row],[SP500]])-LN(B847)</f>
        <v>1.1343986763474589E-3</v>
      </c>
      <c r="D848">
        <f>LN(B858)-LN(Data_SP500[[#This Row],[SP500]])</f>
        <v>-1.3345300823201178E-2</v>
      </c>
      <c r="E848" s="3">
        <f t="shared" si="12"/>
        <v>6.8175957256258529E-3</v>
      </c>
      <c r="F848" s="3">
        <f>Data_SP500[[#This Row],[sigma]]*SQRT(10)</f>
        <v>2.1559130659206067E-2</v>
      </c>
      <c r="G848" s="3">
        <f>_xlfn.NORM.INV(0.01,0,1)*Data_SP500[[#This Row],[sigma_10d]]</f>
        <v>-5.0154037775212747E-2</v>
      </c>
      <c r="H848" s="3" t="b">
        <f>Data_SP500[[#This Row],[leg_return10d]]&lt;Data_SP500[[#This Row],[var10d]]</f>
        <v>0</v>
      </c>
      <c r="I848" s="3">
        <f>IF(AND(Data_SP500[[#This Row],[breaches]], Data_SP500[[#This Row],[breaches]]=H847),1,0)</f>
        <v>0</v>
      </c>
    </row>
    <row r="849" spans="1:9" x14ac:dyDescent="0.25">
      <c r="A849" s="3" t="s">
        <v>1094</v>
      </c>
      <c r="B849">
        <v>2105.26001</v>
      </c>
      <c r="C849">
        <f>LN(Data_SP500[[#This Row],[SP500]])-LN(B848)</f>
        <v>2.8206963378574201E-3</v>
      </c>
      <c r="D849">
        <f>LN(B859)-LN(Data_SP500[[#This Row],[SP500]])</f>
        <v>-1.303790416280215E-2</v>
      </c>
      <c r="E849" s="3">
        <f t="shared" si="12"/>
        <v>6.5033161773105398E-3</v>
      </c>
      <c r="F849" s="3">
        <f>Data_SP500[[#This Row],[sigma]]*SQRT(10)</f>
        <v>2.0565291464520744E-2</v>
      </c>
      <c r="G849" s="3">
        <f>_xlfn.NORM.INV(0.01,0,1)*Data_SP500[[#This Row],[sigma_10d]]</f>
        <v>-4.784202207751808E-2</v>
      </c>
      <c r="H849" s="3" t="b">
        <f>Data_SP500[[#This Row],[leg_return10d]]&lt;Data_SP500[[#This Row],[var10d]]</f>
        <v>0</v>
      </c>
      <c r="I849" s="3">
        <f>IF(AND(Data_SP500[[#This Row],[breaches]], Data_SP500[[#This Row],[breaches]]=H848),1,0)</f>
        <v>0</v>
      </c>
    </row>
    <row r="850" spans="1:9" x14ac:dyDescent="0.25">
      <c r="A850" s="3" t="s">
        <v>1095</v>
      </c>
      <c r="B850">
        <v>2099.1298830000001</v>
      </c>
      <c r="C850">
        <f>LN(Data_SP500[[#This Row],[SP500]])-LN(B849)</f>
        <v>-2.916062258700336E-3</v>
      </c>
      <c r="D850">
        <f>LN(B860)-LN(Data_SP500[[#This Row],[SP500]])</f>
        <v>-1.3385125792588326E-2</v>
      </c>
      <c r="E850" s="3">
        <f t="shared" si="12"/>
        <v>6.3743745649819002E-3</v>
      </c>
      <c r="F850" s="3">
        <f>Data_SP500[[#This Row],[sigma]]*SQRT(10)</f>
        <v>2.0157542284387795E-2</v>
      </c>
      <c r="G850" s="3">
        <f>_xlfn.NORM.INV(0.01,0,1)*Data_SP500[[#This Row],[sigma_10d]]</f>
        <v>-4.6893455639173902E-2</v>
      </c>
      <c r="H850" s="3" t="b">
        <f>Data_SP500[[#This Row],[leg_return10d]]&lt;Data_SP500[[#This Row],[var10d]]</f>
        <v>0</v>
      </c>
      <c r="I850" s="3">
        <f>IF(AND(Data_SP500[[#This Row],[breaches]], Data_SP500[[#This Row],[breaches]]=H849),1,0)</f>
        <v>0</v>
      </c>
    </row>
    <row r="851" spans="1:9" x14ac:dyDescent="0.25">
      <c r="A851" s="3" t="s">
        <v>1096</v>
      </c>
      <c r="B851">
        <v>2109.4099120000001</v>
      </c>
      <c r="C851">
        <f>LN(Data_SP500[[#This Row],[SP500]])-LN(B850)</f>
        <v>4.8853283781902235E-3</v>
      </c>
      <c r="D851">
        <f>LN(B861)-LN(Data_SP500[[#This Row],[SP500]])</f>
        <v>-1.2479071535688391E-2</v>
      </c>
      <c r="E851" s="3">
        <f t="shared" si="12"/>
        <v>6.4184121233757776E-3</v>
      </c>
      <c r="F851" s="3">
        <f>Data_SP500[[#This Row],[sigma]]*SQRT(10)</f>
        <v>2.0296801271505113E-2</v>
      </c>
      <c r="G851" s="3">
        <f>_xlfn.NORM.INV(0.01,0,1)*Data_SP500[[#This Row],[sigma_10d]]</f>
        <v>-4.7217420487795356E-2</v>
      </c>
      <c r="H851" s="3" t="b">
        <f>Data_SP500[[#This Row],[leg_return10d]]&lt;Data_SP500[[#This Row],[var10d]]</f>
        <v>0</v>
      </c>
      <c r="I851" s="3">
        <f>IF(AND(Data_SP500[[#This Row],[breaches]], Data_SP500[[#This Row],[breaches]]=H850),1,0)</f>
        <v>0</v>
      </c>
    </row>
    <row r="852" spans="1:9" x14ac:dyDescent="0.25">
      <c r="A852" s="3" t="s">
        <v>1097</v>
      </c>
      <c r="B852">
        <v>2112.1298830000001</v>
      </c>
      <c r="C852">
        <f>LN(Data_SP500[[#This Row],[SP500]])-LN(B851)</f>
        <v>1.2886157698215328E-3</v>
      </c>
      <c r="D852">
        <f>LN(B862)-LN(Data_SP500[[#This Row],[SP500]])</f>
        <v>-1.1059296865860269E-2</v>
      </c>
      <c r="E852" s="3">
        <f t="shared" si="12"/>
        <v>6.4047977528901611E-3</v>
      </c>
      <c r="F852" s="3">
        <f>Data_SP500[[#This Row],[sigma]]*SQRT(10)</f>
        <v>2.0253748851861195E-2</v>
      </c>
      <c r="G852" s="3">
        <f>_xlfn.NORM.INV(0.01,0,1)*Data_SP500[[#This Row],[sigma_10d]]</f>
        <v>-4.7117265582884413E-2</v>
      </c>
      <c r="H852" s="3" t="b">
        <f>Data_SP500[[#This Row],[leg_return10d]]&lt;Data_SP500[[#This Row],[var10d]]</f>
        <v>0</v>
      </c>
      <c r="I852" s="3">
        <f>IF(AND(Data_SP500[[#This Row],[breaches]], Data_SP500[[#This Row],[breaches]]=H851),1,0)</f>
        <v>0</v>
      </c>
    </row>
    <row r="853" spans="1:9" x14ac:dyDescent="0.25">
      <c r="A853" s="3" t="s">
        <v>1098</v>
      </c>
      <c r="B853">
        <v>2119.1201169999999</v>
      </c>
      <c r="C853">
        <f>LN(Data_SP500[[#This Row],[SP500]])-LN(B852)</f>
        <v>3.3041017947015305E-3</v>
      </c>
      <c r="D853">
        <f>LN(B863)-LN(Data_SP500[[#This Row],[SP500]])</f>
        <v>-1.6016327574994271E-2</v>
      </c>
      <c r="E853" s="3">
        <f t="shared" si="12"/>
        <v>6.4189552154554274E-3</v>
      </c>
      <c r="F853" s="3">
        <f>Data_SP500[[#This Row],[sigma]]*SQRT(10)</f>
        <v>2.0298518679456007E-2</v>
      </c>
      <c r="G853" s="3">
        <f>_xlfn.NORM.INV(0.01,0,1)*Data_SP500[[#This Row],[sigma_10d]]</f>
        <v>-4.7221415776130773E-2</v>
      </c>
      <c r="H853" s="3" t="b">
        <f>Data_SP500[[#This Row],[leg_return10d]]&lt;Data_SP500[[#This Row],[var10d]]</f>
        <v>0</v>
      </c>
      <c r="I853" s="3">
        <f>IF(AND(Data_SP500[[#This Row],[breaches]], Data_SP500[[#This Row],[breaches]]=H852),1,0)</f>
        <v>0</v>
      </c>
    </row>
    <row r="854" spans="1:9" x14ac:dyDescent="0.25">
      <c r="A854" s="3" t="s">
        <v>1099</v>
      </c>
      <c r="B854">
        <v>2115.4799800000001</v>
      </c>
      <c r="C854">
        <f>LN(Data_SP500[[#This Row],[SP500]])-LN(B853)</f>
        <v>-1.7192357309943063E-3</v>
      </c>
      <c r="D854">
        <f>LN(B864)-LN(Data_SP500[[#This Row],[SP500]])</f>
        <v>-1.0215248596807669E-3</v>
      </c>
      <c r="E854" s="3">
        <f t="shared" si="12"/>
        <v>5.9267063015416774E-3</v>
      </c>
      <c r="F854" s="3">
        <f>Data_SP500[[#This Row],[sigma]]*SQRT(10)</f>
        <v>1.8741890935744406E-2</v>
      </c>
      <c r="G854" s="3">
        <f>_xlfn.NORM.INV(0.01,0,1)*Data_SP500[[#This Row],[sigma_10d]]</f>
        <v>-4.3600158133874301E-2</v>
      </c>
      <c r="H854" s="3" t="b">
        <f>Data_SP500[[#This Row],[leg_return10d]]&lt;Data_SP500[[#This Row],[var10d]]</f>
        <v>0</v>
      </c>
      <c r="I854" s="3">
        <f>IF(AND(Data_SP500[[#This Row],[breaches]], Data_SP500[[#This Row],[breaches]]=H853),1,0)</f>
        <v>0</v>
      </c>
    </row>
    <row r="855" spans="1:9" x14ac:dyDescent="0.25">
      <c r="A855" s="3" t="s">
        <v>1100</v>
      </c>
      <c r="B855">
        <v>2096.070068</v>
      </c>
      <c r="C855">
        <f>LN(Data_SP500[[#This Row],[SP500]])-LN(B854)</f>
        <v>-9.217532360037417E-3</v>
      </c>
      <c r="D855">
        <f>LN(B865)-LN(Data_SP500[[#This Row],[SP500]])</f>
        <v>-2.8384785223367182E-2</v>
      </c>
      <c r="E855" s="3">
        <f t="shared" si="12"/>
        <v>5.8932936724091162E-3</v>
      </c>
      <c r="F855" s="3">
        <f>Data_SP500[[#This Row],[sigma]]*SQRT(10)</f>
        <v>1.8636230925071016E-2</v>
      </c>
      <c r="G855" s="3">
        <f>_xlfn.NORM.INV(0.01,0,1)*Data_SP500[[#This Row],[sigma_10d]]</f>
        <v>-4.3354356192673131E-2</v>
      </c>
      <c r="H855" s="3" t="b">
        <f>Data_SP500[[#This Row],[leg_return10d]]&lt;Data_SP500[[#This Row],[var10d]]</f>
        <v>0</v>
      </c>
      <c r="I855" s="3">
        <f>IF(AND(Data_SP500[[#This Row],[breaches]], Data_SP500[[#This Row],[breaches]]=H854),1,0)</f>
        <v>0</v>
      </c>
    </row>
    <row r="856" spans="1:9" x14ac:dyDescent="0.25">
      <c r="A856" s="3" t="s">
        <v>513</v>
      </c>
      <c r="B856">
        <v>2079.0600589999999</v>
      </c>
      <c r="C856">
        <f>LN(Data_SP500[[#This Row],[SP500]])-LN(B855)</f>
        <v>-8.1482984228564703E-3</v>
      </c>
      <c r="D856">
        <f>LN(B866)-LN(Data_SP500[[#This Row],[SP500]])</f>
        <v>-3.8498733255261541E-2</v>
      </c>
      <c r="E856" s="3">
        <f t="shared" ref="E856:E919" si="13">_xlfn.STDEV.S(C836:C856)</f>
        <v>6.202820471321438E-3</v>
      </c>
      <c r="F856" s="3">
        <f>Data_SP500[[#This Row],[sigma]]*SQRT(10)</f>
        <v>1.9615040606494882E-2</v>
      </c>
      <c r="G856" s="3">
        <f>_xlfn.NORM.INV(0.01,0,1)*Data_SP500[[#This Row],[sigma_10d]]</f>
        <v>-4.5631408014144136E-2</v>
      </c>
      <c r="H856" s="3" t="b">
        <f>Data_SP500[[#This Row],[leg_return10d]]&lt;Data_SP500[[#This Row],[var10d]]</f>
        <v>0</v>
      </c>
      <c r="I856" s="3">
        <f>IF(AND(Data_SP500[[#This Row],[breaches]], Data_SP500[[#This Row],[breaches]]=H855),1,0)</f>
        <v>0</v>
      </c>
    </row>
    <row r="857" spans="1:9" x14ac:dyDescent="0.25">
      <c r="A857" s="3" t="s">
        <v>514</v>
      </c>
      <c r="B857">
        <v>2075.320068</v>
      </c>
      <c r="C857">
        <f>LN(Data_SP500[[#This Row],[SP500]])-LN(B856)</f>
        <v>-1.8005054405385579E-3</v>
      </c>
      <c r="D857">
        <f>LN(B867)-LN(Data_SP500[[#This Row],[SP500]])</f>
        <v>-1.9084106091142417E-2</v>
      </c>
      <c r="E857" s="3">
        <f t="shared" si="13"/>
        <v>5.8884838171427631E-3</v>
      </c>
      <c r="F857" s="3">
        <f>Data_SP500[[#This Row],[sigma]]*SQRT(10)</f>
        <v>1.8621020827213584E-2</v>
      </c>
      <c r="G857" s="3">
        <f>_xlfn.NORM.INV(0.01,0,1)*Data_SP500[[#This Row],[sigma_10d]]</f>
        <v>-4.3318972213858539E-2</v>
      </c>
      <c r="H857" s="3" t="b">
        <f>Data_SP500[[#This Row],[leg_return10d]]&lt;Data_SP500[[#This Row],[var10d]]</f>
        <v>0</v>
      </c>
      <c r="I857" s="3">
        <f>IF(AND(Data_SP500[[#This Row],[breaches]], Data_SP500[[#This Row],[breaches]]=H856),1,0)</f>
        <v>0</v>
      </c>
    </row>
    <row r="858" spans="1:9" x14ac:dyDescent="0.25">
      <c r="A858" s="3" t="s">
        <v>515</v>
      </c>
      <c r="B858">
        <v>2071.5</v>
      </c>
      <c r="C858">
        <f>LN(Data_SP500[[#This Row],[SP500]])-LN(B857)</f>
        <v>-1.8424088906447977E-3</v>
      </c>
      <c r="D858">
        <f>LN(B868)-LN(Data_SP500[[#This Row],[SP500]])</f>
        <v>-3.5245409112949488E-4</v>
      </c>
      <c r="E858" s="3">
        <f t="shared" si="13"/>
        <v>5.5263788266669868E-3</v>
      </c>
      <c r="F858" s="3">
        <f>Data_SP500[[#This Row],[sigma]]*SQRT(10)</f>
        <v>1.7475944305196552E-2</v>
      </c>
      <c r="G858" s="3">
        <f>_xlfn.NORM.INV(0.01,0,1)*Data_SP500[[#This Row],[sigma_10d]]</f>
        <v>-4.0655125881250136E-2</v>
      </c>
      <c r="H858" s="3" t="b">
        <f>Data_SP500[[#This Row],[leg_return10d]]&lt;Data_SP500[[#This Row],[var10d]]</f>
        <v>0</v>
      </c>
      <c r="I858" s="3">
        <f>IF(AND(Data_SP500[[#This Row],[breaches]], Data_SP500[[#This Row],[breaches]]=H857),1,0)</f>
        <v>0</v>
      </c>
    </row>
    <row r="859" spans="1:9" x14ac:dyDescent="0.25">
      <c r="A859" s="3" t="s">
        <v>516</v>
      </c>
      <c r="B859">
        <v>2077.98999</v>
      </c>
      <c r="C859">
        <f>LN(Data_SP500[[#This Row],[SP500]])-LN(B858)</f>
        <v>3.1280929982564487E-3</v>
      </c>
      <c r="D859">
        <f>LN(B869)-LN(Data_SP500[[#This Row],[SP500]])</f>
        <v>9.9933156327134398E-3</v>
      </c>
      <c r="E859" s="3">
        <f t="shared" si="13"/>
        <v>5.10315876579737E-3</v>
      </c>
      <c r="F859" s="3">
        <f>Data_SP500[[#This Row],[sigma]]*SQRT(10)</f>
        <v>1.6137604961373463E-2</v>
      </c>
      <c r="G859" s="3">
        <f>_xlfn.NORM.INV(0.01,0,1)*Data_SP500[[#This Row],[sigma_10d]]</f>
        <v>-3.7541682994002082E-2</v>
      </c>
      <c r="H859" s="3" t="b">
        <f>Data_SP500[[#This Row],[leg_return10d]]&lt;Data_SP500[[#This Row],[var10d]]</f>
        <v>0</v>
      </c>
      <c r="I859" s="3">
        <f>IF(AND(Data_SP500[[#This Row],[breaches]], Data_SP500[[#This Row],[breaches]]=H858),1,0)</f>
        <v>0</v>
      </c>
    </row>
    <row r="860" spans="1:9" x14ac:dyDescent="0.25">
      <c r="A860" s="3" t="s">
        <v>517</v>
      </c>
      <c r="B860">
        <v>2071.219971</v>
      </c>
      <c r="C860">
        <f>LN(Data_SP500[[#This Row],[SP500]])-LN(B859)</f>
        <v>-3.2632838884865123E-3</v>
      </c>
      <c r="D860">
        <f>LN(B870)-LN(Data_SP500[[#This Row],[SP500]])</f>
        <v>1.5203305933503053E-2</v>
      </c>
      <c r="E860" s="3">
        <f t="shared" si="13"/>
        <v>5.1759453593609034E-3</v>
      </c>
      <c r="F860" s="3">
        <f>Data_SP500[[#This Row],[sigma]]*SQRT(10)</f>
        <v>1.6367776380159179E-2</v>
      </c>
      <c r="G860" s="3">
        <f>_xlfn.NORM.INV(0.01,0,1)*Data_SP500[[#This Row],[sigma_10d]]</f>
        <v>-3.8077141784759197E-2</v>
      </c>
      <c r="H860" s="3" t="b">
        <f>Data_SP500[[#This Row],[leg_return10d]]&lt;Data_SP500[[#This Row],[var10d]]</f>
        <v>0</v>
      </c>
      <c r="I860" s="3">
        <f>IF(AND(Data_SP500[[#This Row],[breaches]], Data_SP500[[#This Row],[breaches]]=H859),1,0)</f>
        <v>0</v>
      </c>
    </row>
    <row r="861" spans="1:9" x14ac:dyDescent="0.25">
      <c r="A861" s="3" t="s">
        <v>518</v>
      </c>
      <c r="B861">
        <v>2083.25</v>
      </c>
      <c r="C861">
        <f>LN(Data_SP500[[#This Row],[SP500]])-LN(B860)</f>
        <v>5.7913826350901587E-3</v>
      </c>
      <c r="D861">
        <f>LN(B871)-LN(Data_SP500[[#This Row],[SP500]])</f>
        <v>2.5408944768390285E-3</v>
      </c>
      <c r="E861" s="3">
        <f t="shared" si="13"/>
        <v>5.200414162469239E-3</v>
      </c>
      <c r="F861" s="3">
        <f>Data_SP500[[#This Row],[sigma]]*SQRT(10)</f>
        <v>1.6445153529599729E-2</v>
      </c>
      <c r="G861" s="3">
        <f>_xlfn.NORM.INV(0.01,0,1)*Data_SP500[[#This Row],[sigma_10d]]</f>
        <v>-3.8257147951859562E-2</v>
      </c>
      <c r="H861" s="3" t="b">
        <f>Data_SP500[[#This Row],[leg_return10d]]&lt;Data_SP500[[#This Row],[var10d]]</f>
        <v>0</v>
      </c>
      <c r="I861" s="3">
        <f>IF(AND(Data_SP500[[#This Row],[breaches]], Data_SP500[[#This Row],[breaches]]=H860),1,0)</f>
        <v>0</v>
      </c>
    </row>
    <row r="862" spans="1:9" x14ac:dyDescent="0.25">
      <c r="A862" s="3" t="s">
        <v>519</v>
      </c>
      <c r="B862">
        <v>2088.8999020000001</v>
      </c>
      <c r="C862">
        <f>LN(Data_SP500[[#This Row],[SP500]])-LN(B861)</f>
        <v>2.708390439649655E-3</v>
      </c>
      <c r="D862">
        <f>LN(B872)-LN(Data_SP500[[#This Row],[SP500]])</f>
        <v>5.1711907899285592E-3</v>
      </c>
      <c r="E862" s="3">
        <f t="shared" si="13"/>
        <v>5.0904868737859923E-3</v>
      </c>
      <c r="F862" s="3">
        <f>Data_SP500[[#This Row],[sigma]]*SQRT(10)</f>
        <v>1.6097532920353815E-2</v>
      </c>
      <c r="G862" s="3">
        <f>_xlfn.NORM.INV(0.01,0,1)*Data_SP500[[#This Row],[sigma_10d]]</f>
        <v>-3.7448461486567546E-2</v>
      </c>
      <c r="H862" s="3" t="b">
        <f>Data_SP500[[#This Row],[leg_return10d]]&lt;Data_SP500[[#This Row],[var10d]]</f>
        <v>0</v>
      </c>
      <c r="I862" s="3">
        <f>IF(AND(Data_SP500[[#This Row],[breaches]], Data_SP500[[#This Row],[breaches]]=H861),1,0)</f>
        <v>0</v>
      </c>
    </row>
    <row r="863" spans="1:9" x14ac:dyDescent="0.25">
      <c r="A863" s="3" t="s">
        <v>520</v>
      </c>
      <c r="B863">
        <v>2085.4499510000001</v>
      </c>
      <c r="C863">
        <f>LN(Data_SP500[[#This Row],[SP500]])-LN(B862)</f>
        <v>-1.6529289144324721E-3</v>
      </c>
      <c r="D863">
        <f>LN(B873)-LN(Data_SP500[[#This Row],[SP500]])</f>
        <v>5.9521618770164153E-3</v>
      </c>
      <c r="E863" s="3">
        <f t="shared" si="13"/>
        <v>5.078851587651618E-3</v>
      </c>
      <c r="F863" s="3">
        <f>Data_SP500[[#This Row],[sigma]]*SQRT(10)</f>
        <v>1.6060738914941419E-2</v>
      </c>
      <c r="G863" s="3">
        <f>_xlfn.NORM.INV(0.01,0,1)*Data_SP500[[#This Row],[sigma_10d]]</f>
        <v>-3.7362865830298971E-2</v>
      </c>
      <c r="H863" s="3" t="b">
        <f>Data_SP500[[#This Row],[leg_return10d]]&lt;Data_SP500[[#This Row],[var10d]]</f>
        <v>0</v>
      </c>
      <c r="I863" s="3">
        <f>IF(AND(Data_SP500[[#This Row],[breaches]], Data_SP500[[#This Row],[breaches]]=H862),1,0)</f>
        <v>0</v>
      </c>
    </row>
    <row r="864" spans="1:9" x14ac:dyDescent="0.25">
      <c r="A864" s="3" t="s">
        <v>521</v>
      </c>
      <c r="B864">
        <v>2113.320068</v>
      </c>
      <c r="C864">
        <f>LN(Data_SP500[[#This Row],[SP500]])-LN(B863)</f>
        <v>1.3275566984319198E-2</v>
      </c>
      <c r="D864">
        <f>LN(B874)-LN(Data_SP500[[#This Row],[SP500]])</f>
        <v>7.8147814611515543E-3</v>
      </c>
      <c r="E864" s="3">
        <f t="shared" si="13"/>
        <v>5.0399371015538482E-3</v>
      </c>
      <c r="F864" s="3">
        <f>Data_SP500[[#This Row],[sigma]]*SQRT(10)</f>
        <v>1.5937680504897508E-2</v>
      </c>
      <c r="G864" s="3">
        <f>_xlfn.NORM.INV(0.01,0,1)*Data_SP500[[#This Row],[sigma_10d]]</f>
        <v>-3.7076589159710474E-2</v>
      </c>
      <c r="H864" s="3" t="b">
        <f>Data_SP500[[#This Row],[leg_return10d]]&lt;Data_SP500[[#This Row],[var10d]]</f>
        <v>0</v>
      </c>
      <c r="I864" s="3">
        <f>IF(AND(Data_SP500[[#This Row],[breaches]], Data_SP500[[#This Row],[breaches]]=H863),1,0)</f>
        <v>0</v>
      </c>
    </row>
    <row r="865" spans="1:9" x14ac:dyDescent="0.25">
      <c r="A865" s="3" t="s">
        <v>522</v>
      </c>
      <c r="B865">
        <v>2037.410034</v>
      </c>
      <c r="C865">
        <f>LN(Data_SP500[[#This Row],[SP500]])-LN(B864)</f>
        <v>-3.6580792723723832E-2</v>
      </c>
      <c r="D865">
        <f>LN(B875)-LN(Data_SP500[[#This Row],[SP500]])</f>
        <v>4.7798393607088485E-2</v>
      </c>
      <c r="E865" s="3">
        <f t="shared" si="13"/>
        <v>9.4376225433783715E-3</v>
      </c>
      <c r="F865" s="3">
        <f>Data_SP500[[#This Row],[sigma]]*SQRT(10)</f>
        <v>2.9844382934026907E-2</v>
      </c>
      <c r="G865" s="3">
        <f>_xlfn.NORM.INV(0.01,0,1)*Data_SP500[[#This Row],[sigma_10d]]</f>
        <v>-6.9428416790634245E-2</v>
      </c>
      <c r="H865" s="3" t="b">
        <f>Data_SP500[[#This Row],[leg_return10d]]&lt;Data_SP500[[#This Row],[var10d]]</f>
        <v>0</v>
      </c>
      <c r="I865" s="3">
        <f>IF(AND(Data_SP500[[#This Row],[breaches]], Data_SP500[[#This Row],[breaches]]=H864),1,0)</f>
        <v>0</v>
      </c>
    </row>
    <row r="866" spans="1:9" x14ac:dyDescent="0.25">
      <c r="A866" s="3" t="s">
        <v>523</v>
      </c>
      <c r="B866">
        <v>2000.540039</v>
      </c>
      <c r="C866">
        <f>LN(Data_SP500[[#This Row],[SP500]])-LN(B865)</f>
        <v>-1.826224645475083E-2</v>
      </c>
      <c r="D866">
        <f>LN(B876)-LN(Data_SP500[[#This Row],[SP500]])</f>
        <v>7.3045482616388213E-2</v>
      </c>
      <c r="E866" s="3">
        <f t="shared" si="13"/>
        <v>1.0136726385136696E-2</v>
      </c>
      <c r="F866" s="3">
        <f>Data_SP500[[#This Row],[sigma]]*SQRT(10)</f>
        <v>3.2055143394957145E-2</v>
      </c>
      <c r="G866" s="3">
        <f>_xlfn.NORM.INV(0.01,0,1)*Data_SP500[[#This Row],[sigma_10d]]</f>
        <v>-7.4571414688932858E-2</v>
      </c>
      <c r="H866" s="3" t="b">
        <f>Data_SP500[[#This Row],[leg_return10d]]&lt;Data_SP500[[#This Row],[var10d]]</f>
        <v>0</v>
      </c>
      <c r="I866" s="3">
        <f>IF(AND(Data_SP500[[#This Row],[breaches]], Data_SP500[[#This Row],[breaches]]=H865),1,0)</f>
        <v>0</v>
      </c>
    </row>
    <row r="867" spans="1:9" x14ac:dyDescent="0.25">
      <c r="A867" s="3" t="s">
        <v>524</v>
      </c>
      <c r="B867">
        <v>2036.089966</v>
      </c>
      <c r="C867">
        <f>LN(Data_SP500[[#This Row],[SP500]])-LN(B866)</f>
        <v>1.7614121723580567E-2</v>
      </c>
      <c r="D867">
        <f>LN(B877)-LN(Data_SP500[[#This Row],[SP500]])</f>
        <v>5.5566119538726255E-2</v>
      </c>
      <c r="E867" s="3">
        <f t="shared" si="13"/>
        <v>1.0941158187010712E-2</v>
      </c>
      <c r="F867" s="3">
        <f>Data_SP500[[#This Row],[sigma]]*SQRT(10)</f>
        <v>3.4598980111152346E-2</v>
      </c>
      <c r="G867" s="3">
        <f>_xlfn.NORM.INV(0.01,0,1)*Data_SP500[[#This Row],[sigma_10d]]</f>
        <v>-8.0489263825560597E-2</v>
      </c>
      <c r="H867" s="3" t="b">
        <f>Data_SP500[[#This Row],[leg_return10d]]&lt;Data_SP500[[#This Row],[var10d]]</f>
        <v>0</v>
      </c>
      <c r="I867" s="3">
        <f>IF(AND(Data_SP500[[#This Row],[breaches]], Data_SP500[[#This Row],[breaches]]=H866),1,0)</f>
        <v>0</v>
      </c>
    </row>
    <row r="868" spans="1:9" x14ac:dyDescent="0.25">
      <c r="A868" s="3" t="s">
        <v>525</v>
      </c>
      <c r="B868">
        <v>2070.7700199999999</v>
      </c>
      <c r="C868">
        <f>LN(Data_SP500[[#This Row],[SP500]])-LN(B867)</f>
        <v>1.6889243109368124E-2</v>
      </c>
      <c r="D868">
        <f>LN(B878)-LN(Data_SP500[[#This Row],[SP500]])</f>
        <v>4.3922299064091952E-2</v>
      </c>
      <c r="E868" s="3">
        <f t="shared" si="13"/>
        <v>1.165134003240114E-2</v>
      </c>
      <c r="F868" s="3">
        <f>Data_SP500[[#This Row],[sigma]]*SQRT(10)</f>
        <v>3.6844772295487646E-2</v>
      </c>
      <c r="G868" s="3">
        <f>_xlfn.NORM.INV(0.01,0,1)*Data_SP500[[#This Row],[sigma_10d]]</f>
        <v>-8.571375769912655E-2</v>
      </c>
      <c r="H868" s="3" t="b">
        <f>Data_SP500[[#This Row],[leg_return10d]]&lt;Data_SP500[[#This Row],[var10d]]</f>
        <v>0</v>
      </c>
      <c r="I868" s="3">
        <f>IF(AND(Data_SP500[[#This Row],[breaches]], Data_SP500[[#This Row],[breaches]]=H867),1,0)</f>
        <v>0</v>
      </c>
    </row>
    <row r="869" spans="1:9" x14ac:dyDescent="0.25">
      <c r="A869" s="3" t="s">
        <v>526</v>
      </c>
      <c r="B869">
        <v>2098.860107</v>
      </c>
      <c r="C869">
        <f>LN(Data_SP500[[#This Row],[SP500]])-LN(B868)</f>
        <v>1.3473862722099383E-2</v>
      </c>
      <c r="D869">
        <f>LN(B879)-LN(Data_SP500[[#This Row],[SP500]])</f>
        <v>2.9519057173701846E-2</v>
      </c>
      <c r="E869" s="3">
        <f t="shared" si="13"/>
        <v>1.2047502462549127E-2</v>
      </c>
      <c r="F869" s="3">
        <f>Data_SP500[[#This Row],[sigma]]*SQRT(10)</f>
        <v>3.8097547898142646E-2</v>
      </c>
      <c r="G869" s="3">
        <f>_xlfn.NORM.INV(0.01,0,1)*Data_SP500[[#This Row],[sigma_10d]]</f>
        <v>-8.8628149559013242E-2</v>
      </c>
      <c r="H869" s="3" t="b">
        <f>Data_SP500[[#This Row],[leg_return10d]]&lt;Data_SP500[[#This Row],[var10d]]</f>
        <v>0</v>
      </c>
      <c r="I869" s="3">
        <f>IF(AND(Data_SP500[[#This Row],[breaches]], Data_SP500[[#This Row],[breaches]]=H868),1,0)</f>
        <v>0</v>
      </c>
    </row>
    <row r="870" spans="1:9" x14ac:dyDescent="0.25">
      <c r="A870" s="3" t="s">
        <v>1101</v>
      </c>
      <c r="B870">
        <v>2102.9499510000001</v>
      </c>
      <c r="C870">
        <f>LN(Data_SP500[[#This Row],[SP500]])-LN(B869)</f>
        <v>1.9467064123031008E-3</v>
      </c>
      <c r="D870">
        <f>LN(B880)-LN(Data_SP500[[#This Row],[SP500]])</f>
        <v>2.9951812886379159E-2</v>
      </c>
      <c r="E870" s="3">
        <f t="shared" si="13"/>
        <v>1.2038738803076503E-2</v>
      </c>
      <c r="F870" s="3">
        <f>Data_SP500[[#This Row],[sigma]]*SQRT(10)</f>
        <v>3.8069834773571044E-2</v>
      </c>
      <c r="G870" s="3">
        <f>_xlfn.NORM.INV(0.01,0,1)*Data_SP500[[#This Row],[sigma_10d]]</f>
        <v>-8.8563679190583069E-2</v>
      </c>
      <c r="H870" s="3" t="b">
        <f>Data_SP500[[#This Row],[leg_return10d]]&lt;Data_SP500[[#This Row],[var10d]]</f>
        <v>0</v>
      </c>
      <c r="I870" s="3">
        <f>IF(AND(Data_SP500[[#This Row],[breaches]], Data_SP500[[#This Row],[breaches]]=H869),1,0)</f>
        <v>0</v>
      </c>
    </row>
    <row r="871" spans="1:9" x14ac:dyDescent="0.25">
      <c r="A871" s="3" t="s">
        <v>1102</v>
      </c>
      <c r="B871">
        <v>2088.5500489999999</v>
      </c>
      <c r="C871">
        <f>LN(Data_SP500[[#This Row],[SP500]])-LN(B870)</f>
        <v>-6.8710288215738657E-3</v>
      </c>
      <c r="D871">
        <f>LN(B881)-LN(Data_SP500[[#This Row],[SP500]])</f>
        <v>3.5386636875643696E-2</v>
      </c>
      <c r="E871" s="3">
        <f t="shared" si="13"/>
        <v>1.2116463757020933E-2</v>
      </c>
      <c r="F871" s="3">
        <f>Data_SP500[[#This Row],[sigma]]*SQRT(10)</f>
        <v>3.8315622659067128E-2</v>
      </c>
      <c r="G871" s="3">
        <f>_xlfn.NORM.INV(0.01,0,1)*Data_SP500[[#This Row],[sigma_10d]]</f>
        <v>-8.9135467315471881E-2</v>
      </c>
      <c r="H871" s="3" t="b">
        <f>Data_SP500[[#This Row],[leg_return10d]]&lt;Data_SP500[[#This Row],[var10d]]</f>
        <v>0</v>
      </c>
      <c r="I871" s="3">
        <f>IF(AND(Data_SP500[[#This Row],[breaches]], Data_SP500[[#This Row],[breaches]]=H870),1,0)</f>
        <v>0</v>
      </c>
    </row>
    <row r="872" spans="1:9" x14ac:dyDescent="0.25">
      <c r="A872" s="3" t="s">
        <v>1103</v>
      </c>
      <c r="B872">
        <v>2099.7299800000001</v>
      </c>
      <c r="C872">
        <f>LN(Data_SP500[[#This Row],[SP500]])-LN(B871)</f>
        <v>5.3386867527391857E-3</v>
      </c>
      <c r="D872">
        <f>LN(B882)-LN(Data_SP500[[#This Row],[SP500]])</f>
        <v>3.4309158791583805E-2</v>
      </c>
      <c r="E872" s="3">
        <f t="shared" si="13"/>
        <v>1.2126453318773205E-2</v>
      </c>
      <c r="F872" s="3">
        <f>Data_SP500[[#This Row],[sigma]]*SQRT(10)</f>
        <v>3.8347212427031208E-2</v>
      </c>
      <c r="G872" s="3">
        <f>_xlfn.NORM.INV(0.01,0,1)*Data_SP500[[#This Row],[sigma_10d]]</f>
        <v>-8.9208956105016557E-2</v>
      </c>
      <c r="H872" s="3" t="b">
        <f>Data_SP500[[#This Row],[leg_return10d]]&lt;Data_SP500[[#This Row],[var10d]]</f>
        <v>0</v>
      </c>
      <c r="I872" s="3">
        <f>IF(AND(Data_SP500[[#This Row],[breaches]], Data_SP500[[#This Row],[breaches]]=H871),1,0)</f>
        <v>0</v>
      </c>
    </row>
    <row r="873" spans="1:9" x14ac:dyDescent="0.25">
      <c r="A873" s="3" t="s">
        <v>1104</v>
      </c>
      <c r="B873">
        <v>2097.8999020000001</v>
      </c>
      <c r="C873">
        <f>LN(Data_SP500[[#This Row],[SP500]])-LN(B872)</f>
        <v>-8.7195782734461602E-4</v>
      </c>
      <c r="D873">
        <f>LN(B883)-LN(Data_SP500[[#This Row],[SP500]])</f>
        <v>3.1562046604422633E-2</v>
      </c>
      <c r="E873" s="3">
        <f t="shared" si="13"/>
        <v>1.2122187220405943E-2</v>
      </c>
      <c r="F873" s="3">
        <f>Data_SP500[[#This Row],[sigma]]*SQRT(10)</f>
        <v>3.8333721839468336E-2</v>
      </c>
      <c r="G873" s="3">
        <f>_xlfn.NORM.INV(0.01,0,1)*Data_SP500[[#This Row],[sigma_10d]]</f>
        <v>-8.9177572305320113E-2</v>
      </c>
      <c r="H873" s="3" t="b">
        <f>Data_SP500[[#This Row],[leg_return10d]]&lt;Data_SP500[[#This Row],[var10d]]</f>
        <v>0</v>
      </c>
      <c r="I873" s="3">
        <f>IF(AND(Data_SP500[[#This Row],[breaches]], Data_SP500[[#This Row],[breaches]]=H872),1,0)</f>
        <v>0</v>
      </c>
    </row>
    <row r="874" spans="1:9" x14ac:dyDescent="0.25">
      <c r="A874" s="3" t="s">
        <v>1105</v>
      </c>
      <c r="B874">
        <v>2129.8999020000001</v>
      </c>
      <c r="C874">
        <f>LN(Data_SP500[[#This Row],[SP500]])-LN(B873)</f>
        <v>1.5138186568454337E-2</v>
      </c>
      <c r="D874">
        <f>LN(B884)-LN(Data_SP500[[#This Row],[SP500]])</f>
        <v>2.096748663125414E-2</v>
      </c>
      <c r="E874" s="3">
        <f t="shared" si="13"/>
        <v>1.256611753136625E-2</v>
      </c>
      <c r="F874" s="3">
        <f>Data_SP500[[#This Row],[sigma]]*SQRT(10)</f>
        <v>3.9737552744489715E-2</v>
      </c>
      <c r="G874" s="3">
        <f>_xlfn.NORM.INV(0.01,0,1)*Data_SP500[[#This Row],[sigma_10d]]</f>
        <v>-9.2443371346729419E-2</v>
      </c>
      <c r="H874" s="3" t="b">
        <f>Data_SP500[[#This Row],[leg_return10d]]&lt;Data_SP500[[#This Row],[var10d]]</f>
        <v>0</v>
      </c>
      <c r="I874" s="3">
        <f>IF(AND(Data_SP500[[#This Row],[breaches]], Data_SP500[[#This Row],[breaches]]=H873),1,0)</f>
        <v>0</v>
      </c>
    </row>
    <row r="875" spans="1:9" x14ac:dyDescent="0.25">
      <c r="A875" s="3" t="s">
        <v>1106</v>
      </c>
      <c r="B875">
        <v>2137.1599120000001</v>
      </c>
      <c r="C875">
        <f>LN(Data_SP500[[#This Row],[SP500]])-LN(B874)</f>
        <v>3.4028194222130992E-3</v>
      </c>
      <c r="D875">
        <f>LN(B885)-LN(Data_SP500[[#This Row],[SP500]])</f>
        <v>1.454864838943859E-2</v>
      </c>
      <c r="E875" s="3">
        <f t="shared" si="13"/>
        <v>1.2575860040792279E-2</v>
      </c>
      <c r="F875" s="3">
        <f>Data_SP500[[#This Row],[sigma]]*SQRT(10)</f>
        <v>3.9768361264401628E-2</v>
      </c>
      <c r="G875" s="3">
        <f>_xlfn.NORM.INV(0.01,0,1)*Data_SP500[[#This Row],[sigma_10d]]</f>
        <v>-9.2515042681528853E-2</v>
      </c>
      <c r="H875" s="3" t="b">
        <f>Data_SP500[[#This Row],[leg_return10d]]&lt;Data_SP500[[#This Row],[var10d]]</f>
        <v>0</v>
      </c>
      <c r="I875" s="3">
        <f>IF(AND(Data_SP500[[#This Row],[breaches]], Data_SP500[[#This Row],[breaches]]=H874),1,0)</f>
        <v>0</v>
      </c>
    </row>
    <row r="876" spans="1:9" x14ac:dyDescent="0.25">
      <c r="A876" s="3" t="s">
        <v>1107</v>
      </c>
      <c r="B876">
        <v>2152.139893</v>
      </c>
      <c r="C876">
        <f>LN(Data_SP500[[#This Row],[SP500]])-LN(B875)</f>
        <v>6.9848425545488979E-3</v>
      </c>
      <c r="D876">
        <f>LN(B886)-LN(Data_SP500[[#This Row],[SP500]])</f>
        <v>7.8865383774466835E-3</v>
      </c>
      <c r="E876" s="3">
        <f t="shared" si="13"/>
        <v>1.2447160390709916E-2</v>
      </c>
      <c r="F876" s="3">
        <f>Data_SP500[[#This Row],[sigma]]*SQRT(10)</f>
        <v>3.9361377236074684E-2</v>
      </c>
      <c r="G876" s="3">
        <f>_xlfn.NORM.INV(0.01,0,1)*Data_SP500[[#This Row],[sigma_10d]]</f>
        <v>-9.1568256252461885E-2</v>
      </c>
      <c r="H876" s="3" t="b">
        <f>Data_SP500[[#This Row],[leg_return10d]]&lt;Data_SP500[[#This Row],[var10d]]</f>
        <v>0</v>
      </c>
      <c r="I876" s="3">
        <f>IF(AND(Data_SP500[[#This Row],[breaches]], Data_SP500[[#This Row],[breaches]]=H875),1,0)</f>
        <v>0</v>
      </c>
    </row>
    <row r="877" spans="1:9" x14ac:dyDescent="0.25">
      <c r="A877" s="3" t="s">
        <v>527</v>
      </c>
      <c r="B877">
        <v>2152.429932</v>
      </c>
      <c r="C877">
        <f>LN(Data_SP500[[#This Row],[SP500]])-LN(B876)</f>
        <v>1.3475864591860898E-4</v>
      </c>
      <c r="D877">
        <f>LN(B887)-LN(Data_SP500[[#This Row],[SP500]])</f>
        <v>6.5525185613521941E-3</v>
      </c>
      <c r="E877" s="3">
        <f t="shared" si="13"/>
        <v>1.2264109387981805E-2</v>
      </c>
      <c r="F877" s="3">
        <f>Data_SP500[[#This Row],[sigma]]*SQRT(10)</f>
        <v>3.8782519139476161E-2</v>
      </c>
      <c r="G877" s="3">
        <f>_xlfn.NORM.INV(0.01,0,1)*Data_SP500[[#This Row],[sigma_10d]]</f>
        <v>-9.022163095006859E-2</v>
      </c>
      <c r="H877" s="3" t="b">
        <f>Data_SP500[[#This Row],[leg_return10d]]&lt;Data_SP500[[#This Row],[var10d]]</f>
        <v>0</v>
      </c>
      <c r="I877" s="3">
        <f>IF(AND(Data_SP500[[#This Row],[breaches]], Data_SP500[[#This Row],[breaches]]=H876),1,0)</f>
        <v>0</v>
      </c>
    </row>
    <row r="878" spans="1:9" x14ac:dyDescent="0.25">
      <c r="A878" s="3" t="s">
        <v>528</v>
      </c>
      <c r="B878">
        <v>2163.75</v>
      </c>
      <c r="C878">
        <f>LN(Data_SP500[[#This Row],[SP500]])-LN(B877)</f>
        <v>5.2454226347338206E-3</v>
      </c>
      <c r="D878">
        <f>LN(B888)-LN(Data_SP500[[#This Row],[SP500]])</f>
        <v>2.9120166196117125E-3</v>
      </c>
      <c r="E878" s="3">
        <f t="shared" si="13"/>
        <v>1.226132835805388E-2</v>
      </c>
      <c r="F878" s="3">
        <f>Data_SP500[[#This Row],[sigma]]*SQRT(10)</f>
        <v>3.8773724750662826E-2</v>
      </c>
      <c r="G878" s="3">
        <f>_xlfn.NORM.INV(0.01,0,1)*Data_SP500[[#This Row],[sigma_10d]]</f>
        <v>-9.0201172142349198E-2</v>
      </c>
      <c r="H878" s="3" t="b">
        <f>Data_SP500[[#This Row],[leg_return10d]]&lt;Data_SP500[[#This Row],[var10d]]</f>
        <v>0</v>
      </c>
      <c r="I878" s="3">
        <f>IF(AND(Data_SP500[[#This Row],[breaches]], Data_SP500[[#This Row],[breaches]]=H877),1,0)</f>
        <v>0</v>
      </c>
    </row>
    <row r="879" spans="1:9" x14ac:dyDescent="0.25">
      <c r="A879" s="3" t="s">
        <v>529</v>
      </c>
      <c r="B879">
        <v>2161.73999</v>
      </c>
      <c r="C879">
        <f>LN(Data_SP500[[#This Row],[SP500]])-LN(B878)</f>
        <v>-9.2937916829072265E-4</v>
      </c>
      <c r="D879">
        <f>LN(B889)-LN(Data_SP500[[#This Row],[SP500]])</f>
        <v>5.471375876501483E-3</v>
      </c>
      <c r="E879" s="3">
        <f t="shared" si="13"/>
        <v>1.2248682832892297E-2</v>
      </c>
      <c r="F879" s="3">
        <f>Data_SP500[[#This Row],[sigma]]*SQRT(10)</f>
        <v>3.8733736088943253E-2</v>
      </c>
      <c r="G879" s="3">
        <f>_xlfn.NORM.INV(0.01,0,1)*Data_SP500[[#This Row],[sigma_10d]]</f>
        <v>-9.010814460417213E-2</v>
      </c>
      <c r="H879" s="3" t="b">
        <f>Data_SP500[[#This Row],[leg_return10d]]&lt;Data_SP500[[#This Row],[var10d]]</f>
        <v>0</v>
      </c>
      <c r="I879" s="3">
        <f>IF(AND(Data_SP500[[#This Row],[breaches]], Data_SP500[[#This Row],[breaches]]=H878),1,0)</f>
        <v>0</v>
      </c>
    </row>
    <row r="880" spans="1:9" x14ac:dyDescent="0.25">
      <c r="A880" s="3" t="s">
        <v>530</v>
      </c>
      <c r="B880">
        <v>2166.889893</v>
      </c>
      <c r="C880">
        <f>LN(Data_SP500[[#This Row],[SP500]])-LN(B879)</f>
        <v>2.3794621249804138E-3</v>
      </c>
      <c r="D880">
        <f>LN(B890)-LN(Data_SP500[[#This Row],[SP500]])</f>
        <v>1.8213194962655166E-3</v>
      </c>
      <c r="E880" s="3">
        <f t="shared" si="13"/>
        <v>1.2246417836542676E-2</v>
      </c>
      <c r="F880" s="3">
        <f>Data_SP500[[#This Row],[sigma]]*SQRT(10)</f>
        <v>3.8726573541586484E-2</v>
      </c>
      <c r="G880" s="3">
        <f>_xlfn.NORM.INV(0.01,0,1)*Data_SP500[[#This Row],[sigma_10d]]</f>
        <v>-9.0091482027355993E-2</v>
      </c>
      <c r="H880" s="3" t="b">
        <f>Data_SP500[[#This Row],[leg_return10d]]&lt;Data_SP500[[#This Row],[var10d]]</f>
        <v>0</v>
      </c>
      <c r="I880" s="3">
        <f>IF(AND(Data_SP500[[#This Row],[breaches]], Data_SP500[[#This Row],[breaches]]=H879),1,0)</f>
        <v>0</v>
      </c>
    </row>
    <row r="881" spans="1:9" x14ac:dyDescent="0.25">
      <c r="A881" s="3" t="s">
        <v>531</v>
      </c>
      <c r="B881">
        <v>2163.780029</v>
      </c>
      <c r="C881">
        <f>LN(Data_SP500[[#This Row],[SP500]])-LN(B880)</f>
        <v>-1.436204832309329E-3</v>
      </c>
      <c r="D881">
        <f>LN(B891)-LN(Data_SP500[[#This Row],[SP500]])</f>
        <v>-3.1244166721071664E-3</v>
      </c>
      <c r="E881" s="3">
        <f t="shared" si="13"/>
        <v>1.2213640328916791E-2</v>
      </c>
      <c r="F881" s="3">
        <f>Data_SP500[[#This Row],[sigma]]*SQRT(10)</f>
        <v>3.8622921961465148E-2</v>
      </c>
      <c r="G881" s="3">
        <f>_xlfn.NORM.INV(0.01,0,1)*Data_SP500[[#This Row],[sigma_10d]]</f>
        <v>-8.985035239429974E-2</v>
      </c>
      <c r="H881" s="3" t="b">
        <f>Data_SP500[[#This Row],[leg_return10d]]&lt;Data_SP500[[#This Row],[var10d]]</f>
        <v>0</v>
      </c>
      <c r="I881" s="3">
        <f>IF(AND(Data_SP500[[#This Row],[breaches]], Data_SP500[[#This Row],[breaches]]=H880),1,0)</f>
        <v>0</v>
      </c>
    </row>
    <row r="882" spans="1:9" x14ac:dyDescent="0.25">
      <c r="A882" s="3" t="s">
        <v>532</v>
      </c>
      <c r="B882">
        <v>2173.0200199999999</v>
      </c>
      <c r="C882">
        <f>LN(Data_SP500[[#This Row],[SP500]])-LN(B881)</f>
        <v>4.2612086686792949E-3</v>
      </c>
      <c r="D882">
        <f>LN(B892)-LN(Data_SP500[[#This Row],[SP500]])</f>
        <v>-4.2565825159686099E-3</v>
      </c>
      <c r="E882" s="3">
        <f t="shared" si="13"/>
        <v>1.2194953230874567E-2</v>
      </c>
      <c r="F882" s="3">
        <f>Data_SP500[[#This Row],[sigma]]*SQRT(10)</f>
        <v>3.8563828168792849E-2</v>
      </c>
      <c r="G882" s="3">
        <f>_xlfn.NORM.INV(0.01,0,1)*Data_SP500[[#This Row],[sigma_10d]]</f>
        <v>-8.9712879675347537E-2</v>
      </c>
      <c r="H882" s="3" t="b">
        <f>Data_SP500[[#This Row],[leg_return10d]]&lt;Data_SP500[[#This Row],[var10d]]</f>
        <v>0</v>
      </c>
      <c r="I882" s="3">
        <f>IF(AND(Data_SP500[[#This Row],[breaches]], Data_SP500[[#This Row],[breaches]]=H881),1,0)</f>
        <v>0</v>
      </c>
    </row>
    <row r="883" spans="1:9" x14ac:dyDescent="0.25">
      <c r="A883" s="3" t="s">
        <v>533</v>
      </c>
      <c r="B883">
        <v>2165.169922</v>
      </c>
      <c r="C883">
        <f>LN(Data_SP500[[#This Row],[SP500]])-LN(B882)</f>
        <v>-3.6190700145057875E-3</v>
      </c>
      <c r="D883">
        <f>LN(B893)-LN(Data_SP500[[#This Row],[SP500]])</f>
        <v>-4.2496317308948761E-4</v>
      </c>
      <c r="E883" s="3">
        <f t="shared" si="13"/>
        <v>1.2254829746506778E-2</v>
      </c>
      <c r="F883" s="3">
        <f>Data_SP500[[#This Row],[sigma]]*SQRT(10)</f>
        <v>3.8753174336545314E-2</v>
      </c>
      <c r="G883" s="3">
        <f>_xlfn.NORM.INV(0.01,0,1)*Data_SP500[[#This Row],[sigma_10d]]</f>
        <v>-9.0153364730156255E-2</v>
      </c>
      <c r="H883" s="3" t="b">
        <f>Data_SP500[[#This Row],[leg_return10d]]&lt;Data_SP500[[#This Row],[var10d]]</f>
        <v>0</v>
      </c>
      <c r="I883" s="3">
        <f>IF(AND(Data_SP500[[#This Row],[breaches]], Data_SP500[[#This Row],[breaches]]=H882),1,0)</f>
        <v>0</v>
      </c>
    </row>
    <row r="884" spans="1:9" x14ac:dyDescent="0.25">
      <c r="A884" s="3" t="s">
        <v>534</v>
      </c>
      <c r="B884">
        <v>2175.030029</v>
      </c>
      <c r="C884">
        <f>LN(Data_SP500[[#This Row],[SP500]])-LN(B883)</f>
        <v>4.5436265952858435E-3</v>
      </c>
      <c r="D884">
        <f>LN(B894)-LN(Data_SP500[[#This Row],[SP500]])</f>
        <v>3.5981074351090214E-3</v>
      </c>
      <c r="E884" s="3">
        <f t="shared" si="13"/>
        <v>1.2244463035434576E-2</v>
      </c>
      <c r="F884" s="3">
        <f>Data_SP500[[#This Row],[sigma]]*SQRT(10)</f>
        <v>3.8720391917712267E-2</v>
      </c>
      <c r="G884" s="3">
        <f>_xlfn.NORM.INV(0.01,0,1)*Data_SP500[[#This Row],[sigma_10d]]</f>
        <v>-9.0077101419798092E-2</v>
      </c>
      <c r="H884" s="3" t="b">
        <f>Data_SP500[[#This Row],[leg_return10d]]&lt;Data_SP500[[#This Row],[var10d]]</f>
        <v>0</v>
      </c>
      <c r="I884" s="3">
        <f>IF(AND(Data_SP500[[#This Row],[breaches]], Data_SP500[[#This Row],[breaches]]=H883),1,0)</f>
        <v>0</v>
      </c>
    </row>
    <row r="885" spans="1:9" x14ac:dyDescent="0.25">
      <c r="A885" s="3" t="s">
        <v>535</v>
      </c>
      <c r="B885">
        <v>2168.4799800000001</v>
      </c>
      <c r="C885">
        <f>LN(Data_SP500[[#This Row],[SP500]])-LN(B884)</f>
        <v>-3.0160188196024507E-3</v>
      </c>
      <c r="D885">
        <f>LN(B895)-LN(Data_SP500[[#This Row],[SP500]])</f>
        <v>5.7065492425074638E-3</v>
      </c>
      <c r="E885" s="3">
        <f t="shared" si="13"/>
        <v>1.2008352143680859E-2</v>
      </c>
      <c r="F885" s="3">
        <f>Data_SP500[[#This Row],[sigma]]*SQRT(10)</f>
        <v>3.7973743719397053E-2</v>
      </c>
      <c r="G885" s="3">
        <f>_xlfn.NORM.INV(0.01,0,1)*Data_SP500[[#This Row],[sigma_10d]]</f>
        <v>-8.8340137970991064E-2</v>
      </c>
      <c r="H885" s="3" t="b">
        <f>Data_SP500[[#This Row],[leg_return10d]]&lt;Data_SP500[[#This Row],[var10d]]</f>
        <v>0</v>
      </c>
      <c r="I885" s="3">
        <f>IF(AND(Data_SP500[[#This Row],[breaches]], Data_SP500[[#This Row],[breaches]]=H884),1,0)</f>
        <v>0</v>
      </c>
    </row>
    <row r="886" spans="1:9" x14ac:dyDescent="0.25">
      <c r="A886" s="3" t="s">
        <v>536</v>
      </c>
      <c r="B886">
        <v>2169.179932</v>
      </c>
      <c r="C886">
        <f>LN(Data_SP500[[#This Row],[SP500]])-LN(B885)</f>
        <v>3.2273254255699158E-4</v>
      </c>
      <c r="D886">
        <f>LN(B896)-LN(Data_SP500[[#This Row],[SP500]])</f>
        <v>5.7735343856393229E-3</v>
      </c>
      <c r="E886" s="3">
        <f t="shared" si="13"/>
        <v>8.3383170089534348E-3</v>
      </c>
      <c r="F886" s="3">
        <f>Data_SP500[[#This Row],[sigma]]*SQRT(10)</f>
        <v>2.6368073600815469E-2</v>
      </c>
      <c r="G886" s="3">
        <f>_xlfn.NORM.INV(0.01,0,1)*Data_SP500[[#This Row],[sigma_10d]]</f>
        <v>-6.1341311963809486E-2</v>
      </c>
      <c r="H886" s="3" t="b">
        <f>Data_SP500[[#This Row],[leg_return10d]]&lt;Data_SP500[[#This Row],[var10d]]</f>
        <v>0</v>
      </c>
      <c r="I886" s="3">
        <f>IF(AND(Data_SP500[[#This Row],[breaches]], Data_SP500[[#This Row],[breaches]]=H885),1,0)</f>
        <v>0</v>
      </c>
    </row>
    <row r="887" spans="1:9" x14ac:dyDescent="0.25">
      <c r="A887" s="3" t="s">
        <v>537</v>
      </c>
      <c r="B887">
        <v>2166.580078</v>
      </c>
      <c r="C887">
        <f>LN(Data_SP500[[#This Row],[SP500]])-LN(B886)</f>
        <v>-1.1992611701758804E-3</v>
      </c>
      <c r="D887">
        <f>LN(B897)-LN(Data_SP500[[#This Row],[SP500]])</f>
        <v>4.1039984920177019E-3</v>
      </c>
      <c r="E887" s="3">
        <f t="shared" si="13"/>
        <v>6.8657623127238634E-3</v>
      </c>
      <c r="F887" s="3">
        <f>Data_SP500[[#This Row],[sigma]]*SQRT(10)</f>
        <v>2.1711446781552662E-2</v>
      </c>
      <c r="G887" s="3">
        <f>_xlfn.NORM.INV(0.01,0,1)*Data_SP500[[#This Row],[sigma_10d]]</f>
        <v>-5.0508378062615891E-2</v>
      </c>
      <c r="H887" s="3" t="b">
        <f>Data_SP500[[#This Row],[leg_return10d]]&lt;Data_SP500[[#This Row],[var10d]]</f>
        <v>0</v>
      </c>
      <c r="I887" s="3">
        <f>IF(AND(Data_SP500[[#This Row],[breaches]], Data_SP500[[#This Row],[breaches]]=H886),1,0)</f>
        <v>0</v>
      </c>
    </row>
    <row r="888" spans="1:9" x14ac:dyDescent="0.25">
      <c r="A888" s="3" t="s">
        <v>538</v>
      </c>
      <c r="B888">
        <v>2170.0600589999999</v>
      </c>
      <c r="C888">
        <f>LN(Data_SP500[[#This Row],[SP500]])-LN(B887)</f>
        <v>1.6049206929933391E-3</v>
      </c>
      <c r="D888">
        <f>LN(B898)-LN(Data_SP500[[#This Row],[SP500]])</f>
        <v>7.2224929806088412E-3</v>
      </c>
      <c r="E888" s="3">
        <f t="shared" si="13"/>
        <v>6.1010459590292764E-3</v>
      </c>
      <c r="F888" s="3">
        <f>Data_SP500[[#This Row],[sigma]]*SQRT(10)</f>
        <v>1.9293201339898848E-2</v>
      </c>
      <c r="G888" s="3">
        <f>_xlfn.NORM.INV(0.01,0,1)*Data_SP500[[#This Row],[sigma_10d]]</f>
        <v>-4.4882697920515587E-2</v>
      </c>
      <c r="H888" s="3" t="b">
        <f>Data_SP500[[#This Row],[leg_return10d]]&lt;Data_SP500[[#This Row],[var10d]]</f>
        <v>0</v>
      </c>
      <c r="I888" s="3">
        <f>IF(AND(Data_SP500[[#This Row],[breaches]], Data_SP500[[#This Row],[breaches]]=H887),1,0)</f>
        <v>0</v>
      </c>
    </row>
    <row r="889" spans="1:9" x14ac:dyDescent="0.25">
      <c r="A889" s="3" t="s">
        <v>539</v>
      </c>
      <c r="B889">
        <v>2173.6000979999999</v>
      </c>
      <c r="C889">
        <f>LN(Data_SP500[[#This Row],[SP500]])-LN(B888)</f>
        <v>1.6299800885990479E-3</v>
      </c>
      <c r="D889">
        <f>LN(B899)-LN(Data_SP500[[#This Row],[SP500]])</f>
        <v>4.7961496123853919E-3</v>
      </c>
      <c r="E889" s="3">
        <f t="shared" si="13"/>
        <v>5.2124119912696481E-3</v>
      </c>
      <c r="F889" s="3">
        <f>Data_SP500[[#This Row],[sigma]]*SQRT(10)</f>
        <v>1.6483093995585788E-2</v>
      </c>
      <c r="G889" s="3">
        <f>_xlfn.NORM.INV(0.01,0,1)*Data_SP500[[#This Row],[sigma_10d]]</f>
        <v>-3.8345410674246343E-2</v>
      </c>
      <c r="H889" s="3" t="b">
        <f>Data_SP500[[#This Row],[leg_return10d]]&lt;Data_SP500[[#This Row],[var10d]]</f>
        <v>0</v>
      </c>
      <c r="I889" s="3">
        <f>IF(AND(Data_SP500[[#This Row],[breaches]], Data_SP500[[#This Row],[breaches]]=H888),1,0)</f>
        <v>0</v>
      </c>
    </row>
    <row r="890" spans="1:9" x14ac:dyDescent="0.25">
      <c r="A890" s="3" t="s">
        <v>1108</v>
      </c>
      <c r="B890">
        <v>2170.8400879999999</v>
      </c>
      <c r="C890">
        <f>LN(Data_SP500[[#This Row],[SP500]])-LN(B889)</f>
        <v>-1.2705942552555527E-3</v>
      </c>
      <c r="D890">
        <f>LN(B900)-LN(Data_SP500[[#This Row],[SP500]])</f>
        <v>8.8557599265142173E-3</v>
      </c>
      <c r="E890" s="3">
        <f t="shared" si="13"/>
        <v>4.5888837769302547E-3</v>
      </c>
      <c r="F890" s="3">
        <f>Data_SP500[[#This Row],[sigma]]*SQRT(10)</f>
        <v>1.4511324652895641E-2</v>
      </c>
      <c r="G890" s="3">
        <f>_xlfn.NORM.INV(0.01,0,1)*Data_SP500[[#This Row],[sigma_10d]]</f>
        <v>-3.3758389255780216E-2</v>
      </c>
      <c r="H890" s="3" t="b">
        <f>Data_SP500[[#This Row],[leg_return10d]]&lt;Data_SP500[[#This Row],[var10d]]</f>
        <v>0</v>
      </c>
      <c r="I890" s="3">
        <f>IF(AND(Data_SP500[[#This Row],[breaches]], Data_SP500[[#This Row],[breaches]]=H889),1,0)</f>
        <v>0</v>
      </c>
    </row>
    <row r="891" spans="1:9" x14ac:dyDescent="0.25">
      <c r="A891" s="3" t="s">
        <v>1109</v>
      </c>
      <c r="B891">
        <v>2157.030029</v>
      </c>
      <c r="C891">
        <f>LN(Data_SP500[[#This Row],[SP500]])-LN(B890)</f>
        <v>-6.3819410006820121E-3</v>
      </c>
      <c r="D891">
        <f>LN(B901)-LN(Data_SP500[[#This Row],[SP500]])</f>
        <v>9.7435587098537724E-3</v>
      </c>
      <c r="E891" s="3">
        <f t="shared" si="13"/>
        <v>4.9068327843462866E-3</v>
      </c>
      <c r="F891" s="3">
        <f>Data_SP500[[#This Row],[sigma]]*SQRT(10)</f>
        <v>1.551676769612007E-2</v>
      </c>
      <c r="G891" s="3">
        <f>_xlfn.NORM.INV(0.01,0,1)*Data_SP500[[#This Row],[sigma_10d]]</f>
        <v>-3.6097399541854522E-2</v>
      </c>
      <c r="H891" s="3" t="b">
        <f>Data_SP500[[#This Row],[leg_return10d]]&lt;Data_SP500[[#This Row],[var10d]]</f>
        <v>0</v>
      </c>
      <c r="I891" s="3">
        <f>IF(AND(Data_SP500[[#This Row],[breaches]], Data_SP500[[#This Row],[breaches]]=H890),1,0)</f>
        <v>0</v>
      </c>
    </row>
    <row r="892" spans="1:9" x14ac:dyDescent="0.25">
      <c r="A892" s="3" t="s">
        <v>1110</v>
      </c>
      <c r="B892">
        <v>2163.790039</v>
      </c>
      <c r="C892">
        <f>LN(Data_SP500[[#This Row],[SP500]])-LN(B891)</f>
        <v>3.1290428248178515E-3</v>
      </c>
      <c r="D892">
        <f>LN(B902)-LN(Data_SP500[[#This Row],[SP500]])</f>
        <v>8.4813621850514664E-3</v>
      </c>
      <c r="E892" s="3">
        <f t="shared" si="13"/>
        <v>4.5561815049456672E-3</v>
      </c>
      <c r="F892" s="3">
        <f>Data_SP500[[#This Row],[sigma]]*SQRT(10)</f>
        <v>1.440791098876203E-2</v>
      </c>
      <c r="G892" s="3">
        <f>_xlfn.NORM.INV(0.01,0,1)*Data_SP500[[#This Row],[sigma_10d]]</f>
        <v>-3.3517813098076214E-2</v>
      </c>
      <c r="H892" s="3" t="b">
        <f>Data_SP500[[#This Row],[leg_return10d]]&lt;Data_SP500[[#This Row],[var10d]]</f>
        <v>0</v>
      </c>
      <c r="I892" s="3">
        <f>IF(AND(Data_SP500[[#This Row],[breaches]], Data_SP500[[#This Row],[breaches]]=H891),1,0)</f>
        <v>0</v>
      </c>
    </row>
    <row r="893" spans="1:9" x14ac:dyDescent="0.25">
      <c r="A893" s="3" t="s">
        <v>1111</v>
      </c>
      <c r="B893">
        <v>2164.25</v>
      </c>
      <c r="C893">
        <f>LN(Data_SP500[[#This Row],[SP500]])-LN(B892)</f>
        <v>2.1254932837333484E-4</v>
      </c>
      <c r="D893">
        <f>LN(B903)-LN(Data_SP500[[#This Row],[SP500]])</f>
        <v>1.046601463135044E-2</v>
      </c>
      <c r="E893" s="3">
        <f t="shared" si="13"/>
        <v>4.4874616464407498E-3</v>
      </c>
      <c r="F893" s="3">
        <f>Data_SP500[[#This Row],[sigma]]*SQRT(10)</f>
        <v>1.4190599715401998E-2</v>
      </c>
      <c r="G893" s="3">
        <f>_xlfn.NORM.INV(0.01,0,1)*Data_SP500[[#This Row],[sigma_10d]]</f>
        <v>-3.3012271479289999E-2</v>
      </c>
      <c r="H893" s="3" t="b">
        <f>Data_SP500[[#This Row],[leg_return10d]]&lt;Data_SP500[[#This Row],[var10d]]</f>
        <v>0</v>
      </c>
      <c r="I893" s="3">
        <f>IF(AND(Data_SP500[[#This Row],[breaches]], Data_SP500[[#This Row],[breaches]]=H892),1,0)</f>
        <v>0</v>
      </c>
    </row>
    <row r="894" spans="1:9" x14ac:dyDescent="0.25">
      <c r="A894" s="3" t="s">
        <v>1112</v>
      </c>
      <c r="B894">
        <v>2182.8701169999999</v>
      </c>
      <c r="C894">
        <f>LN(Data_SP500[[#This Row],[SP500]])-LN(B893)</f>
        <v>8.5666972034843525E-3</v>
      </c>
      <c r="D894">
        <f>LN(B904)-LN(Data_SP500[[#This Row],[SP500]])</f>
        <v>4.5800755890823552E-4</v>
      </c>
      <c r="E894" s="3">
        <f t="shared" si="13"/>
        <v>4.7112950610607362E-3</v>
      </c>
      <c r="F894" s="3">
        <f>Data_SP500[[#This Row],[sigma]]*SQRT(10)</f>
        <v>1.4898423122053988E-2</v>
      </c>
      <c r="G894" s="3">
        <f>_xlfn.NORM.INV(0.01,0,1)*Data_SP500[[#This Row],[sigma_10d]]</f>
        <v>-3.4658914956551198E-2</v>
      </c>
      <c r="H894" s="3" t="b">
        <f>Data_SP500[[#This Row],[leg_return10d]]&lt;Data_SP500[[#This Row],[var10d]]</f>
        <v>0</v>
      </c>
      <c r="I894" s="3">
        <f>IF(AND(Data_SP500[[#This Row],[breaches]], Data_SP500[[#This Row],[breaches]]=H893),1,0)</f>
        <v>0</v>
      </c>
    </row>
    <row r="895" spans="1:9" x14ac:dyDescent="0.25">
      <c r="A895" s="3" t="s">
        <v>1113</v>
      </c>
      <c r="B895">
        <v>2180.889893</v>
      </c>
      <c r="C895">
        <f>LN(Data_SP500[[#This Row],[SP500]])-LN(B894)</f>
        <v>-9.0757701220400833E-4</v>
      </c>
      <c r="D895">
        <f>LN(B905)-LN(Data_SP500[[#This Row],[SP500]])</f>
        <v>8.0210296693294936E-4</v>
      </c>
      <c r="E895" s="3">
        <f t="shared" si="13"/>
        <v>3.6331718997274962E-3</v>
      </c>
      <c r="F895" s="3">
        <f>Data_SP500[[#This Row],[sigma]]*SQRT(10)</f>
        <v>1.1489098334059773E-2</v>
      </c>
      <c r="G895" s="3">
        <f>_xlfn.NORM.INV(0.01,0,1)*Data_SP500[[#This Row],[sigma_10d]]</f>
        <v>-2.6727639484086116E-2</v>
      </c>
      <c r="H895" s="3" t="b">
        <f>Data_SP500[[#This Row],[leg_return10d]]&lt;Data_SP500[[#This Row],[var10d]]</f>
        <v>0</v>
      </c>
      <c r="I895" s="3">
        <f>IF(AND(Data_SP500[[#This Row],[breaches]], Data_SP500[[#This Row],[breaches]]=H894),1,0)</f>
        <v>0</v>
      </c>
    </row>
    <row r="896" spans="1:9" x14ac:dyDescent="0.25">
      <c r="A896" s="3" t="s">
        <v>1114</v>
      </c>
      <c r="B896">
        <v>2181.73999</v>
      </c>
      <c r="C896">
        <f>LN(Data_SP500[[#This Row],[SP500]])-LN(B895)</f>
        <v>3.8971768568885068E-4</v>
      </c>
      <c r="D896">
        <f>LN(B906)-LN(Data_SP500[[#This Row],[SP500]])</f>
        <v>2.3622521091333226E-3</v>
      </c>
      <c r="E896" s="3">
        <f t="shared" si="13"/>
        <v>3.5981112511093488E-3</v>
      </c>
      <c r="F896" s="3">
        <f>Data_SP500[[#This Row],[sigma]]*SQRT(10)</f>
        <v>1.1378226828183593E-2</v>
      </c>
      <c r="G896" s="3">
        <f>_xlfn.NORM.INV(0.01,0,1)*Data_SP500[[#This Row],[sigma_10d]]</f>
        <v>-2.6469713792099361E-2</v>
      </c>
      <c r="H896" s="3" t="b">
        <f>Data_SP500[[#This Row],[leg_return10d]]&lt;Data_SP500[[#This Row],[var10d]]</f>
        <v>0</v>
      </c>
      <c r="I896" s="3">
        <f>IF(AND(Data_SP500[[#This Row],[breaches]], Data_SP500[[#This Row],[breaches]]=H895),1,0)</f>
        <v>0</v>
      </c>
    </row>
    <row r="897" spans="1:9" x14ac:dyDescent="0.25">
      <c r="A897" s="3" t="s">
        <v>1115</v>
      </c>
      <c r="B897">
        <v>2175.48999</v>
      </c>
      <c r="C897">
        <f>LN(Data_SP500[[#This Row],[SP500]])-LN(B896)</f>
        <v>-2.8687970637975013E-3</v>
      </c>
      <c r="D897">
        <f>LN(B907)-LN(Data_SP500[[#This Row],[SP500]])</f>
        <v>-2.3006116299129076E-5</v>
      </c>
      <c r="E897" s="3">
        <f t="shared" si="13"/>
        <v>3.4140927162679639E-3</v>
      </c>
      <c r="F897" s="3">
        <f>Data_SP500[[#This Row],[sigma]]*SQRT(10)</f>
        <v>1.0796309126397764E-2</v>
      </c>
      <c r="G897" s="3">
        <f>_xlfn.NORM.INV(0.01,0,1)*Data_SP500[[#This Row],[sigma_10d]]</f>
        <v>-2.5115970783683165E-2</v>
      </c>
      <c r="H897" s="3" t="b">
        <f>Data_SP500[[#This Row],[leg_return10d]]&lt;Data_SP500[[#This Row],[var10d]]</f>
        <v>0</v>
      </c>
      <c r="I897" s="3">
        <f>IF(AND(Data_SP500[[#This Row],[breaches]], Data_SP500[[#This Row],[breaches]]=H896),1,0)</f>
        <v>0</v>
      </c>
    </row>
    <row r="898" spans="1:9" x14ac:dyDescent="0.25">
      <c r="A898" s="3" t="s">
        <v>1116</v>
      </c>
      <c r="B898">
        <v>2185.790039</v>
      </c>
      <c r="C898">
        <f>LN(Data_SP500[[#This Row],[SP500]])-LN(B897)</f>
        <v>4.7234151815844783E-3</v>
      </c>
      <c r="D898">
        <f>LN(B908)-LN(Data_SP500[[#This Row],[SP500]])</f>
        <v>-6.1125813711324639E-3</v>
      </c>
      <c r="E898" s="3">
        <f t="shared" si="13"/>
        <v>3.5333728120208324E-3</v>
      </c>
      <c r="F898" s="3">
        <f>Data_SP500[[#This Row],[sigma]]*SQRT(10)</f>
        <v>1.1173505908499805E-2</v>
      </c>
      <c r="G898" s="3">
        <f>_xlfn.NORM.INV(0.01,0,1)*Data_SP500[[#This Row],[sigma_10d]]</f>
        <v>-2.5993461715821294E-2</v>
      </c>
      <c r="H898" s="3" t="b">
        <f>Data_SP500[[#This Row],[leg_return10d]]&lt;Data_SP500[[#This Row],[var10d]]</f>
        <v>0</v>
      </c>
      <c r="I898" s="3">
        <f>IF(AND(Data_SP500[[#This Row],[breaches]], Data_SP500[[#This Row],[breaches]]=H897),1,0)</f>
        <v>0</v>
      </c>
    </row>
    <row r="899" spans="1:9" x14ac:dyDescent="0.25">
      <c r="A899" s="3" t="s">
        <v>1117</v>
      </c>
      <c r="B899">
        <v>2184.0500489999999</v>
      </c>
      <c r="C899">
        <f>LN(Data_SP500[[#This Row],[SP500]])-LN(B898)</f>
        <v>-7.9636327962440134E-4</v>
      </c>
      <c r="D899">
        <f>LN(B909)-LN(Data_SP500[[#This Row],[SP500]])</f>
        <v>-6.8962824956892987E-3</v>
      </c>
      <c r="E899" s="3">
        <f t="shared" si="13"/>
        <v>3.3906171765385163E-3</v>
      </c>
      <c r="F899" s="3">
        <f>Data_SP500[[#This Row],[sigma]]*SQRT(10)</f>
        <v>1.0722072951550936E-2</v>
      </c>
      <c r="G899" s="3">
        <f>_xlfn.NORM.INV(0.01,0,1)*Data_SP500[[#This Row],[sigma_10d]]</f>
        <v>-2.4943271616151324E-2</v>
      </c>
      <c r="H899" s="3" t="b">
        <f>Data_SP500[[#This Row],[leg_return10d]]&lt;Data_SP500[[#This Row],[var10d]]</f>
        <v>0</v>
      </c>
      <c r="I899" s="3">
        <f>IF(AND(Data_SP500[[#This Row],[breaches]], Data_SP500[[#This Row],[breaches]]=H898),1,0)</f>
        <v>0</v>
      </c>
    </row>
    <row r="900" spans="1:9" x14ac:dyDescent="0.25">
      <c r="A900" s="3" t="s">
        <v>540</v>
      </c>
      <c r="B900">
        <v>2190.1499020000001</v>
      </c>
      <c r="C900">
        <f>LN(Data_SP500[[#This Row],[SP500]])-LN(B899)</f>
        <v>2.7890160588732726E-3</v>
      </c>
      <c r="D900">
        <f>LN(B910)-LN(Data_SP500[[#This Row],[SP500]])</f>
        <v>-4.4708700110787092E-3</v>
      </c>
      <c r="E900" s="3">
        <f t="shared" si="13"/>
        <v>3.4122955180705557E-3</v>
      </c>
      <c r="F900" s="3">
        <f>Data_SP500[[#This Row],[sigma]]*SQRT(10)</f>
        <v>1.0790625886687206E-2</v>
      </c>
      <c r="G900" s="3">
        <f>_xlfn.NORM.INV(0.01,0,1)*Data_SP500[[#This Row],[sigma_10d]]</f>
        <v>-2.5102749591064843E-2</v>
      </c>
      <c r="H900" s="3" t="b">
        <f>Data_SP500[[#This Row],[leg_return10d]]&lt;Data_SP500[[#This Row],[var10d]]</f>
        <v>0</v>
      </c>
      <c r="I900" s="3">
        <f>IF(AND(Data_SP500[[#This Row],[breaches]], Data_SP500[[#This Row],[breaches]]=H899),1,0)</f>
        <v>0</v>
      </c>
    </row>
    <row r="901" spans="1:9" x14ac:dyDescent="0.25">
      <c r="A901" s="3" t="s">
        <v>541</v>
      </c>
      <c r="B901">
        <v>2178.1499020000001</v>
      </c>
      <c r="C901">
        <f>LN(Data_SP500[[#This Row],[SP500]])-LN(B900)</f>
        <v>-5.494142217342457E-3</v>
      </c>
      <c r="D901">
        <f>LN(B911)-LN(Data_SP500[[#This Row],[SP500]])</f>
        <v>-9.3231937301574419E-4</v>
      </c>
      <c r="E901" s="3">
        <f t="shared" si="13"/>
        <v>3.6348147483177538E-3</v>
      </c>
      <c r="F901" s="3">
        <f>Data_SP500[[#This Row],[sigma]]*SQRT(10)</f>
        <v>1.1494293477455784E-2</v>
      </c>
      <c r="G901" s="3">
        <f>_xlfn.NORM.INV(0.01,0,1)*Data_SP500[[#This Row],[sigma_10d]]</f>
        <v>-2.6739725194880767E-2</v>
      </c>
      <c r="H901" s="3" t="b">
        <f>Data_SP500[[#This Row],[leg_return10d]]&lt;Data_SP500[[#This Row],[var10d]]</f>
        <v>0</v>
      </c>
      <c r="I901" s="3">
        <f>IF(AND(Data_SP500[[#This Row],[breaches]], Data_SP500[[#This Row],[breaches]]=H900),1,0)</f>
        <v>0</v>
      </c>
    </row>
    <row r="902" spans="1:9" x14ac:dyDescent="0.25">
      <c r="A902" s="3" t="s">
        <v>542</v>
      </c>
      <c r="B902">
        <v>2182.219971</v>
      </c>
      <c r="C902">
        <f>LN(Data_SP500[[#This Row],[SP500]])-LN(B901)</f>
        <v>1.8668463000155455E-3</v>
      </c>
      <c r="D902">
        <f>LN(B912)-LN(Data_SP500[[#This Row],[SP500]])</f>
        <v>-5.1778567716018742E-3</v>
      </c>
      <c r="E902" s="3">
        <f t="shared" si="13"/>
        <v>3.6298074045300623E-3</v>
      </c>
      <c r="F902" s="3">
        <f>Data_SP500[[#This Row],[sigma]]*SQRT(10)</f>
        <v>1.1478458866059185E-2</v>
      </c>
      <c r="G902" s="3">
        <f>_xlfn.NORM.INV(0.01,0,1)*Data_SP500[[#This Row],[sigma_10d]]</f>
        <v>-2.6702888380322025E-2</v>
      </c>
      <c r="H902" s="3" t="b">
        <f>Data_SP500[[#This Row],[leg_return10d]]&lt;Data_SP500[[#This Row],[var10d]]</f>
        <v>0</v>
      </c>
      <c r="I902" s="3">
        <f>IF(AND(Data_SP500[[#This Row],[breaches]], Data_SP500[[#This Row],[breaches]]=H901),1,0)</f>
        <v>0</v>
      </c>
    </row>
    <row r="903" spans="1:9" x14ac:dyDescent="0.25">
      <c r="A903" s="3" t="s">
        <v>543</v>
      </c>
      <c r="B903">
        <v>2187.0200199999999</v>
      </c>
      <c r="C903">
        <f>LN(Data_SP500[[#This Row],[SP500]])-LN(B902)</f>
        <v>2.1972017746723083E-3</v>
      </c>
      <c r="D903">
        <f>LN(B913)-LN(Data_SP500[[#This Row],[SP500]])</f>
        <v>-7.4164440508512897E-3</v>
      </c>
      <c r="E903" s="3">
        <f t="shared" si="13"/>
        <v>3.5471472872776627E-3</v>
      </c>
      <c r="F903" s="3">
        <f>Data_SP500[[#This Row],[sigma]]*SQRT(10)</f>
        <v>1.1217064623885022E-2</v>
      </c>
      <c r="G903" s="3">
        <f>_xlfn.NORM.INV(0.01,0,1)*Data_SP500[[#This Row],[sigma_10d]]</f>
        <v>-2.6094794440753646E-2</v>
      </c>
      <c r="H903" s="3" t="b">
        <f>Data_SP500[[#This Row],[leg_return10d]]&lt;Data_SP500[[#This Row],[var10d]]</f>
        <v>0</v>
      </c>
      <c r="I903" s="3">
        <f>IF(AND(Data_SP500[[#This Row],[breaches]], Data_SP500[[#This Row],[breaches]]=H902),1,0)</f>
        <v>0</v>
      </c>
    </row>
    <row r="904" spans="1:9" x14ac:dyDescent="0.25">
      <c r="A904" s="3" t="s">
        <v>544</v>
      </c>
      <c r="B904">
        <v>2183.8701169999999</v>
      </c>
      <c r="C904">
        <f>LN(Data_SP500[[#This Row],[SP500]])-LN(B903)</f>
        <v>-1.4413098689578518E-3</v>
      </c>
      <c r="D904">
        <f>LN(B914)-LN(Data_SP500[[#This Row],[SP500]])</f>
        <v>-1.7828926035479142E-3</v>
      </c>
      <c r="E904" s="3">
        <f t="shared" si="13"/>
        <v>3.4573616257157413E-3</v>
      </c>
      <c r="F904" s="3">
        <f>Data_SP500[[#This Row],[sigma]]*SQRT(10)</f>
        <v>1.093313743212432E-2</v>
      </c>
      <c r="G904" s="3">
        <f>_xlfn.NORM.INV(0.01,0,1)*Data_SP500[[#This Row],[sigma_10d]]</f>
        <v>-2.5434281021818748E-2</v>
      </c>
      <c r="H904" s="3" t="b">
        <f>Data_SP500[[#This Row],[leg_return10d]]&lt;Data_SP500[[#This Row],[var10d]]</f>
        <v>0</v>
      </c>
      <c r="I904" s="3">
        <f>IF(AND(Data_SP500[[#This Row],[breaches]], Data_SP500[[#This Row],[breaches]]=H903),1,0)</f>
        <v>0</v>
      </c>
    </row>
    <row r="905" spans="1:9" x14ac:dyDescent="0.25">
      <c r="A905" s="3" t="s">
        <v>545</v>
      </c>
      <c r="B905">
        <v>2182.639893</v>
      </c>
      <c r="C905">
        <f>LN(Data_SP500[[#This Row],[SP500]])-LN(B904)</f>
        <v>-5.6348160417929449E-4</v>
      </c>
      <c r="D905">
        <f>LN(B915)-LN(Data_SP500[[#This Row],[SP500]])</f>
        <v>1.757831371276275E-3</v>
      </c>
      <c r="E905" s="3">
        <f t="shared" si="13"/>
        <v>3.3292699637755508E-3</v>
      </c>
      <c r="F905" s="3">
        <f>Data_SP500[[#This Row],[sigma]]*SQRT(10)</f>
        <v>1.0528076031117014E-2</v>
      </c>
      <c r="G905" s="3">
        <f>_xlfn.NORM.INV(0.01,0,1)*Data_SP500[[#This Row],[sigma_10d]]</f>
        <v>-2.44919672927294E-2</v>
      </c>
      <c r="H905" s="3" t="b">
        <f>Data_SP500[[#This Row],[leg_return10d]]&lt;Data_SP500[[#This Row],[var10d]]</f>
        <v>0</v>
      </c>
      <c r="I905" s="3">
        <f>IF(AND(Data_SP500[[#This Row],[breaches]], Data_SP500[[#This Row],[breaches]]=H904),1,0)</f>
        <v>0</v>
      </c>
    </row>
    <row r="906" spans="1:9" x14ac:dyDescent="0.25">
      <c r="A906" s="3" t="s">
        <v>546</v>
      </c>
      <c r="B906">
        <v>2186.8999020000001</v>
      </c>
      <c r="C906">
        <f>LN(Data_SP500[[#This Row],[SP500]])-LN(B905)</f>
        <v>1.9498668278892239E-3</v>
      </c>
      <c r="D906">
        <f>LN(B916)-LN(Data_SP500[[#This Row],[SP500]])</f>
        <v>-3.3843123055188329E-4</v>
      </c>
      <c r="E906" s="3">
        <f t="shared" si="13"/>
        <v>3.2677230837449252E-3</v>
      </c>
      <c r="F906" s="3">
        <f>Data_SP500[[#This Row],[sigma]]*SQRT(10)</f>
        <v>1.0333447707343103E-2</v>
      </c>
      <c r="G906" s="3">
        <f>_xlfn.NORM.INV(0.01,0,1)*Data_SP500[[#This Row],[sigma_10d]]</f>
        <v>-2.4039194105489829E-2</v>
      </c>
      <c r="H906" s="3" t="b">
        <f>Data_SP500[[#This Row],[leg_return10d]]&lt;Data_SP500[[#This Row],[var10d]]</f>
        <v>0</v>
      </c>
      <c r="I906" s="3">
        <f>IF(AND(Data_SP500[[#This Row],[breaches]], Data_SP500[[#This Row],[breaches]]=H905),1,0)</f>
        <v>0</v>
      </c>
    </row>
    <row r="907" spans="1:9" x14ac:dyDescent="0.25">
      <c r="A907" s="3" t="s">
        <v>547</v>
      </c>
      <c r="B907">
        <v>2175.4399410000001</v>
      </c>
      <c r="C907">
        <f>LN(Data_SP500[[#This Row],[SP500]])-LN(B906)</f>
        <v>-5.254055289229953E-3</v>
      </c>
      <c r="D907">
        <f>LN(B917)-LN(Data_SP500[[#This Row],[SP500]])</f>
        <v>2.6901359950333159E-3</v>
      </c>
      <c r="E907" s="3">
        <f t="shared" si="13"/>
        <v>3.4933705472869792E-3</v>
      </c>
      <c r="F907" s="3">
        <f>Data_SP500[[#This Row],[sigma]]*SQRT(10)</f>
        <v>1.10470076403758E-2</v>
      </c>
      <c r="G907" s="3">
        <f>_xlfn.NORM.INV(0.01,0,1)*Data_SP500[[#This Row],[sigma_10d]]</f>
        <v>-2.5699182738701167E-2</v>
      </c>
      <c r="H907" s="3" t="b">
        <f>Data_SP500[[#This Row],[leg_return10d]]&lt;Data_SP500[[#This Row],[var10d]]</f>
        <v>0</v>
      </c>
      <c r="I907" s="3">
        <f>IF(AND(Data_SP500[[#This Row],[breaches]], Data_SP500[[#This Row],[breaches]]=H906),1,0)</f>
        <v>0</v>
      </c>
    </row>
    <row r="908" spans="1:9" x14ac:dyDescent="0.25">
      <c r="A908" s="3" t="s">
        <v>548</v>
      </c>
      <c r="B908">
        <v>2172.469971</v>
      </c>
      <c r="C908">
        <f>LN(Data_SP500[[#This Row],[SP500]])-LN(B907)</f>
        <v>-1.3661600732488566E-3</v>
      </c>
      <c r="D908">
        <f>LN(B918)-LN(Data_SP500[[#This Row],[SP500]])</f>
        <v>-2.0771446230424928E-2</v>
      </c>
      <c r="E908" s="3">
        <f t="shared" si="13"/>
        <v>3.4967513542350516E-3</v>
      </c>
      <c r="F908" s="3">
        <f>Data_SP500[[#This Row],[sigma]]*SQRT(10)</f>
        <v>1.1057698690661031E-2</v>
      </c>
      <c r="G908" s="3">
        <f>_xlfn.NORM.INV(0.01,0,1)*Data_SP500[[#This Row],[sigma_10d]]</f>
        <v>-2.5724053840803479E-2</v>
      </c>
      <c r="H908" s="3" t="b">
        <f>Data_SP500[[#This Row],[leg_return10d]]&lt;Data_SP500[[#This Row],[var10d]]</f>
        <v>0</v>
      </c>
      <c r="I908" s="3">
        <f>IF(AND(Data_SP500[[#This Row],[breaches]], Data_SP500[[#This Row],[breaches]]=H907),1,0)</f>
        <v>0</v>
      </c>
    </row>
    <row r="909" spans="1:9" x14ac:dyDescent="0.25">
      <c r="A909" s="3" t="s">
        <v>549</v>
      </c>
      <c r="B909">
        <v>2169.040039</v>
      </c>
      <c r="C909">
        <f>LN(Data_SP500[[#This Row],[SP500]])-LN(B908)</f>
        <v>-1.5800644041812362E-3</v>
      </c>
      <c r="D909">
        <f>LN(B919)-LN(Data_SP500[[#This Row],[SP500]])</f>
        <v>-4.6209948126811895E-3</v>
      </c>
      <c r="E909" s="3">
        <f t="shared" si="13"/>
        <v>3.4986188362207873E-3</v>
      </c>
      <c r="F909" s="3">
        <f>Data_SP500[[#This Row],[sigma]]*SQRT(10)</f>
        <v>1.106360418722529E-2</v>
      </c>
      <c r="G909" s="3">
        <f>_xlfn.NORM.INV(0.01,0,1)*Data_SP500[[#This Row],[sigma_10d]]</f>
        <v>-2.5737792080180899E-2</v>
      </c>
      <c r="H909" s="3" t="b">
        <f>Data_SP500[[#This Row],[leg_return10d]]&lt;Data_SP500[[#This Row],[var10d]]</f>
        <v>0</v>
      </c>
      <c r="I909" s="3">
        <f>IF(AND(Data_SP500[[#This Row],[breaches]], Data_SP500[[#This Row],[breaches]]=H908),1,0)</f>
        <v>0</v>
      </c>
    </row>
    <row r="910" spans="1:9" x14ac:dyDescent="0.25">
      <c r="A910" s="3" t="s">
        <v>550</v>
      </c>
      <c r="B910">
        <v>2180.3798830000001</v>
      </c>
      <c r="C910">
        <f>LN(Data_SP500[[#This Row],[SP500]])-LN(B909)</f>
        <v>5.2144285434838622E-3</v>
      </c>
      <c r="D910">
        <f>LN(B920)-LN(Data_SP500[[#This Row],[SP500]])</f>
        <v>-2.4777171385049535E-2</v>
      </c>
      <c r="E910" s="3">
        <f t="shared" si="13"/>
        <v>3.6666659355220127E-3</v>
      </c>
      <c r="F910" s="3">
        <f>Data_SP500[[#This Row],[sigma]]*SQRT(10)</f>
        <v>1.1595015775201653E-2</v>
      </c>
      <c r="G910" s="3">
        <f>_xlfn.NORM.INV(0.01,0,1)*Data_SP500[[#This Row],[sigma_10d]]</f>
        <v>-2.6974040298110378E-2</v>
      </c>
      <c r="H910" s="3" t="b">
        <f>Data_SP500[[#This Row],[leg_return10d]]&lt;Data_SP500[[#This Row],[var10d]]</f>
        <v>0</v>
      </c>
      <c r="I910" s="3">
        <f>IF(AND(Data_SP500[[#This Row],[breaches]], Data_SP500[[#This Row],[breaches]]=H909),1,0)</f>
        <v>0</v>
      </c>
    </row>
    <row r="911" spans="1:9" x14ac:dyDescent="0.25">
      <c r="A911" s="3" t="s">
        <v>551</v>
      </c>
      <c r="B911">
        <v>2176.1201169999999</v>
      </c>
      <c r="C911">
        <f>LN(Data_SP500[[#This Row],[SP500]])-LN(B910)</f>
        <v>-1.955591579279492E-3</v>
      </c>
      <c r="D911">
        <f>LN(B921)-LN(Data_SP500[[#This Row],[SP500]])</f>
        <v>-2.3409429205453414E-2</v>
      </c>
      <c r="E911" s="3">
        <f t="shared" si="13"/>
        <v>3.6829304661366606E-3</v>
      </c>
      <c r="F911" s="3">
        <f>Data_SP500[[#This Row],[sigma]]*SQRT(10)</f>
        <v>1.1646448737017479E-2</v>
      </c>
      <c r="G911" s="3">
        <f>_xlfn.NORM.INV(0.01,0,1)*Data_SP500[[#This Row],[sigma_10d]]</f>
        <v>-2.7093691259486245E-2</v>
      </c>
      <c r="H911" s="3" t="b">
        <f>Data_SP500[[#This Row],[leg_return10d]]&lt;Data_SP500[[#This Row],[var10d]]</f>
        <v>0</v>
      </c>
      <c r="I911" s="3">
        <f>IF(AND(Data_SP500[[#This Row],[breaches]], Data_SP500[[#This Row],[breaches]]=H910),1,0)</f>
        <v>0</v>
      </c>
    </row>
    <row r="912" spans="1:9" x14ac:dyDescent="0.25">
      <c r="A912" s="3" t="s">
        <v>552</v>
      </c>
      <c r="B912">
        <v>2170.9499510000001</v>
      </c>
      <c r="C912">
        <f>LN(Data_SP500[[#This Row],[SP500]])-LN(B911)</f>
        <v>-2.3786910985705845E-3</v>
      </c>
      <c r="D912">
        <f>LN(B922)-LN(Data_SP500[[#This Row],[SP500]])</f>
        <v>-1.0972221768800416E-2</v>
      </c>
      <c r="E912" s="3">
        <f t="shared" si="13"/>
        <v>3.4243188706891536E-3</v>
      </c>
      <c r="F912" s="3">
        <f>Data_SP500[[#This Row],[sigma]]*SQRT(10)</f>
        <v>1.0828647066073324E-2</v>
      </c>
      <c r="G912" s="3">
        <f>_xlfn.NORM.INV(0.01,0,1)*Data_SP500[[#This Row],[sigma_10d]]</f>
        <v>-2.5191200080898264E-2</v>
      </c>
      <c r="H912" s="3" t="b">
        <f>Data_SP500[[#This Row],[leg_return10d]]&lt;Data_SP500[[#This Row],[var10d]]</f>
        <v>0</v>
      </c>
      <c r="I912" s="3">
        <f>IF(AND(Data_SP500[[#This Row],[breaches]], Data_SP500[[#This Row],[breaches]]=H911),1,0)</f>
        <v>0</v>
      </c>
    </row>
    <row r="913" spans="1:9" x14ac:dyDescent="0.25">
      <c r="A913" s="3" t="s">
        <v>1118</v>
      </c>
      <c r="B913">
        <v>2170.860107</v>
      </c>
      <c r="C913">
        <f>LN(Data_SP500[[#This Row],[SP500]])-LN(B912)</f>
        <v>-4.1385504577107213E-5</v>
      </c>
      <c r="D913">
        <f>LN(B923)-LN(Data_SP500[[#This Row],[SP500]])</f>
        <v>-1.4710264220076041E-2</v>
      </c>
      <c r="E913" s="3">
        <f t="shared" si="13"/>
        <v>3.3629869855649986E-3</v>
      </c>
      <c r="F913" s="3">
        <f>Data_SP500[[#This Row],[sigma]]*SQRT(10)</f>
        <v>1.0634698615889195E-2</v>
      </c>
      <c r="G913" s="3">
        <f>_xlfn.NORM.INV(0.01,0,1)*Data_SP500[[#This Row],[sigma_10d]]</f>
        <v>-2.47400085161389E-2</v>
      </c>
      <c r="H913" s="3" t="b">
        <f>Data_SP500[[#This Row],[leg_return10d]]&lt;Data_SP500[[#This Row],[var10d]]</f>
        <v>0</v>
      </c>
      <c r="I913" s="3">
        <f>IF(AND(Data_SP500[[#This Row],[breaches]], Data_SP500[[#This Row],[breaches]]=H912),1,0)</f>
        <v>0</v>
      </c>
    </row>
    <row r="914" spans="1:9" x14ac:dyDescent="0.25">
      <c r="A914" s="3" t="s">
        <v>1119</v>
      </c>
      <c r="B914">
        <v>2179.9799800000001</v>
      </c>
      <c r="C914">
        <f>LN(Data_SP500[[#This Row],[SP500]])-LN(B913)</f>
        <v>4.1922415783455236E-3</v>
      </c>
      <c r="D914">
        <f>LN(B924)-LN(Data_SP500[[#This Row],[SP500]])</f>
        <v>-1.8921109068768871E-2</v>
      </c>
      <c r="E914" s="3">
        <f t="shared" si="13"/>
        <v>3.4765841730640761E-3</v>
      </c>
      <c r="F914" s="3">
        <f>Data_SP500[[#This Row],[sigma]]*SQRT(10)</f>
        <v>1.0993924464175487E-2</v>
      </c>
      <c r="G914" s="3">
        <f>_xlfn.NORM.INV(0.01,0,1)*Data_SP500[[#This Row],[sigma_10d]]</f>
        <v>-2.5575692804600234E-2</v>
      </c>
      <c r="H914" s="3" t="b">
        <f>Data_SP500[[#This Row],[leg_return10d]]&lt;Data_SP500[[#This Row],[var10d]]</f>
        <v>0</v>
      </c>
      <c r="I914" s="3">
        <f>IF(AND(Data_SP500[[#This Row],[breaches]], Data_SP500[[#This Row],[breaches]]=H913),1,0)</f>
        <v>0</v>
      </c>
    </row>
    <row r="915" spans="1:9" x14ac:dyDescent="0.25">
      <c r="A915" s="3" t="s">
        <v>1120</v>
      </c>
      <c r="B915">
        <v>2186.4799800000001</v>
      </c>
      <c r="C915">
        <f>LN(Data_SP500[[#This Row],[SP500]])-LN(B914)</f>
        <v>2.9772423706448947E-3</v>
      </c>
      <c r="D915">
        <f>LN(B925)-LN(Data_SP500[[#This Row],[SP500]])</f>
        <v>-2.1599257757993762E-2</v>
      </c>
      <c r="E915" s="3">
        <f t="shared" si="13"/>
        <v>2.9964623618542879E-3</v>
      </c>
      <c r="F915" s="3">
        <f>Data_SP500[[#This Row],[sigma]]*SQRT(10)</f>
        <v>9.475645986427193E-3</v>
      </c>
      <c r="G915" s="3">
        <f>_xlfn.NORM.INV(0.01,0,1)*Data_SP500[[#This Row],[sigma_10d]]</f>
        <v>-2.2043648895688526E-2</v>
      </c>
      <c r="H915" s="3" t="b">
        <f>Data_SP500[[#This Row],[leg_return10d]]&lt;Data_SP500[[#This Row],[var10d]]</f>
        <v>0</v>
      </c>
      <c r="I915" s="3">
        <f>IF(AND(Data_SP500[[#This Row],[breaches]], Data_SP500[[#This Row],[breaches]]=H914),1,0)</f>
        <v>0</v>
      </c>
    </row>
    <row r="916" spans="1:9" x14ac:dyDescent="0.25">
      <c r="A916" s="3" t="s">
        <v>1121</v>
      </c>
      <c r="B916">
        <v>2186.1599120000001</v>
      </c>
      <c r="C916">
        <f>LN(Data_SP500[[#This Row],[SP500]])-LN(B915)</f>
        <v>-1.4639577393893433E-4</v>
      </c>
      <c r="D916">
        <f>LN(B926)-LN(Data_SP500[[#This Row],[SP500]])</f>
        <v>-1.0594861846632497E-2</v>
      </c>
      <c r="E916" s="3">
        <f t="shared" si="13"/>
        <v>2.9885288521022497E-3</v>
      </c>
      <c r="F916" s="3">
        <f>Data_SP500[[#This Row],[sigma]]*SQRT(10)</f>
        <v>9.4505580257715962E-3</v>
      </c>
      <c r="G916" s="3">
        <f>_xlfn.NORM.INV(0.01,0,1)*Data_SP500[[#This Row],[sigma_10d]]</f>
        <v>-2.1985285571753357E-2</v>
      </c>
      <c r="H916" s="3" t="b">
        <f>Data_SP500[[#This Row],[leg_return10d]]&lt;Data_SP500[[#This Row],[var10d]]</f>
        <v>0</v>
      </c>
      <c r="I916" s="3">
        <f>IF(AND(Data_SP500[[#This Row],[breaches]], Data_SP500[[#This Row],[breaches]]=H915),1,0)</f>
        <v>0</v>
      </c>
    </row>
    <row r="917" spans="1:9" x14ac:dyDescent="0.25">
      <c r="A917" s="3" t="s">
        <v>1122</v>
      </c>
      <c r="B917">
        <v>2181.3000489999999</v>
      </c>
      <c r="C917">
        <f>LN(Data_SP500[[#This Row],[SP500]])-LN(B916)</f>
        <v>-2.2254880636447538E-3</v>
      </c>
      <c r="D917">
        <f>LN(B927)-LN(Data_SP500[[#This Row],[SP500]])</f>
        <v>-1.8906216136009846E-3</v>
      </c>
      <c r="E917" s="3">
        <f t="shared" si="13"/>
        <v>3.0306968139782388E-3</v>
      </c>
      <c r="F917" s="3">
        <f>Data_SP500[[#This Row],[sigma]]*SQRT(10)</f>
        <v>9.5839048295868669E-3</v>
      </c>
      <c r="G917" s="3">
        <f>_xlfn.NORM.INV(0.01,0,1)*Data_SP500[[#This Row],[sigma_10d]]</f>
        <v>-2.2295496625319156E-2</v>
      </c>
      <c r="H917" s="3" t="b">
        <f>Data_SP500[[#This Row],[leg_return10d]]&lt;Data_SP500[[#This Row],[var10d]]</f>
        <v>0</v>
      </c>
      <c r="I917" s="3">
        <f>IF(AND(Data_SP500[[#This Row],[breaches]], Data_SP500[[#This Row],[breaches]]=H916),1,0)</f>
        <v>0</v>
      </c>
    </row>
    <row r="918" spans="1:9" x14ac:dyDescent="0.25">
      <c r="A918" s="3" t="s">
        <v>1123</v>
      </c>
      <c r="B918">
        <v>2127.8100589999999</v>
      </c>
      <c r="C918">
        <f>LN(Data_SP500[[#This Row],[SP500]])-LN(B917)</f>
        <v>-2.4827742298707101E-2</v>
      </c>
      <c r="D918">
        <f>LN(B928)-LN(Data_SP500[[#This Row],[SP500]])</f>
        <v>1.7183827372652338E-2</v>
      </c>
      <c r="E918" s="3">
        <f t="shared" si="13"/>
        <v>6.1988136871782744E-3</v>
      </c>
      <c r="F918" s="3">
        <f>Data_SP500[[#This Row],[sigma]]*SQRT(10)</f>
        <v>1.960237004250984E-2</v>
      </c>
      <c r="G918" s="3">
        <f>_xlfn.NORM.INV(0.01,0,1)*Data_SP500[[#This Row],[sigma_10d]]</f>
        <v>-4.5601931874554635E-2</v>
      </c>
      <c r="H918" s="3" t="b">
        <f>Data_SP500[[#This Row],[leg_return10d]]&lt;Data_SP500[[#This Row],[var10d]]</f>
        <v>0</v>
      </c>
      <c r="I918" s="3">
        <f>IF(AND(Data_SP500[[#This Row],[breaches]], Data_SP500[[#This Row],[breaches]]=H917),1,0)</f>
        <v>0</v>
      </c>
    </row>
    <row r="919" spans="1:9" x14ac:dyDescent="0.25">
      <c r="A919" s="3" t="s">
        <v>1124</v>
      </c>
      <c r="B919">
        <v>2159.040039</v>
      </c>
      <c r="C919">
        <f>LN(Data_SP500[[#This Row],[SP500]])-LN(B918)</f>
        <v>1.4570387013562502E-2</v>
      </c>
      <c r="D919">
        <f>LN(B929)-LN(Data_SP500[[#This Row],[SP500]])</f>
        <v>-6.0114094109815497E-3</v>
      </c>
      <c r="E919" s="3">
        <f t="shared" si="13"/>
        <v>6.9808897873816457E-3</v>
      </c>
      <c r="F919" s="3">
        <f>Data_SP500[[#This Row],[sigma]]*SQRT(10)</f>
        <v>2.2075511822734567E-2</v>
      </c>
      <c r="G919" s="3">
        <f>_xlfn.NORM.INV(0.01,0,1)*Data_SP500[[#This Row],[sigma_10d]]</f>
        <v>-5.1355319997182007E-2</v>
      </c>
      <c r="H919" s="3" t="b">
        <f>Data_SP500[[#This Row],[leg_return10d]]&lt;Data_SP500[[#This Row],[var10d]]</f>
        <v>0</v>
      </c>
      <c r="I919" s="3">
        <f>IF(AND(Data_SP500[[#This Row],[breaches]], Data_SP500[[#This Row],[breaches]]=H918),1,0)</f>
        <v>0</v>
      </c>
    </row>
    <row r="920" spans="1:9" x14ac:dyDescent="0.25">
      <c r="A920" s="3" t="s">
        <v>553</v>
      </c>
      <c r="B920">
        <v>2127.0200199999999</v>
      </c>
      <c r="C920">
        <f>LN(Data_SP500[[#This Row],[SP500]])-LN(B919)</f>
        <v>-1.4941748028884483E-2</v>
      </c>
      <c r="D920">
        <f>LN(B930)-LN(Data_SP500[[#This Row],[SP500]])</f>
        <v>1.5353833789410132E-2</v>
      </c>
      <c r="E920" s="3">
        <f t="shared" ref="E920:E983" si="14">_xlfn.STDEV.S(C900:C920)</f>
        <v>7.6523238751730503E-3</v>
      </c>
      <c r="F920" s="3">
        <f>Data_SP500[[#This Row],[sigma]]*SQRT(10)</f>
        <v>2.4198772838832861E-2</v>
      </c>
      <c r="G920" s="3">
        <f>_xlfn.NORM.INV(0.01,0,1)*Data_SP500[[#This Row],[sigma_10d]]</f>
        <v>-5.629476374801607E-2</v>
      </c>
      <c r="H920" s="3" t="b">
        <f>Data_SP500[[#This Row],[leg_return10d]]&lt;Data_SP500[[#This Row],[var10d]]</f>
        <v>0</v>
      </c>
      <c r="I920" s="3">
        <f>IF(AND(Data_SP500[[#This Row],[breaches]], Data_SP500[[#This Row],[breaches]]=H919),1,0)</f>
        <v>0</v>
      </c>
    </row>
    <row r="921" spans="1:9" x14ac:dyDescent="0.25">
      <c r="A921" s="3" t="s">
        <v>554</v>
      </c>
      <c r="B921">
        <v>2125.7700199999999</v>
      </c>
      <c r="C921">
        <f>LN(Data_SP500[[#This Row],[SP500]])-LN(B920)</f>
        <v>-5.8784939968337113E-4</v>
      </c>
      <c r="D921">
        <f>LN(B931)-LN(Data_SP500[[#This Row],[SP500]])</f>
        <v>2.1224259540002066E-2</v>
      </c>
      <c r="E921" s="3">
        <f t="shared" si="14"/>
        <v>7.5982753706393845E-3</v>
      </c>
      <c r="F921" s="3">
        <f>Data_SP500[[#This Row],[sigma]]*SQRT(10)</f>
        <v>2.4027856460380539E-2</v>
      </c>
      <c r="G921" s="3">
        <f>_xlfn.NORM.INV(0.01,0,1)*Data_SP500[[#This Row],[sigma_10d]]</f>
        <v>-5.5897152794364746E-2</v>
      </c>
      <c r="H921" s="3" t="b">
        <f>Data_SP500[[#This Row],[leg_return10d]]&lt;Data_SP500[[#This Row],[var10d]]</f>
        <v>0</v>
      </c>
      <c r="I921" s="3">
        <f>IF(AND(Data_SP500[[#This Row],[breaches]], Data_SP500[[#This Row],[breaches]]=H920),1,0)</f>
        <v>0</v>
      </c>
    </row>
    <row r="922" spans="1:9" x14ac:dyDescent="0.25">
      <c r="A922" s="3" t="s">
        <v>555</v>
      </c>
      <c r="B922">
        <v>2147.26001</v>
      </c>
      <c r="C922">
        <f>LN(Data_SP500[[#This Row],[SP500]])-LN(B921)</f>
        <v>1.0058516338082413E-2</v>
      </c>
      <c r="D922">
        <f>LN(B932)-LN(Data_SP500[[#This Row],[SP500]])</f>
        <v>1.8006156453527211E-3</v>
      </c>
      <c r="E922" s="3">
        <f t="shared" si="14"/>
        <v>7.9320195093075443E-3</v>
      </c>
      <c r="F922" s="3">
        <f>Data_SP500[[#This Row],[sigma]]*SQRT(10)</f>
        <v>2.5083248094302998E-2</v>
      </c>
      <c r="G922" s="3">
        <f>_xlfn.NORM.INV(0.01,0,1)*Data_SP500[[#This Row],[sigma_10d]]</f>
        <v>-5.8352360878220752E-2</v>
      </c>
      <c r="H922" s="3" t="b">
        <f>Data_SP500[[#This Row],[leg_return10d]]&lt;Data_SP500[[#This Row],[var10d]]</f>
        <v>0</v>
      </c>
      <c r="I922" s="3">
        <f>IF(AND(Data_SP500[[#This Row],[breaches]], Data_SP500[[#This Row],[breaches]]=H921),1,0)</f>
        <v>0</v>
      </c>
    </row>
    <row r="923" spans="1:9" x14ac:dyDescent="0.25">
      <c r="A923" s="3" t="s">
        <v>556</v>
      </c>
      <c r="B923">
        <v>2139.1599120000001</v>
      </c>
      <c r="C923">
        <f>LN(Data_SP500[[#This Row],[SP500]])-LN(B922)</f>
        <v>-3.7794279558527322E-3</v>
      </c>
      <c r="D923">
        <f>LN(B933)-LN(Data_SP500[[#This Row],[SP500]])</f>
        <v>1.3516436318256275E-2</v>
      </c>
      <c r="E923" s="3">
        <f t="shared" si="14"/>
        <v>7.9370613091011896E-3</v>
      </c>
      <c r="F923" s="3">
        <f>Data_SP500[[#This Row],[sigma]]*SQRT(10)</f>
        <v>2.5099191665157485E-2</v>
      </c>
      <c r="G923" s="3">
        <f>_xlfn.NORM.INV(0.01,0,1)*Data_SP500[[#This Row],[sigma_10d]]</f>
        <v>-5.8389451170382703E-2</v>
      </c>
      <c r="H923" s="3" t="b">
        <f>Data_SP500[[#This Row],[leg_return10d]]&lt;Data_SP500[[#This Row],[var10d]]</f>
        <v>0</v>
      </c>
      <c r="I923" s="3">
        <f>IF(AND(Data_SP500[[#This Row],[breaches]], Data_SP500[[#This Row],[breaches]]=H922),1,0)</f>
        <v>0</v>
      </c>
    </row>
    <row r="924" spans="1:9" x14ac:dyDescent="0.25">
      <c r="A924" s="3" t="s">
        <v>557</v>
      </c>
      <c r="B924">
        <v>2139.1201169999999</v>
      </c>
      <c r="C924">
        <f>LN(Data_SP500[[#This Row],[SP500]])-LN(B923)</f>
        <v>-1.8603270347306022E-5</v>
      </c>
      <c r="D924">
        <f>LN(B934)-LN(Data_SP500[[#This Row],[SP500]])</f>
        <v>1.0269016111362106E-2</v>
      </c>
      <c r="E924" s="3">
        <f t="shared" si="14"/>
        <v>7.907818885292784E-3</v>
      </c>
      <c r="F924" s="3">
        <f>Data_SP500[[#This Row],[sigma]]*SQRT(10)</f>
        <v>2.500671900161899E-2</v>
      </c>
      <c r="G924" s="3">
        <f>_xlfn.NORM.INV(0.01,0,1)*Data_SP500[[#This Row],[sigma_10d]]</f>
        <v>-5.8174327586153034E-2</v>
      </c>
      <c r="H924" s="3" t="b">
        <f>Data_SP500[[#This Row],[leg_return10d]]&lt;Data_SP500[[#This Row],[var10d]]</f>
        <v>0</v>
      </c>
      <c r="I924" s="3">
        <f>IF(AND(Data_SP500[[#This Row],[breaches]], Data_SP500[[#This Row],[breaches]]=H923),1,0)</f>
        <v>0</v>
      </c>
    </row>
    <row r="925" spans="1:9" x14ac:dyDescent="0.25">
      <c r="A925" s="3" t="s">
        <v>558</v>
      </c>
      <c r="B925">
        <v>2139.76001</v>
      </c>
      <c r="C925">
        <f>LN(Data_SP500[[#This Row],[SP500]])-LN(B924)</f>
        <v>2.9909368142000403E-4</v>
      </c>
      <c r="D925">
        <f>LN(B935)-LN(Data_SP500[[#This Row],[SP500]])</f>
        <v>5.0020406141211282E-3</v>
      </c>
      <c r="E925" s="3">
        <f t="shared" si="14"/>
        <v>7.9126812163649845E-3</v>
      </c>
      <c r="F925" s="3">
        <f>Data_SP500[[#This Row],[sigma]]*SQRT(10)</f>
        <v>2.5022095042544951E-2</v>
      </c>
      <c r="G925" s="3">
        <f>_xlfn.NORM.INV(0.01,0,1)*Data_SP500[[#This Row],[sigma_10d]]</f>
        <v>-5.8210097606272306E-2</v>
      </c>
      <c r="H925" s="3" t="b">
        <f>Data_SP500[[#This Row],[leg_return10d]]&lt;Data_SP500[[#This Row],[var10d]]</f>
        <v>0</v>
      </c>
      <c r="I925" s="3">
        <f>IF(AND(Data_SP500[[#This Row],[breaches]], Data_SP500[[#This Row],[breaches]]=H924),1,0)</f>
        <v>0</v>
      </c>
    </row>
    <row r="926" spans="1:9" x14ac:dyDescent="0.25">
      <c r="A926" s="3" t="s">
        <v>559</v>
      </c>
      <c r="B926">
        <v>2163.1201169999999</v>
      </c>
      <c r="C926">
        <f>LN(Data_SP500[[#This Row],[SP500]])-LN(B925)</f>
        <v>1.085800013742233E-2</v>
      </c>
      <c r="D926">
        <f>LN(B936)-LN(Data_SP500[[#This Row],[SP500]])</f>
        <v>-1.568473400157977E-3</v>
      </c>
      <c r="E926" s="3">
        <f t="shared" si="14"/>
        <v>8.3239800148911646E-3</v>
      </c>
      <c r="F926" s="3">
        <f>Data_SP500[[#This Row],[sigma]]*SQRT(10)</f>
        <v>2.6322736044778385E-2</v>
      </c>
      <c r="G926" s="3">
        <f>_xlfn.NORM.INV(0.01,0,1)*Data_SP500[[#This Row],[sigma_10d]]</f>
        <v>-6.1235841036708406E-2</v>
      </c>
      <c r="H926" s="3" t="b">
        <f>Data_SP500[[#This Row],[leg_return10d]]&lt;Data_SP500[[#This Row],[var10d]]</f>
        <v>0</v>
      </c>
      <c r="I926" s="3">
        <f>IF(AND(Data_SP500[[#This Row],[breaches]], Data_SP500[[#This Row],[breaches]]=H925),1,0)</f>
        <v>0</v>
      </c>
    </row>
    <row r="927" spans="1:9" x14ac:dyDescent="0.25">
      <c r="A927" s="3" t="s">
        <v>560</v>
      </c>
      <c r="B927">
        <v>2177.179932</v>
      </c>
      <c r="C927">
        <f>LN(Data_SP500[[#This Row],[SP500]])-LN(B926)</f>
        <v>6.4787521693867589E-3</v>
      </c>
      <c r="D927">
        <f>LN(B937)-LN(Data_SP500[[#This Row],[SP500]])</f>
        <v>-7.5657812829632576E-3</v>
      </c>
      <c r="E927" s="3">
        <f t="shared" si="14"/>
        <v>8.4464287216704341E-3</v>
      </c>
      <c r="F927" s="3">
        <f>Data_SP500[[#This Row],[sigma]]*SQRT(10)</f>
        <v>2.6709952854742976E-2</v>
      </c>
      <c r="G927" s="3">
        <f>_xlfn.NORM.INV(0.01,0,1)*Data_SP500[[#This Row],[sigma_10d]]</f>
        <v>-6.2136642039362408E-2</v>
      </c>
      <c r="H927" s="3" t="b">
        <f>Data_SP500[[#This Row],[leg_return10d]]&lt;Data_SP500[[#This Row],[var10d]]</f>
        <v>0</v>
      </c>
      <c r="I927" s="3">
        <f>IF(AND(Data_SP500[[#This Row],[breaches]], Data_SP500[[#This Row],[breaches]]=H926),1,0)</f>
        <v>0</v>
      </c>
    </row>
    <row r="928" spans="1:9" x14ac:dyDescent="0.25">
      <c r="A928" s="3" t="s">
        <v>561</v>
      </c>
      <c r="B928">
        <v>2164.6899410000001</v>
      </c>
      <c r="C928">
        <f>LN(Data_SP500[[#This Row],[SP500]])-LN(B927)</f>
        <v>-5.7532933124537777E-3</v>
      </c>
      <c r="D928">
        <f>LN(B938)-LN(Data_SP500[[#This Row],[SP500]])</f>
        <v>-5.0712757378823525E-3</v>
      </c>
      <c r="E928" s="3">
        <f t="shared" si="14"/>
        <v>8.4620174418516061E-3</v>
      </c>
      <c r="F928" s="3">
        <f>Data_SP500[[#This Row],[sigma]]*SQRT(10)</f>
        <v>2.6759248716322515E-2</v>
      </c>
      <c r="G928" s="3">
        <f>_xlfn.NORM.INV(0.01,0,1)*Data_SP500[[#This Row],[sigma_10d]]</f>
        <v>-6.2251321362146977E-2</v>
      </c>
      <c r="H928" s="3" t="b">
        <f>Data_SP500[[#This Row],[leg_return10d]]&lt;Data_SP500[[#This Row],[var10d]]</f>
        <v>0</v>
      </c>
      <c r="I928" s="3">
        <f>IF(AND(Data_SP500[[#This Row],[breaches]], Data_SP500[[#This Row],[breaches]]=H927),1,0)</f>
        <v>0</v>
      </c>
    </row>
    <row r="929" spans="1:9" x14ac:dyDescent="0.25">
      <c r="A929" s="3" t="s">
        <v>562</v>
      </c>
      <c r="B929">
        <v>2146.1000979999999</v>
      </c>
      <c r="C929">
        <f>LN(Data_SP500[[#This Row],[SP500]])-LN(B928)</f>
        <v>-8.6248497700713855E-3</v>
      </c>
      <c r="D929">
        <f>LN(B939)-LN(Data_SP500[[#This Row],[SP500]])</f>
        <v>8.1489044077844852E-3</v>
      </c>
      <c r="E929" s="3">
        <f t="shared" si="14"/>
        <v>8.6565087593557903E-3</v>
      </c>
      <c r="F929" s="3">
        <f>Data_SP500[[#This Row],[sigma]]*SQRT(10)</f>
        <v>2.737428426476271E-2</v>
      </c>
      <c r="G929" s="3">
        <f>_xlfn.NORM.INV(0.01,0,1)*Data_SP500[[#This Row],[sigma_10d]]</f>
        <v>-6.3682108002720367E-2</v>
      </c>
      <c r="H929" s="3" t="b">
        <f>Data_SP500[[#This Row],[leg_return10d]]&lt;Data_SP500[[#This Row],[var10d]]</f>
        <v>0</v>
      </c>
      <c r="I929" s="3">
        <f>IF(AND(Data_SP500[[#This Row],[breaches]], Data_SP500[[#This Row],[breaches]]=H928),1,0)</f>
        <v>0</v>
      </c>
    </row>
    <row r="930" spans="1:9" x14ac:dyDescent="0.25">
      <c r="A930" s="3" t="s">
        <v>563</v>
      </c>
      <c r="B930">
        <v>2159.929932</v>
      </c>
      <c r="C930">
        <f>LN(Data_SP500[[#This Row],[SP500]])-LN(B929)</f>
        <v>6.4234951715071986E-3</v>
      </c>
      <c r="D930">
        <f>LN(B940)-LN(Data_SP500[[#This Row],[SP500]])</f>
        <v>-1.0799168630304834E-2</v>
      </c>
      <c r="E930" s="3">
        <f t="shared" si="14"/>
        <v>8.7855737180946337E-3</v>
      </c>
      <c r="F930" s="3">
        <f>Data_SP500[[#This Row],[sigma]]*SQRT(10)</f>
        <v>2.7782423500493109E-2</v>
      </c>
      <c r="G930" s="3">
        <f>_xlfn.NORM.INV(0.01,0,1)*Data_SP500[[#This Row],[sigma_10d]]</f>
        <v>-6.463158184607444E-2</v>
      </c>
      <c r="H930" s="3" t="b">
        <f>Data_SP500[[#This Row],[leg_return10d]]&lt;Data_SP500[[#This Row],[var10d]]</f>
        <v>0</v>
      </c>
      <c r="I930" s="3">
        <f>IF(AND(Data_SP500[[#This Row],[breaches]], Data_SP500[[#This Row],[breaches]]=H929),1,0)</f>
        <v>0</v>
      </c>
    </row>
    <row r="931" spans="1:9" x14ac:dyDescent="0.25">
      <c r="A931" s="3" t="s">
        <v>564</v>
      </c>
      <c r="B931">
        <v>2171.3701169999999</v>
      </c>
      <c r="C931">
        <f>LN(Data_SP500[[#This Row],[SP500]])-LN(B930)</f>
        <v>5.2825763509085633E-3</v>
      </c>
      <c r="D931">
        <f>LN(B941)-LN(Data_SP500[[#This Row],[SP500]])</f>
        <v>-1.493581238744035E-2</v>
      </c>
      <c r="E931" s="3">
        <f t="shared" si="14"/>
        <v>8.7876861425119687E-3</v>
      </c>
      <c r="F931" s="3">
        <f>Data_SP500[[#This Row],[sigma]]*SQRT(10)</f>
        <v>2.7789103573036843E-2</v>
      </c>
      <c r="G931" s="3">
        <f>_xlfn.NORM.INV(0.01,0,1)*Data_SP500[[#This Row],[sigma_10d]]</f>
        <v>-6.4647122018634998E-2</v>
      </c>
      <c r="H931" s="3" t="b">
        <f>Data_SP500[[#This Row],[leg_return10d]]&lt;Data_SP500[[#This Row],[var10d]]</f>
        <v>0</v>
      </c>
      <c r="I931" s="3">
        <f>IF(AND(Data_SP500[[#This Row],[breaches]], Data_SP500[[#This Row],[breaches]]=H930),1,0)</f>
        <v>0</v>
      </c>
    </row>
    <row r="932" spans="1:9" x14ac:dyDescent="0.25">
      <c r="A932" s="3" t="s">
        <v>565</v>
      </c>
      <c r="B932">
        <v>2151.1298830000001</v>
      </c>
      <c r="C932">
        <f>LN(Data_SP500[[#This Row],[SP500]])-LN(B931)</f>
        <v>-9.3651275565669323E-3</v>
      </c>
      <c r="D932">
        <f>LN(B942)-LN(Data_SP500[[#This Row],[SP500]])</f>
        <v>-8.6747613305080407E-3</v>
      </c>
      <c r="E932" s="3">
        <f t="shared" si="14"/>
        <v>9.0078118185478867E-3</v>
      </c>
      <c r="F932" s="3">
        <f>Data_SP500[[#This Row],[sigma]]*SQRT(10)</f>
        <v>2.8485202080794688E-2</v>
      </c>
      <c r="G932" s="3">
        <f>_xlfn.NORM.INV(0.01,0,1)*Data_SP500[[#This Row],[sigma_10d]]</f>
        <v>-6.6266489302280462E-2</v>
      </c>
      <c r="H932" s="3" t="b">
        <f>Data_SP500[[#This Row],[leg_return10d]]&lt;Data_SP500[[#This Row],[var10d]]</f>
        <v>0</v>
      </c>
      <c r="I932" s="3">
        <f>IF(AND(Data_SP500[[#This Row],[breaches]], Data_SP500[[#This Row],[breaches]]=H931),1,0)</f>
        <v>0</v>
      </c>
    </row>
    <row r="933" spans="1:9" x14ac:dyDescent="0.25">
      <c r="A933" s="3" t="s">
        <v>566</v>
      </c>
      <c r="B933">
        <v>2168.2700199999999</v>
      </c>
      <c r="C933">
        <f>LN(Data_SP500[[#This Row],[SP500]])-LN(B932)</f>
        <v>7.9363927170508219E-3</v>
      </c>
      <c r="D933">
        <f>LN(B943)-LN(Data_SP500[[#This Row],[SP500]])</f>
        <v>-1.6409570188796962E-2</v>
      </c>
      <c r="E933" s="3">
        <f t="shared" si="14"/>
        <v>9.1826515921817342E-3</v>
      </c>
      <c r="F933" s="3">
        <f>Data_SP500[[#This Row],[sigma]]*SQRT(10)</f>
        <v>2.90380939910659E-2</v>
      </c>
      <c r="G933" s="3">
        <f>_xlfn.NORM.INV(0.01,0,1)*Data_SP500[[#This Row],[sigma_10d]]</f>
        <v>-6.7552708222314267E-2</v>
      </c>
      <c r="H933" s="3" t="b">
        <f>Data_SP500[[#This Row],[leg_return10d]]&lt;Data_SP500[[#This Row],[var10d]]</f>
        <v>0</v>
      </c>
      <c r="I933" s="3">
        <f>IF(AND(Data_SP500[[#This Row],[breaches]], Data_SP500[[#This Row],[breaches]]=H932),1,0)</f>
        <v>0</v>
      </c>
    </row>
    <row r="934" spans="1:9" x14ac:dyDescent="0.25">
      <c r="A934" s="3" t="s">
        <v>1125</v>
      </c>
      <c r="B934">
        <v>2161.1999510000001</v>
      </c>
      <c r="C934">
        <f>LN(Data_SP500[[#This Row],[SP500]])-LN(B933)</f>
        <v>-3.2660234772414753E-3</v>
      </c>
      <c r="D934">
        <f>LN(B944)-LN(Data_SP500[[#This Row],[SP500]])</f>
        <v>-1.6186164603632314E-2</v>
      </c>
      <c r="E934" s="3">
        <f t="shared" si="14"/>
        <v>9.2092684313316384E-3</v>
      </c>
      <c r="F934" s="3">
        <f>Data_SP500[[#This Row],[sigma]]*SQRT(10)</f>
        <v>2.9122263826893938E-2</v>
      </c>
      <c r="G934" s="3">
        <f>_xlfn.NORM.INV(0.01,0,1)*Data_SP500[[#This Row],[sigma_10d]]</f>
        <v>-6.7748516540951195E-2</v>
      </c>
      <c r="H934" s="3" t="b">
        <f>Data_SP500[[#This Row],[leg_return10d]]&lt;Data_SP500[[#This Row],[var10d]]</f>
        <v>0</v>
      </c>
      <c r="I934" s="3">
        <f>IF(AND(Data_SP500[[#This Row],[breaches]], Data_SP500[[#This Row],[breaches]]=H933),1,0)</f>
        <v>0</v>
      </c>
    </row>
    <row r="935" spans="1:9" x14ac:dyDescent="0.25">
      <c r="A935" s="3" t="s">
        <v>1126</v>
      </c>
      <c r="B935">
        <v>2150.48999</v>
      </c>
      <c r="C935">
        <f>LN(Data_SP500[[#This Row],[SP500]])-LN(B934)</f>
        <v>-4.9678818158209737E-3</v>
      </c>
      <c r="D935">
        <f>LN(B945)-LN(Data_SP500[[#This Row],[SP500]])</f>
        <v>-5.0767770214523722E-3</v>
      </c>
      <c r="E935" s="3">
        <f t="shared" si="14"/>
        <v>9.2071469709049895E-3</v>
      </c>
      <c r="F935" s="3">
        <f>Data_SP500[[#This Row],[sigma]]*SQRT(10)</f>
        <v>2.9115555179979814E-2</v>
      </c>
      <c r="G935" s="3">
        <f>_xlfn.NORM.INV(0.01,0,1)*Data_SP500[[#This Row],[sigma_10d]]</f>
        <v>-6.7732909894464829E-2</v>
      </c>
      <c r="H935" s="3" t="b">
        <f>Data_SP500[[#This Row],[leg_return10d]]&lt;Data_SP500[[#This Row],[var10d]]</f>
        <v>0</v>
      </c>
      <c r="I935" s="3">
        <f>IF(AND(Data_SP500[[#This Row],[breaches]], Data_SP500[[#This Row],[breaches]]=H934),1,0)</f>
        <v>0</v>
      </c>
    </row>
    <row r="936" spans="1:9" x14ac:dyDescent="0.25">
      <c r="A936" s="3" t="s">
        <v>1127</v>
      </c>
      <c r="B936">
        <v>2159.7299800000001</v>
      </c>
      <c r="C936">
        <f>LN(Data_SP500[[#This Row],[SP500]])-LN(B935)</f>
        <v>4.2874861231432249E-3</v>
      </c>
      <c r="D936">
        <f>LN(B946)-LN(Data_SP500[[#This Row],[SP500]])</f>
        <v>-7.1746911790526724E-3</v>
      </c>
      <c r="E936" s="3">
        <f t="shared" si="14"/>
        <v>9.2373359057542938E-3</v>
      </c>
      <c r="F936" s="3">
        <f>Data_SP500[[#This Row],[sigma]]*SQRT(10)</f>
        <v>2.9211020974238049E-2</v>
      </c>
      <c r="G936" s="3">
        <f>_xlfn.NORM.INV(0.01,0,1)*Data_SP500[[#This Row],[sigma_10d]]</f>
        <v>-6.7954996541981089E-2</v>
      </c>
      <c r="H936" s="3" t="b">
        <f>Data_SP500[[#This Row],[leg_return10d]]&lt;Data_SP500[[#This Row],[var10d]]</f>
        <v>0</v>
      </c>
      <c r="I936" s="3">
        <f>IF(AND(Data_SP500[[#This Row],[breaches]], Data_SP500[[#This Row],[breaches]]=H935),1,0)</f>
        <v>0</v>
      </c>
    </row>
    <row r="937" spans="1:9" x14ac:dyDescent="0.25">
      <c r="A937" s="3" t="s">
        <v>1128</v>
      </c>
      <c r="B937">
        <v>2160.7700199999999</v>
      </c>
      <c r="C937">
        <f>LN(Data_SP500[[#This Row],[SP500]])-LN(B936)</f>
        <v>4.8144428658147831E-4</v>
      </c>
      <c r="D937">
        <f>LN(B947)-LN(Data_SP500[[#This Row],[SP500]])</f>
        <v>-9.0328065167906146E-3</v>
      </c>
      <c r="E937" s="3">
        <f t="shared" si="14"/>
        <v>9.2398461313273113E-3</v>
      </c>
      <c r="F937" s="3">
        <f>Data_SP500[[#This Row],[sigma]]*SQRT(10)</f>
        <v>2.9218959004489585E-2</v>
      </c>
      <c r="G937" s="3">
        <f>_xlfn.NORM.INV(0.01,0,1)*Data_SP500[[#This Row],[sigma_10d]]</f>
        <v>-6.7973463161780823E-2</v>
      </c>
      <c r="H937" s="3" t="b">
        <f>Data_SP500[[#This Row],[leg_return10d]]&lt;Data_SP500[[#This Row],[var10d]]</f>
        <v>0</v>
      </c>
      <c r="I937" s="3">
        <f>IF(AND(Data_SP500[[#This Row],[breaches]], Data_SP500[[#This Row],[breaches]]=H936),1,0)</f>
        <v>0</v>
      </c>
    </row>
    <row r="938" spans="1:9" x14ac:dyDescent="0.25">
      <c r="A938" s="3" t="s">
        <v>1129</v>
      </c>
      <c r="B938">
        <v>2153.73999</v>
      </c>
      <c r="C938">
        <f>LN(Data_SP500[[#This Row],[SP500]])-LN(B937)</f>
        <v>-3.2587877673728727E-3</v>
      </c>
      <c r="D938">
        <f>LN(B948)-LN(Data_SP500[[#This Row],[SP500]])</f>
        <v>-5.8581639917321127E-3</v>
      </c>
      <c r="E938" s="3">
        <f t="shared" si="14"/>
        <v>9.2519229864800288E-3</v>
      </c>
      <c r="F938" s="3">
        <f>Data_SP500[[#This Row],[sigma]]*SQRT(10)</f>
        <v>2.9257149373744112E-2</v>
      </c>
      <c r="G938" s="3">
        <f>_xlfn.NORM.INV(0.01,0,1)*Data_SP500[[#This Row],[sigma_10d]]</f>
        <v>-6.8062307246104931E-2</v>
      </c>
      <c r="H938" s="3" t="b">
        <f>Data_SP500[[#This Row],[leg_return10d]]&lt;Data_SP500[[#This Row],[var10d]]</f>
        <v>0</v>
      </c>
      <c r="I938" s="3">
        <f>IF(AND(Data_SP500[[#This Row],[breaches]], Data_SP500[[#This Row],[breaches]]=H937),1,0)</f>
        <v>0</v>
      </c>
    </row>
    <row r="939" spans="1:9" x14ac:dyDescent="0.25">
      <c r="A939" s="3" t="s">
        <v>1130</v>
      </c>
      <c r="B939">
        <v>2163.6599120000001</v>
      </c>
      <c r="C939">
        <f>LN(Data_SP500[[#This Row],[SP500]])-LN(B938)</f>
        <v>4.5953303755954522E-3</v>
      </c>
      <c r="D939">
        <f>LN(B949)-LN(Data_SP500[[#This Row],[SP500]])</f>
        <v>-5.7148997269216295E-3</v>
      </c>
      <c r="E939" s="3">
        <f t="shared" si="14"/>
        <v>7.4534143112902117E-3</v>
      </c>
      <c r="F939" s="3">
        <f>Data_SP500[[#This Row],[sigma]]*SQRT(10)</f>
        <v>2.3569765568572324E-2</v>
      </c>
      <c r="G939" s="3">
        <f>_xlfn.NORM.INV(0.01,0,1)*Data_SP500[[#This Row],[sigma_10d]]</f>
        <v>-5.4831474022089231E-2</v>
      </c>
      <c r="H939" s="3" t="b">
        <f>Data_SP500[[#This Row],[leg_return10d]]&lt;Data_SP500[[#This Row],[var10d]]</f>
        <v>0</v>
      </c>
      <c r="I939" s="3">
        <f>IF(AND(Data_SP500[[#This Row],[breaches]], Data_SP500[[#This Row],[breaches]]=H938),1,0)</f>
        <v>0</v>
      </c>
    </row>
    <row r="940" spans="1:9" x14ac:dyDescent="0.25">
      <c r="A940" s="3" t="s">
        <v>1131</v>
      </c>
      <c r="B940">
        <v>2136.7299800000001</v>
      </c>
      <c r="C940">
        <f>LN(Data_SP500[[#This Row],[SP500]])-LN(B939)</f>
        <v>-1.2524577866582121E-2</v>
      </c>
      <c r="D940">
        <f>LN(B950)-LN(Data_SP500[[#This Row],[SP500]])</f>
        <v>3.0047206820231764E-3</v>
      </c>
      <c r="E940" s="3">
        <f t="shared" si="14"/>
        <v>7.2931196898131144E-3</v>
      </c>
      <c r="F940" s="3">
        <f>Data_SP500[[#This Row],[sigma]]*SQRT(10)</f>
        <v>2.3062869468030153E-2</v>
      </c>
      <c r="G940" s="3">
        <f>_xlfn.NORM.INV(0.01,0,1)*Data_SP500[[#This Row],[sigma_10d]]</f>
        <v>-5.3652257356233364E-2</v>
      </c>
      <c r="H940" s="3" t="b">
        <f>Data_SP500[[#This Row],[leg_return10d]]&lt;Data_SP500[[#This Row],[var10d]]</f>
        <v>0</v>
      </c>
      <c r="I940" s="3">
        <f>IF(AND(Data_SP500[[#This Row],[breaches]], Data_SP500[[#This Row],[breaches]]=H939),1,0)</f>
        <v>0</v>
      </c>
    </row>
    <row r="941" spans="1:9" x14ac:dyDescent="0.25">
      <c r="A941" s="3" t="s">
        <v>1132</v>
      </c>
      <c r="B941">
        <v>2139.179932</v>
      </c>
      <c r="C941">
        <f>LN(Data_SP500[[#This Row],[SP500]])-LN(B940)</f>
        <v>1.1459325937730469E-3</v>
      </c>
      <c r="D941">
        <f>LN(B951)-LN(Data_SP500[[#This Row],[SP500]])</f>
        <v>1.1686038607461313E-4</v>
      </c>
      <c r="E941" s="3">
        <f t="shared" si="14"/>
        <v>6.5016899580297759E-3</v>
      </c>
      <c r="F941" s="3">
        <f>Data_SP500[[#This Row],[sigma]]*SQRT(10)</f>
        <v>2.0560148907618651E-2</v>
      </c>
      <c r="G941" s="3">
        <f>_xlfn.NORM.INV(0.01,0,1)*Data_SP500[[#This Row],[sigma_10d]]</f>
        <v>-4.7830058701201765E-2</v>
      </c>
      <c r="H941" s="3" t="b">
        <f>Data_SP500[[#This Row],[leg_return10d]]&lt;Data_SP500[[#This Row],[var10d]]</f>
        <v>0</v>
      </c>
      <c r="I941" s="3">
        <f>IF(AND(Data_SP500[[#This Row],[breaches]], Data_SP500[[#This Row],[breaches]]=H940),1,0)</f>
        <v>0</v>
      </c>
    </row>
    <row r="942" spans="1:9" x14ac:dyDescent="0.25">
      <c r="A942" s="3" t="s">
        <v>567</v>
      </c>
      <c r="B942">
        <v>2132.5500489999999</v>
      </c>
      <c r="C942">
        <f>LN(Data_SP500[[#This Row],[SP500]])-LN(B941)</f>
        <v>-3.1040764996346226E-3</v>
      </c>
      <c r="D942">
        <f>LN(B952)-LN(Data_SP500[[#This Row],[SP500]])</f>
        <v>2.2974078242210538E-4</v>
      </c>
      <c r="E942" s="3">
        <f t="shared" si="14"/>
        <v>6.5413827671376521E-3</v>
      </c>
      <c r="F942" s="3">
        <f>Data_SP500[[#This Row],[sigma]]*SQRT(10)</f>
        <v>2.0685668591129816E-2</v>
      </c>
      <c r="G942" s="3">
        <f>_xlfn.NORM.INV(0.01,0,1)*Data_SP500[[#This Row],[sigma_10d]]</f>
        <v>-4.8122061150088241E-2</v>
      </c>
      <c r="H942" s="3" t="b">
        <f>Data_SP500[[#This Row],[leg_return10d]]&lt;Data_SP500[[#This Row],[var10d]]</f>
        <v>0</v>
      </c>
      <c r="I942" s="3">
        <f>IF(AND(Data_SP500[[#This Row],[breaches]], Data_SP500[[#This Row],[breaches]]=H941),1,0)</f>
        <v>0</v>
      </c>
    </row>
    <row r="943" spans="1:9" x14ac:dyDescent="0.25">
      <c r="A943" s="3" t="s">
        <v>568</v>
      </c>
      <c r="B943">
        <v>2132.9799800000001</v>
      </c>
      <c r="C943">
        <f>LN(Data_SP500[[#This Row],[SP500]])-LN(B942)</f>
        <v>2.015838587619001E-4</v>
      </c>
      <c r="D943">
        <f>LN(B953)-LN(Data_SP500[[#This Row],[SP500]])</f>
        <v>-3.0849832381001363E-3</v>
      </c>
      <c r="E943" s="3">
        <f t="shared" si="14"/>
        <v>6.1360548236352192E-3</v>
      </c>
      <c r="F943" s="3">
        <f>Data_SP500[[#This Row],[sigma]]*SQRT(10)</f>
        <v>1.9403909090350079E-2</v>
      </c>
      <c r="G943" s="3">
        <f>_xlfn.NORM.INV(0.01,0,1)*Data_SP500[[#This Row],[sigma_10d]]</f>
        <v>-4.5140242660417648E-2</v>
      </c>
      <c r="H943" s="3" t="b">
        <f>Data_SP500[[#This Row],[leg_return10d]]&lt;Data_SP500[[#This Row],[var10d]]</f>
        <v>0</v>
      </c>
      <c r="I943" s="3">
        <f>IF(AND(Data_SP500[[#This Row],[breaches]], Data_SP500[[#This Row],[breaches]]=H942),1,0)</f>
        <v>0</v>
      </c>
    </row>
    <row r="944" spans="1:9" x14ac:dyDescent="0.25">
      <c r="A944" s="3" t="s">
        <v>569</v>
      </c>
      <c r="B944">
        <v>2126.5</v>
      </c>
      <c r="C944">
        <f>LN(Data_SP500[[#This Row],[SP500]])-LN(B943)</f>
        <v>-3.0426178920768265E-3</v>
      </c>
      <c r="D944">
        <f>LN(B954)-LN(Data_SP500[[#This Row],[SP500]])</f>
        <v>-1.6464934046300783E-4</v>
      </c>
      <c r="E944" s="3">
        <f t="shared" si="14"/>
        <v>6.1173491058926178E-3</v>
      </c>
      <c r="F944" s="3">
        <f>Data_SP500[[#This Row],[sigma]]*SQRT(10)</f>
        <v>1.9344756417015236E-2</v>
      </c>
      <c r="G944" s="3">
        <f>_xlfn.NORM.INV(0.01,0,1)*Data_SP500[[#This Row],[sigma_10d]]</f>
        <v>-4.5002632964561307E-2</v>
      </c>
      <c r="H944" s="3" t="b">
        <f>Data_SP500[[#This Row],[leg_return10d]]&lt;Data_SP500[[#This Row],[var10d]]</f>
        <v>0</v>
      </c>
      <c r="I944" s="3">
        <f>IF(AND(Data_SP500[[#This Row],[breaches]], Data_SP500[[#This Row],[breaches]]=H943),1,0)</f>
        <v>0</v>
      </c>
    </row>
    <row r="945" spans="1:9" x14ac:dyDescent="0.25">
      <c r="A945" s="3" t="s">
        <v>570</v>
      </c>
      <c r="B945">
        <v>2139.6000979999999</v>
      </c>
      <c r="C945">
        <f>LN(Data_SP500[[#This Row],[SP500]])-LN(B944)</f>
        <v>6.1415057663589678E-3</v>
      </c>
      <c r="D945">
        <f>LN(B955)-LN(Data_SP500[[#This Row],[SP500]])</f>
        <v>-1.3116173913295448E-2</v>
      </c>
      <c r="E945" s="3">
        <f t="shared" si="14"/>
        <v>6.2762740567234585E-3</v>
      </c>
      <c r="F945" s="3">
        <f>Data_SP500[[#This Row],[sigma]]*SQRT(10)</f>
        <v>1.9847321238670963E-2</v>
      </c>
      <c r="G945" s="3">
        <f>_xlfn.NORM.INV(0.01,0,1)*Data_SP500[[#This Row],[sigma_10d]]</f>
        <v>-4.6171773568987821E-2</v>
      </c>
      <c r="H945" s="3" t="b">
        <f>Data_SP500[[#This Row],[leg_return10d]]&lt;Data_SP500[[#This Row],[var10d]]</f>
        <v>0</v>
      </c>
      <c r="I945" s="3">
        <f>IF(AND(Data_SP500[[#This Row],[breaches]], Data_SP500[[#This Row],[breaches]]=H944),1,0)</f>
        <v>0</v>
      </c>
    </row>
    <row r="946" spans="1:9" x14ac:dyDescent="0.25">
      <c r="A946" s="3" t="s">
        <v>571</v>
      </c>
      <c r="B946">
        <v>2144.290039</v>
      </c>
      <c r="C946">
        <f>LN(Data_SP500[[#This Row],[SP500]])-LN(B945)</f>
        <v>2.1895719655429247E-3</v>
      </c>
      <c r="D946">
        <f>LN(B956)-LN(Data_SP500[[#This Row],[SP500]])</f>
        <v>-2.1852630666518991E-2</v>
      </c>
      <c r="E946" s="3">
        <f t="shared" si="14"/>
        <v>6.2941500952590299E-3</v>
      </c>
      <c r="F946" s="3">
        <f>Data_SP500[[#This Row],[sigma]]*SQRT(10)</f>
        <v>1.9903850235984309E-2</v>
      </c>
      <c r="G946" s="3">
        <f>_xlfn.NORM.INV(0.01,0,1)*Data_SP500[[#This Row],[sigma_10d]]</f>
        <v>-4.6303279681709386E-2</v>
      </c>
      <c r="H946" s="3" t="b">
        <f>Data_SP500[[#This Row],[leg_return10d]]&lt;Data_SP500[[#This Row],[var10d]]</f>
        <v>0</v>
      </c>
      <c r="I946" s="3">
        <f>IF(AND(Data_SP500[[#This Row],[breaches]], Data_SP500[[#This Row],[breaches]]=H945),1,0)</f>
        <v>0</v>
      </c>
    </row>
    <row r="947" spans="1:9" x14ac:dyDescent="0.25">
      <c r="A947" s="3" t="s">
        <v>572</v>
      </c>
      <c r="B947">
        <v>2141.3400879999999</v>
      </c>
      <c r="C947">
        <f>LN(Data_SP500[[#This Row],[SP500]])-LN(B946)</f>
        <v>-1.3766710511564639E-3</v>
      </c>
      <c r="D947">
        <f>LN(B957)-LN(Data_SP500[[#This Row],[SP500]])</f>
        <v>-2.490917249669522E-2</v>
      </c>
      <c r="E947" s="3">
        <f t="shared" si="14"/>
        <v>5.7950919943231599E-3</v>
      </c>
      <c r="F947" s="3">
        <f>Data_SP500[[#This Row],[sigma]]*SQRT(10)</f>
        <v>1.8325689952268749E-2</v>
      </c>
      <c r="G947" s="3">
        <f>_xlfn.NORM.INV(0.01,0,1)*Data_SP500[[#This Row],[sigma_10d]]</f>
        <v>-4.2631929860791999E-2</v>
      </c>
      <c r="H947" s="3" t="b">
        <f>Data_SP500[[#This Row],[leg_return10d]]&lt;Data_SP500[[#This Row],[var10d]]</f>
        <v>0</v>
      </c>
      <c r="I947" s="3">
        <f>IF(AND(Data_SP500[[#This Row],[breaches]], Data_SP500[[#This Row],[breaches]]=H946),1,0)</f>
        <v>0</v>
      </c>
    </row>
    <row r="948" spans="1:9" x14ac:dyDescent="0.25">
      <c r="A948" s="3" t="s">
        <v>573</v>
      </c>
      <c r="B948">
        <v>2141.1599120000001</v>
      </c>
      <c r="C948">
        <f>LN(Data_SP500[[#This Row],[SP500]])-LN(B947)</f>
        <v>-8.4145242314370705E-5</v>
      </c>
      <c r="D948">
        <f>LN(B958)-LN(Data_SP500[[#This Row],[SP500]])</f>
        <v>-2.6492547301360858E-2</v>
      </c>
      <c r="E948" s="3">
        <f t="shared" si="14"/>
        <v>5.5736808541172475E-3</v>
      </c>
      <c r="F948" s="3">
        <f>Data_SP500[[#This Row],[sigma]]*SQRT(10)</f>
        <v>1.7625526449883185E-2</v>
      </c>
      <c r="G948" s="3">
        <f>_xlfn.NORM.INV(0.01,0,1)*Data_SP500[[#This Row],[sigma_10d]]</f>
        <v>-4.1003105985536359E-2</v>
      </c>
      <c r="H948" s="3" t="b">
        <f>Data_SP500[[#This Row],[leg_return10d]]&lt;Data_SP500[[#This Row],[var10d]]</f>
        <v>0</v>
      </c>
      <c r="I948" s="3">
        <f>IF(AND(Data_SP500[[#This Row],[breaches]], Data_SP500[[#This Row],[breaches]]=H947),1,0)</f>
        <v>0</v>
      </c>
    </row>
    <row r="949" spans="1:9" x14ac:dyDescent="0.25">
      <c r="A949" s="3" t="s">
        <v>574</v>
      </c>
      <c r="B949">
        <v>2151.330078</v>
      </c>
      <c r="C949">
        <f>LN(Data_SP500[[#This Row],[SP500]])-LN(B948)</f>
        <v>4.7385946404059354E-3</v>
      </c>
      <c r="D949">
        <f>LN(B959)-LN(Data_SP500[[#This Row],[SP500]])</f>
        <v>-9.2509421647353207E-3</v>
      </c>
      <c r="E949" s="3">
        <f t="shared" si="14"/>
        <v>5.5771866284707004E-3</v>
      </c>
      <c r="F949" s="3">
        <f>Data_SP500[[#This Row],[sigma]]*SQRT(10)</f>
        <v>1.7636612681802701E-2</v>
      </c>
      <c r="G949" s="3">
        <f>_xlfn.NORM.INV(0.01,0,1)*Data_SP500[[#This Row],[sigma_10d]]</f>
        <v>-4.1028896417593441E-2</v>
      </c>
      <c r="H949" s="3" t="b">
        <f>Data_SP500[[#This Row],[leg_return10d]]&lt;Data_SP500[[#This Row],[var10d]]</f>
        <v>0</v>
      </c>
      <c r="I949" s="3">
        <f>IF(AND(Data_SP500[[#This Row],[breaches]], Data_SP500[[#This Row],[breaches]]=H948),1,0)</f>
        <v>0</v>
      </c>
    </row>
    <row r="950" spans="1:9" x14ac:dyDescent="0.25">
      <c r="A950" s="3" t="s">
        <v>575</v>
      </c>
      <c r="B950">
        <v>2143.1599120000001</v>
      </c>
      <c r="C950">
        <f>LN(Data_SP500[[#This Row],[SP500]])-LN(B949)</f>
        <v>-3.8049574576373146E-3</v>
      </c>
      <c r="D950">
        <f>LN(B960)-LN(Data_SP500[[#This Row],[SP500]])</f>
        <v>-1.6811063399790882E-3</v>
      </c>
      <c r="E950" s="3">
        <f t="shared" si="14"/>
        <v>5.3100162681025903E-3</v>
      </c>
      <c r="F950" s="3">
        <f>Data_SP500[[#This Row],[sigma]]*SQRT(10)</f>
        <v>1.6791745819751489E-2</v>
      </c>
      <c r="G950" s="3">
        <f>_xlfn.NORM.INV(0.01,0,1)*Data_SP500[[#This Row],[sigma_10d]]</f>
        <v>-3.9063442189213052E-2</v>
      </c>
      <c r="H950" s="3" t="b">
        <f>Data_SP500[[#This Row],[leg_return10d]]&lt;Data_SP500[[#This Row],[var10d]]</f>
        <v>0</v>
      </c>
      <c r="I950" s="3">
        <f>IF(AND(Data_SP500[[#This Row],[breaches]], Data_SP500[[#This Row],[breaches]]=H949),1,0)</f>
        <v>0</v>
      </c>
    </row>
    <row r="951" spans="1:9" x14ac:dyDescent="0.25">
      <c r="A951" s="3" t="s">
        <v>576</v>
      </c>
      <c r="B951">
        <v>2139.429932</v>
      </c>
      <c r="C951">
        <f>LN(Data_SP500[[#This Row],[SP500]])-LN(B950)</f>
        <v>-1.7419277021755164E-3</v>
      </c>
      <c r="D951">
        <f>LN(B961)-LN(Data_SP500[[#This Row],[SP500]])</f>
        <v>1.107694116032043E-2</v>
      </c>
      <c r="E951" s="3">
        <f t="shared" si="14"/>
        <v>5.1061599291470378E-3</v>
      </c>
      <c r="F951" s="3">
        <f>Data_SP500[[#This Row],[sigma]]*SQRT(10)</f>
        <v>1.6147095473188634E-2</v>
      </c>
      <c r="G951" s="3">
        <f>_xlfn.NORM.INV(0.01,0,1)*Data_SP500[[#This Row],[sigma_10d]]</f>
        <v>-3.7563761225986862E-2</v>
      </c>
      <c r="H951" s="3" t="b">
        <f>Data_SP500[[#This Row],[leg_return10d]]&lt;Data_SP500[[#This Row],[var10d]]</f>
        <v>0</v>
      </c>
      <c r="I951" s="3">
        <f>IF(AND(Data_SP500[[#This Row],[breaches]], Data_SP500[[#This Row],[breaches]]=H950),1,0)</f>
        <v>0</v>
      </c>
    </row>
    <row r="952" spans="1:9" x14ac:dyDescent="0.25">
      <c r="A952" s="3" t="s">
        <v>577</v>
      </c>
      <c r="B952">
        <v>2133.040039</v>
      </c>
      <c r="C952">
        <f>LN(Data_SP500[[#This Row],[SP500]])-LN(B951)</f>
        <v>-2.9911961032871304E-3</v>
      </c>
      <c r="D952">
        <f>LN(B962)-LN(Data_SP500[[#This Row],[SP500]])</f>
        <v>1.6016982655094658E-2</v>
      </c>
      <c r="E952" s="3">
        <f t="shared" si="14"/>
        <v>4.9584513288920178E-3</v>
      </c>
      <c r="F952" s="3">
        <f>Data_SP500[[#This Row],[sigma]]*SQRT(10)</f>
        <v>1.5679999866387441E-2</v>
      </c>
      <c r="G952" s="3">
        <f>_xlfn.NORM.INV(0.01,0,1)*Data_SP500[[#This Row],[sigma_10d]]</f>
        <v>-3.6477134354131094E-2</v>
      </c>
      <c r="H952" s="3" t="b">
        <f>Data_SP500[[#This Row],[leg_return10d]]&lt;Data_SP500[[#This Row],[var10d]]</f>
        <v>0</v>
      </c>
      <c r="I952" s="3">
        <f>IF(AND(Data_SP500[[#This Row],[breaches]], Data_SP500[[#This Row],[breaches]]=H951),1,0)</f>
        <v>0</v>
      </c>
    </row>
    <row r="953" spans="1:9" x14ac:dyDescent="0.25">
      <c r="A953" s="3" t="s">
        <v>578</v>
      </c>
      <c r="B953">
        <v>2126.4099120000001</v>
      </c>
      <c r="C953">
        <f>LN(Data_SP500[[#This Row],[SP500]])-LN(B952)</f>
        <v>-3.1131401617603416E-3</v>
      </c>
      <c r="D953">
        <f>LN(B963)-LN(Data_SP500[[#This Row],[SP500]])</f>
        <v>1.773119460591488E-2</v>
      </c>
      <c r="E953" s="3">
        <f t="shared" si="14"/>
        <v>4.5959447700604132E-3</v>
      </c>
      <c r="F953" s="3">
        <f>Data_SP500[[#This Row],[sigma]]*SQRT(10)</f>
        <v>1.4533653473729745E-2</v>
      </c>
      <c r="G953" s="3">
        <f>_xlfn.NORM.INV(0.01,0,1)*Data_SP500[[#This Row],[sigma_10d]]</f>
        <v>-3.3810333860657474E-2</v>
      </c>
      <c r="H953" s="3" t="b">
        <f>Data_SP500[[#This Row],[leg_return10d]]&lt;Data_SP500[[#This Row],[var10d]]</f>
        <v>0</v>
      </c>
      <c r="I953" s="3">
        <f>IF(AND(Data_SP500[[#This Row],[breaches]], Data_SP500[[#This Row],[breaches]]=H952),1,0)</f>
        <v>0</v>
      </c>
    </row>
    <row r="954" spans="1:9" x14ac:dyDescent="0.25">
      <c r="A954" s="3" t="s">
        <v>579</v>
      </c>
      <c r="B954">
        <v>2126.1499020000001</v>
      </c>
      <c r="C954">
        <f>LN(Data_SP500[[#This Row],[SP500]])-LN(B953)</f>
        <v>-1.2228399443969806E-4</v>
      </c>
      <c r="D954">
        <f>LN(B964)-LN(Data_SP500[[#This Row],[SP500]])</f>
        <v>1.7737969143161614E-2</v>
      </c>
      <c r="E954" s="3">
        <f t="shared" si="14"/>
        <v>4.1684499149602441E-3</v>
      </c>
      <c r="F954" s="3">
        <f>Data_SP500[[#This Row],[sigma]]*SQRT(10)</f>
        <v>1.3181796043609561E-2</v>
      </c>
      <c r="G954" s="3">
        <f>_xlfn.NORM.INV(0.01,0,1)*Data_SP500[[#This Row],[sigma_10d]]</f>
        <v>-3.066544320209107E-2</v>
      </c>
      <c r="H954" s="3" t="b">
        <f>Data_SP500[[#This Row],[leg_return10d]]&lt;Data_SP500[[#This Row],[var10d]]</f>
        <v>0</v>
      </c>
      <c r="I954" s="3">
        <f>IF(AND(Data_SP500[[#This Row],[breaches]], Data_SP500[[#This Row],[breaches]]=H953),1,0)</f>
        <v>0</v>
      </c>
    </row>
    <row r="955" spans="1:9" x14ac:dyDescent="0.25">
      <c r="A955" s="3" t="s">
        <v>1133</v>
      </c>
      <c r="B955">
        <v>2111.719971</v>
      </c>
      <c r="C955">
        <f>LN(Data_SP500[[#This Row],[SP500]])-LN(B954)</f>
        <v>-6.8100188064734724E-3</v>
      </c>
      <c r="D955">
        <f>LN(B965)-LN(Data_SP500[[#This Row],[SP500]])</f>
        <v>3.200094324462821E-2</v>
      </c>
      <c r="E955" s="3">
        <f t="shared" si="14"/>
        <v>4.3359526581611078E-3</v>
      </c>
      <c r="F955" s="3">
        <f>Data_SP500[[#This Row],[sigma]]*SQRT(10)</f>
        <v>1.3711486226450574E-2</v>
      </c>
      <c r="G955" s="3">
        <f>_xlfn.NORM.INV(0.01,0,1)*Data_SP500[[#This Row],[sigma_10d]]</f>
        <v>-3.1897686832843559E-2</v>
      </c>
      <c r="H955" s="3" t="b">
        <f>Data_SP500[[#This Row],[leg_return10d]]&lt;Data_SP500[[#This Row],[var10d]]</f>
        <v>0</v>
      </c>
      <c r="I955" s="3">
        <f>IF(AND(Data_SP500[[#This Row],[breaches]], Data_SP500[[#This Row],[breaches]]=H954),1,0)</f>
        <v>0</v>
      </c>
    </row>
    <row r="956" spans="1:9" x14ac:dyDescent="0.25">
      <c r="A956" s="3" t="s">
        <v>1134</v>
      </c>
      <c r="B956">
        <v>2097.9399410000001</v>
      </c>
      <c r="C956">
        <f>LN(Data_SP500[[#This Row],[SP500]])-LN(B955)</f>
        <v>-6.546884787680618E-3</v>
      </c>
      <c r="D956">
        <f>LN(B966)-LN(Data_SP500[[#This Row],[SP500]])</f>
        <v>3.6964311129831451E-2</v>
      </c>
      <c r="E956" s="3">
        <f t="shared" si="14"/>
        <v>4.4192187030763427E-3</v>
      </c>
      <c r="F956" s="3">
        <f>Data_SP500[[#This Row],[sigma]]*SQRT(10)</f>
        <v>1.3974796580136598E-2</v>
      </c>
      <c r="G956" s="3">
        <f>_xlfn.NORM.INV(0.01,0,1)*Data_SP500[[#This Row],[sigma_10d]]</f>
        <v>-3.2510238314353984E-2</v>
      </c>
      <c r="H956" s="3" t="b">
        <f>Data_SP500[[#This Row],[leg_return10d]]&lt;Data_SP500[[#This Row],[var10d]]</f>
        <v>0</v>
      </c>
      <c r="I956" s="3">
        <f>IF(AND(Data_SP500[[#This Row],[breaches]], Data_SP500[[#This Row],[breaches]]=H955),1,0)</f>
        <v>0</v>
      </c>
    </row>
    <row r="957" spans="1:9" x14ac:dyDescent="0.25">
      <c r="A957" s="3" t="s">
        <v>1135</v>
      </c>
      <c r="B957">
        <v>2088.6599120000001</v>
      </c>
      <c r="C957">
        <f>LN(Data_SP500[[#This Row],[SP500]])-LN(B956)</f>
        <v>-4.4332128813326932E-3</v>
      </c>
      <c r="D957">
        <f>LN(B967)-LN(Data_SP500[[#This Row],[SP500]])</f>
        <v>4.6062993473247715E-2</v>
      </c>
      <c r="E957" s="3">
        <f t="shared" si="14"/>
        <v>4.2877253286948318E-3</v>
      </c>
      <c r="F957" s="3">
        <f>Data_SP500[[#This Row],[sigma]]*SQRT(10)</f>
        <v>1.3558978019869789E-2</v>
      </c>
      <c r="G957" s="3">
        <f>_xlfn.NORM.INV(0.01,0,1)*Data_SP500[[#This Row],[sigma_10d]]</f>
        <v>-3.1542899690690573E-2</v>
      </c>
      <c r="H957" s="3" t="b">
        <f>Data_SP500[[#This Row],[leg_return10d]]&lt;Data_SP500[[#This Row],[var10d]]</f>
        <v>0</v>
      </c>
      <c r="I957" s="3">
        <f>IF(AND(Data_SP500[[#This Row],[breaches]], Data_SP500[[#This Row],[breaches]]=H956),1,0)</f>
        <v>0</v>
      </c>
    </row>
    <row r="958" spans="1:9" x14ac:dyDescent="0.25">
      <c r="A958" s="3" t="s">
        <v>1136</v>
      </c>
      <c r="B958">
        <v>2085.179932</v>
      </c>
      <c r="C958">
        <f>LN(Data_SP500[[#This Row],[SP500]])-LN(B957)</f>
        <v>-1.6675200469800089E-3</v>
      </c>
      <c r="D958">
        <f>LN(B968)-LN(Data_SP500[[#This Row],[SP500]])</f>
        <v>4.5340862082862365E-2</v>
      </c>
      <c r="E958" s="3">
        <f t="shared" si="14"/>
        <v>4.2612941397560606E-3</v>
      </c>
      <c r="F958" s="3">
        <f>Data_SP500[[#This Row],[sigma]]*SQRT(10)</f>
        <v>1.3475395261557024E-2</v>
      </c>
      <c r="G958" s="3">
        <f>_xlfn.NORM.INV(0.01,0,1)*Data_SP500[[#This Row],[sigma_10d]]</f>
        <v>-3.1348457118583202E-2</v>
      </c>
      <c r="H958" s="3" t="b">
        <f>Data_SP500[[#This Row],[leg_return10d]]&lt;Data_SP500[[#This Row],[var10d]]</f>
        <v>0</v>
      </c>
      <c r="I958" s="3">
        <f>IF(AND(Data_SP500[[#This Row],[breaches]], Data_SP500[[#This Row],[breaches]]=H957),1,0)</f>
        <v>0</v>
      </c>
    </row>
    <row r="959" spans="1:9" x14ac:dyDescent="0.25">
      <c r="A959" s="3" t="s">
        <v>1137</v>
      </c>
      <c r="B959">
        <v>2131.5200199999999</v>
      </c>
      <c r="C959">
        <f>LN(Data_SP500[[#This Row],[SP500]])-LN(B958)</f>
        <v>2.1980199777031473E-2</v>
      </c>
      <c r="D959">
        <f>LN(B969)-LN(Data_SP500[[#This Row],[SP500]])</f>
        <v>3.0794364697738885E-2</v>
      </c>
      <c r="E959" s="3">
        <f t="shared" si="14"/>
        <v>6.6743666976876509E-3</v>
      </c>
      <c r="F959" s="3">
        <f>Data_SP500[[#This Row],[sigma]]*SQRT(10)</f>
        <v>2.1106200703869458E-2</v>
      </c>
      <c r="G959" s="3">
        <f>_xlfn.NORM.INV(0.01,0,1)*Data_SP500[[#This Row],[sigma_10d]]</f>
        <v>-4.9100365136526013E-2</v>
      </c>
      <c r="H959" s="3" t="b">
        <f>Data_SP500[[#This Row],[leg_return10d]]&lt;Data_SP500[[#This Row],[var10d]]</f>
        <v>0</v>
      </c>
      <c r="I959" s="3">
        <f>IF(AND(Data_SP500[[#This Row],[breaches]], Data_SP500[[#This Row],[breaches]]=H958),1,0)</f>
        <v>0</v>
      </c>
    </row>
    <row r="960" spans="1:9" x14ac:dyDescent="0.25">
      <c r="A960" s="3" t="s">
        <v>1138</v>
      </c>
      <c r="B960">
        <v>2139.5600589999999</v>
      </c>
      <c r="C960">
        <f>LN(Data_SP500[[#This Row],[SP500]])-LN(B959)</f>
        <v>3.7648783671189179E-3</v>
      </c>
      <c r="D960">
        <f>LN(B970)-LN(Data_SP500[[#This Row],[SP500]])</f>
        <v>2.9192577086313065E-2</v>
      </c>
      <c r="E960" s="3">
        <f t="shared" si="14"/>
        <v>6.6451020044190796E-3</v>
      </c>
      <c r="F960" s="3">
        <f>Data_SP500[[#This Row],[sigma]]*SQRT(10)</f>
        <v>2.1013657618114575E-2</v>
      </c>
      <c r="G960" s="3">
        <f>_xlfn.NORM.INV(0.01,0,1)*Data_SP500[[#This Row],[sigma_10d]]</f>
        <v>-4.888507772572296E-2</v>
      </c>
      <c r="H960" s="3" t="b">
        <f>Data_SP500[[#This Row],[leg_return10d]]&lt;Data_SP500[[#This Row],[var10d]]</f>
        <v>0</v>
      </c>
      <c r="I960" s="3">
        <f>IF(AND(Data_SP500[[#This Row],[breaches]], Data_SP500[[#This Row],[breaches]]=H959),1,0)</f>
        <v>0</v>
      </c>
    </row>
    <row r="961" spans="1:9" x14ac:dyDescent="0.25">
      <c r="A961" s="3" t="s">
        <v>1139</v>
      </c>
      <c r="B961">
        <v>2163.26001</v>
      </c>
      <c r="C961">
        <f>LN(Data_SP500[[#This Row],[SP500]])-LN(B960)</f>
        <v>1.1016119798124002E-2</v>
      </c>
      <c r="D961">
        <f>LN(B971)-LN(Data_SP500[[#This Row],[SP500]])</f>
        <v>1.898415576416479E-2</v>
      </c>
      <c r="E961" s="3">
        <f t="shared" si="14"/>
        <v>6.5052321718286768E-3</v>
      </c>
      <c r="F961" s="3">
        <f>Data_SP500[[#This Row],[sigma]]*SQRT(10)</f>
        <v>2.0571350371182455E-2</v>
      </c>
      <c r="G961" s="3">
        <f>_xlfn.NORM.INV(0.01,0,1)*Data_SP500[[#This Row],[sigma_10d]]</f>
        <v>-4.7856117202149565E-2</v>
      </c>
      <c r="H961" s="3" t="b">
        <f>Data_SP500[[#This Row],[leg_return10d]]&lt;Data_SP500[[#This Row],[var10d]]</f>
        <v>0</v>
      </c>
      <c r="I961" s="3">
        <f>IF(AND(Data_SP500[[#This Row],[breaches]], Data_SP500[[#This Row],[breaches]]=H960),1,0)</f>
        <v>0</v>
      </c>
    </row>
    <row r="962" spans="1:9" x14ac:dyDescent="0.25">
      <c r="A962" s="3" t="s">
        <v>1140</v>
      </c>
      <c r="B962">
        <v>2167.4799800000001</v>
      </c>
      <c r="C962">
        <f>LN(Data_SP500[[#This Row],[SP500]])-LN(B961)</f>
        <v>1.9488453914870973E-3</v>
      </c>
      <c r="D962">
        <f>LN(B972)-LN(Data_SP500[[#This Row],[SP500]])</f>
        <v>2.0942056006754584E-2</v>
      </c>
      <c r="E962" s="3">
        <f t="shared" si="14"/>
        <v>6.5110346994126742E-3</v>
      </c>
      <c r="F962" s="3">
        <f>Data_SP500[[#This Row],[sigma]]*SQRT(10)</f>
        <v>2.058969957453384E-2</v>
      </c>
      <c r="G962" s="3">
        <f>_xlfn.NORM.INV(0.01,0,1)*Data_SP500[[#This Row],[sigma_10d]]</f>
        <v>-4.7898803832356403E-2</v>
      </c>
      <c r="H962" s="3" t="b">
        <f>Data_SP500[[#This Row],[leg_return10d]]&lt;Data_SP500[[#This Row],[var10d]]</f>
        <v>0</v>
      </c>
      <c r="I962" s="3">
        <f>IF(AND(Data_SP500[[#This Row],[breaches]], Data_SP500[[#This Row],[breaches]]=H961),1,0)</f>
        <v>0</v>
      </c>
    </row>
    <row r="963" spans="1:9" x14ac:dyDescent="0.25">
      <c r="A963" s="3" t="s">
        <v>1141</v>
      </c>
      <c r="B963">
        <v>2164.4499510000001</v>
      </c>
      <c r="C963">
        <f>LN(Data_SP500[[#This Row],[SP500]])-LN(B962)</f>
        <v>-1.3989282109401202E-3</v>
      </c>
      <c r="D963">
        <f>LN(B973)-LN(Data_SP500[[#This Row],[SP500]])</f>
        <v>1.7072594942489694E-2</v>
      </c>
      <c r="E963" s="3">
        <f t="shared" si="14"/>
        <v>6.4727135398687909E-3</v>
      </c>
      <c r="F963" s="3">
        <f>Data_SP500[[#This Row],[sigma]]*SQRT(10)</f>
        <v>2.046851742779647E-2</v>
      </c>
      <c r="G963" s="3">
        <f>_xlfn.NORM.INV(0.01,0,1)*Data_SP500[[#This Row],[sigma_10d]]</f>
        <v>-4.7616892002922219E-2</v>
      </c>
      <c r="H963" s="3" t="b">
        <f>Data_SP500[[#This Row],[leg_return10d]]&lt;Data_SP500[[#This Row],[var10d]]</f>
        <v>0</v>
      </c>
      <c r="I963" s="3">
        <f>IF(AND(Data_SP500[[#This Row],[breaches]], Data_SP500[[#This Row],[breaches]]=H962),1,0)</f>
        <v>0</v>
      </c>
    </row>
    <row r="964" spans="1:9" x14ac:dyDescent="0.25">
      <c r="A964" s="3" t="s">
        <v>580</v>
      </c>
      <c r="B964">
        <v>2164.1999510000001</v>
      </c>
      <c r="C964">
        <f>LN(Data_SP500[[#This Row],[SP500]])-LN(B963)</f>
        <v>-1.1550945719296379E-4</v>
      </c>
      <c r="D964">
        <f>LN(B974)-LN(Data_SP500[[#This Row],[SP500]])</f>
        <v>1.8522506568495523E-2</v>
      </c>
      <c r="E964" s="3">
        <f t="shared" si="14"/>
        <v>6.4743212915430596E-3</v>
      </c>
      <c r="F964" s="3">
        <f>Data_SP500[[#This Row],[sigma]]*SQRT(10)</f>
        <v>2.0473601584999106E-2</v>
      </c>
      <c r="G964" s="3">
        <f>_xlfn.NORM.INV(0.01,0,1)*Data_SP500[[#This Row],[sigma_10d]]</f>
        <v>-4.7628719521221857E-2</v>
      </c>
      <c r="H964" s="3" t="b">
        <f>Data_SP500[[#This Row],[leg_return10d]]&lt;Data_SP500[[#This Row],[var10d]]</f>
        <v>0</v>
      </c>
      <c r="I964" s="3">
        <f>IF(AND(Data_SP500[[#This Row],[breaches]], Data_SP500[[#This Row],[breaches]]=H963),1,0)</f>
        <v>0</v>
      </c>
    </row>
    <row r="965" spans="1:9" x14ac:dyDescent="0.25">
      <c r="A965" s="3" t="s">
        <v>581</v>
      </c>
      <c r="B965">
        <v>2180.389893</v>
      </c>
      <c r="C965">
        <f>LN(Data_SP500[[#This Row],[SP500]])-LN(B964)</f>
        <v>7.4529552949931244E-3</v>
      </c>
      <c r="D965">
        <f>LN(B975)-LN(Data_SP500[[#This Row],[SP500]])</f>
        <v>8.4126209527157769E-3</v>
      </c>
      <c r="E965" s="3">
        <f t="shared" si="14"/>
        <v>6.5759242424372885E-3</v>
      </c>
      <c r="F965" s="3">
        <f>Data_SP500[[#This Row],[sigma]]*SQRT(10)</f>
        <v>2.0794898326819113E-2</v>
      </c>
      <c r="G965" s="3">
        <f>_xlfn.NORM.INV(0.01,0,1)*Data_SP500[[#This Row],[sigma_10d]]</f>
        <v>-4.8376167513491081E-2</v>
      </c>
      <c r="H965" s="3" t="b">
        <f>Data_SP500[[#This Row],[leg_return10d]]&lt;Data_SP500[[#This Row],[var10d]]</f>
        <v>0</v>
      </c>
      <c r="I965" s="3">
        <f>IF(AND(Data_SP500[[#This Row],[breaches]], Data_SP500[[#This Row],[breaches]]=H964),1,0)</f>
        <v>0</v>
      </c>
    </row>
    <row r="966" spans="1:9" x14ac:dyDescent="0.25">
      <c r="A966" s="3" t="s">
        <v>582</v>
      </c>
      <c r="B966">
        <v>2176.9399410000001</v>
      </c>
      <c r="C966">
        <f>LN(Data_SP500[[#This Row],[SP500]])-LN(B965)</f>
        <v>-1.5835169024773776E-3</v>
      </c>
      <c r="D966">
        <f>LN(B976)-LN(Data_SP500[[#This Row],[SP500]])</f>
        <v>6.4744146466209074E-3</v>
      </c>
      <c r="E966" s="3">
        <f t="shared" si="14"/>
        <v>6.5008290032081695E-3</v>
      </c>
      <c r="F966" s="3">
        <f>Data_SP500[[#This Row],[sigma]]*SQRT(10)</f>
        <v>2.055742632941987E-2</v>
      </c>
      <c r="G966" s="3">
        <f>_xlfn.NORM.INV(0.01,0,1)*Data_SP500[[#This Row],[sigma_10d]]</f>
        <v>-4.7823725037197118E-2</v>
      </c>
      <c r="H966" s="3" t="b">
        <f>Data_SP500[[#This Row],[leg_return10d]]&lt;Data_SP500[[#This Row],[var10d]]</f>
        <v>0</v>
      </c>
      <c r="I966" s="3">
        <f>IF(AND(Data_SP500[[#This Row],[breaches]], Data_SP500[[#This Row],[breaches]]=H965),1,0)</f>
        <v>0</v>
      </c>
    </row>
    <row r="967" spans="1:9" x14ac:dyDescent="0.25">
      <c r="A967" s="3" t="s">
        <v>583</v>
      </c>
      <c r="B967">
        <v>2187.1201169999999</v>
      </c>
      <c r="C967">
        <f>LN(Data_SP500[[#This Row],[SP500]])-LN(B966)</f>
        <v>4.6654694620835713E-3</v>
      </c>
      <c r="D967">
        <f>LN(B977)-LN(Data_SP500[[#This Row],[SP500]])</f>
        <v>2.2058728832599073E-3</v>
      </c>
      <c r="E967" s="3">
        <f t="shared" si="14"/>
        <v>6.5491083182026791E-3</v>
      </c>
      <c r="F967" s="3">
        <f>Data_SP500[[#This Row],[sigma]]*SQRT(10)</f>
        <v>2.0710098928675241E-2</v>
      </c>
      <c r="G967" s="3">
        <f>_xlfn.NORM.INV(0.01,0,1)*Data_SP500[[#This Row],[sigma_10d]]</f>
        <v>-4.817889461389914E-2</v>
      </c>
      <c r="H967" s="3" t="b">
        <f>Data_SP500[[#This Row],[leg_return10d]]&lt;Data_SP500[[#This Row],[var10d]]</f>
        <v>0</v>
      </c>
      <c r="I967" s="3">
        <f>IF(AND(Data_SP500[[#This Row],[breaches]], Data_SP500[[#This Row],[breaches]]=H966),1,0)</f>
        <v>0</v>
      </c>
    </row>
    <row r="968" spans="1:9" x14ac:dyDescent="0.25">
      <c r="A968" s="3" t="s">
        <v>584</v>
      </c>
      <c r="B968">
        <v>2181.8999020000001</v>
      </c>
      <c r="C968">
        <f>LN(Data_SP500[[#This Row],[SP500]])-LN(B967)</f>
        <v>-2.3896514373653588E-3</v>
      </c>
      <c r="D968">
        <f>LN(B978)-LN(Data_SP500[[#This Row],[SP500]])</f>
        <v>1.03999513541293E-2</v>
      </c>
      <c r="E968" s="3">
        <f t="shared" si="14"/>
        <v>6.570733330160972E-3</v>
      </c>
      <c r="F968" s="3">
        <f>Data_SP500[[#This Row],[sigma]]*SQRT(10)</f>
        <v>2.0778483220891823E-2</v>
      </c>
      <c r="G968" s="3">
        <f>_xlfn.NORM.INV(0.01,0,1)*Data_SP500[[#This Row],[sigma_10d]]</f>
        <v>-4.8337980266714972E-2</v>
      </c>
      <c r="H968" s="3" t="b">
        <f>Data_SP500[[#This Row],[leg_return10d]]&lt;Data_SP500[[#This Row],[var10d]]</f>
        <v>0</v>
      </c>
      <c r="I968" s="3">
        <f>IF(AND(Data_SP500[[#This Row],[breaches]], Data_SP500[[#This Row],[breaches]]=H967),1,0)</f>
        <v>0</v>
      </c>
    </row>
    <row r="969" spans="1:9" x14ac:dyDescent="0.25">
      <c r="A969" s="3" t="s">
        <v>585</v>
      </c>
      <c r="B969">
        <v>2198.179932</v>
      </c>
      <c r="C969">
        <f>LN(Data_SP500[[#This Row],[SP500]])-LN(B968)</f>
        <v>7.4337023919079925E-3</v>
      </c>
      <c r="D969">
        <f>LN(B979)-LN(Data_SP500[[#This Row],[SP500]])</f>
        <v>6.3713331908568094E-3</v>
      </c>
      <c r="E969" s="3">
        <f t="shared" si="14"/>
        <v>6.7179512231837256E-3</v>
      </c>
      <c r="F969" s="3">
        <f>Data_SP500[[#This Row],[sigma]]*SQRT(10)</f>
        <v>2.1244027075174737E-2</v>
      </c>
      <c r="G969" s="3">
        <f>_xlfn.NORM.INV(0.01,0,1)*Data_SP500[[#This Row],[sigma_10d]]</f>
        <v>-4.9420997222398809E-2</v>
      </c>
      <c r="H969" s="3" t="b">
        <f>Data_SP500[[#This Row],[leg_return10d]]&lt;Data_SP500[[#This Row],[var10d]]</f>
        <v>0</v>
      </c>
      <c r="I969" s="3">
        <f>IF(AND(Data_SP500[[#This Row],[breaches]], Data_SP500[[#This Row],[breaches]]=H968),1,0)</f>
        <v>0</v>
      </c>
    </row>
    <row r="970" spans="1:9" x14ac:dyDescent="0.25">
      <c r="A970" s="3" t="s">
        <v>586</v>
      </c>
      <c r="B970">
        <v>2202.9399410000001</v>
      </c>
      <c r="C970">
        <f>LN(Data_SP500[[#This Row],[SP500]])-LN(B969)</f>
        <v>2.1630907556930978E-3</v>
      </c>
      <c r="D970">
        <f>LN(B980)-LN(Data_SP500[[#This Row],[SP500]])</f>
        <v>1.728560154514458E-2</v>
      </c>
      <c r="E970" s="3">
        <f t="shared" si="14"/>
        <v>6.6744767609163026E-3</v>
      </c>
      <c r="F970" s="3">
        <f>Data_SP500[[#This Row],[sigma]]*SQRT(10)</f>
        <v>2.110654875435863E-2</v>
      </c>
      <c r="G970" s="3">
        <f>_xlfn.NORM.INV(0.01,0,1)*Data_SP500[[#This Row],[sigma_10d]]</f>
        <v>-4.9101174823041556E-2</v>
      </c>
      <c r="H970" s="3" t="b">
        <f>Data_SP500[[#This Row],[leg_return10d]]&lt;Data_SP500[[#This Row],[var10d]]</f>
        <v>0</v>
      </c>
      <c r="I970" s="3">
        <f>IF(AND(Data_SP500[[#This Row],[breaches]], Data_SP500[[#This Row],[breaches]]=H969),1,0)</f>
        <v>0</v>
      </c>
    </row>
    <row r="971" spans="1:9" x14ac:dyDescent="0.25">
      <c r="A971" s="3" t="s">
        <v>587</v>
      </c>
      <c r="B971">
        <v>2204.719971</v>
      </c>
      <c r="C971">
        <f>LN(Data_SP500[[#This Row],[SP500]])-LN(B970)</f>
        <v>8.0769847597572664E-4</v>
      </c>
      <c r="D971">
        <f>LN(B981)-LN(Data_SP500[[#This Row],[SP500]])</f>
        <v>1.8634917751811031E-2</v>
      </c>
      <c r="E971" s="3">
        <f t="shared" si="14"/>
        <v>6.5792097563094299E-3</v>
      </c>
      <c r="F971" s="3">
        <f>Data_SP500[[#This Row],[sigma]]*SQRT(10)</f>
        <v>2.0805288033939159E-2</v>
      </c>
      <c r="G971" s="3">
        <f>_xlfn.NORM.INV(0.01,0,1)*Data_SP500[[#This Row],[sigma_10d]]</f>
        <v>-4.8400337586561704E-2</v>
      </c>
      <c r="H971" s="3" t="b">
        <f>Data_SP500[[#This Row],[leg_return10d]]&lt;Data_SP500[[#This Row],[var10d]]</f>
        <v>0</v>
      </c>
      <c r="I971" s="3">
        <f>IF(AND(Data_SP500[[#This Row],[breaches]], Data_SP500[[#This Row],[breaches]]=H970),1,0)</f>
        <v>0</v>
      </c>
    </row>
    <row r="972" spans="1:9" x14ac:dyDescent="0.25">
      <c r="A972" s="3" t="s">
        <v>588</v>
      </c>
      <c r="B972">
        <v>2213.3500979999999</v>
      </c>
      <c r="C972">
        <f>LN(Data_SP500[[#This Row],[SP500]])-LN(B971)</f>
        <v>3.9067456340768913E-3</v>
      </c>
      <c r="D972">
        <f>LN(B982)-LN(Data_SP500[[#This Row],[SP500]])</f>
        <v>2.0649590700178244E-2</v>
      </c>
      <c r="E972" s="3">
        <f t="shared" si="14"/>
        <v>6.5619895321902015E-3</v>
      </c>
      <c r="F972" s="3">
        <f>Data_SP500[[#This Row],[sigma]]*SQRT(10)</f>
        <v>2.0750832903903831E-2</v>
      </c>
      <c r="G972" s="3">
        <f>_xlfn.NORM.INV(0.01,0,1)*Data_SP500[[#This Row],[sigma_10d]]</f>
        <v>-4.8273656010573401E-2</v>
      </c>
      <c r="H972" s="3" t="b">
        <f>Data_SP500[[#This Row],[leg_return10d]]&lt;Data_SP500[[#This Row],[var10d]]</f>
        <v>0</v>
      </c>
      <c r="I972" s="3">
        <f>IF(AND(Data_SP500[[#This Row],[breaches]], Data_SP500[[#This Row],[breaches]]=H971),1,0)</f>
        <v>0</v>
      </c>
    </row>
    <row r="973" spans="1:9" x14ac:dyDescent="0.25">
      <c r="A973" s="3" t="s">
        <v>589</v>
      </c>
      <c r="B973">
        <v>2201.719971</v>
      </c>
      <c r="C973">
        <f>LN(Data_SP500[[#This Row],[SP500]])-LN(B972)</f>
        <v>-5.2683892752050099E-3</v>
      </c>
      <c r="D973">
        <f>LN(B983)-LN(Data_SP500[[#This Row],[SP500]])</f>
        <v>2.4779897843863807E-2</v>
      </c>
      <c r="E973" s="3">
        <f t="shared" si="14"/>
        <v>6.6600400310071273E-3</v>
      </c>
      <c r="F973" s="3">
        <f>Data_SP500[[#This Row],[sigma]]*SQRT(10)</f>
        <v>2.1060895805880959E-2</v>
      </c>
      <c r="G973" s="3">
        <f>_xlfn.NORM.INV(0.01,0,1)*Data_SP500[[#This Row],[sigma_10d]]</f>
        <v>-4.899497018340683E-2</v>
      </c>
      <c r="H973" s="3" t="b">
        <f>Data_SP500[[#This Row],[leg_return10d]]&lt;Data_SP500[[#This Row],[var10d]]</f>
        <v>0</v>
      </c>
      <c r="I973" s="3">
        <f>IF(AND(Data_SP500[[#This Row],[breaches]], Data_SP500[[#This Row],[breaches]]=H972),1,0)</f>
        <v>0</v>
      </c>
    </row>
    <row r="974" spans="1:9" x14ac:dyDescent="0.25">
      <c r="A974" s="3" t="s">
        <v>590</v>
      </c>
      <c r="B974">
        <v>2204.6599120000001</v>
      </c>
      <c r="C974">
        <f>LN(Data_SP500[[#This Row],[SP500]])-LN(B973)</f>
        <v>1.3344021688128649E-3</v>
      </c>
      <c r="D974">
        <f>LN(B984)-LN(Data_SP500[[#This Row],[SP500]])</f>
        <v>2.9963978979278494E-2</v>
      </c>
      <c r="E974" s="3">
        <f t="shared" si="14"/>
        <v>6.5758890482046101E-3</v>
      </c>
      <c r="F974" s="3">
        <f>Data_SP500[[#This Row],[sigma]]*SQRT(10)</f>
        <v>2.0794787032883347E-2</v>
      </c>
      <c r="G974" s="3">
        <f>_xlfn.NORM.INV(0.01,0,1)*Data_SP500[[#This Row],[sigma_10d]]</f>
        <v>-4.8375908605080217E-2</v>
      </c>
      <c r="H974" s="3" t="b">
        <f>Data_SP500[[#This Row],[leg_return10d]]&lt;Data_SP500[[#This Row],[var10d]]</f>
        <v>0</v>
      </c>
      <c r="I974" s="3">
        <f>IF(AND(Data_SP500[[#This Row],[breaches]], Data_SP500[[#This Row],[breaches]]=H973),1,0)</f>
        <v>0</v>
      </c>
    </row>
    <row r="975" spans="1:9" x14ac:dyDescent="0.25">
      <c r="A975" s="3" t="s">
        <v>591</v>
      </c>
      <c r="B975">
        <v>2198.8100589999999</v>
      </c>
      <c r="C975">
        <f>LN(Data_SP500[[#This Row],[SP500]])-LN(B974)</f>
        <v>-2.6569303207866213E-3</v>
      </c>
      <c r="D975">
        <f>LN(B985)-LN(Data_SP500[[#This Row],[SP500]])</f>
        <v>2.4470613575771516E-2</v>
      </c>
      <c r="E975" s="3">
        <f t="shared" si="14"/>
        <v>6.6344114669540438E-3</v>
      </c>
      <c r="F975" s="3">
        <f>Data_SP500[[#This Row],[sigma]]*SQRT(10)</f>
        <v>2.0979851170313701E-2</v>
      </c>
      <c r="G975" s="3">
        <f>_xlfn.NORM.INV(0.01,0,1)*Data_SP500[[#This Row],[sigma_10d]]</f>
        <v>-4.8806432167752524E-2</v>
      </c>
      <c r="H975" s="3" t="b">
        <f>Data_SP500[[#This Row],[leg_return10d]]&lt;Data_SP500[[#This Row],[var10d]]</f>
        <v>0</v>
      </c>
      <c r="I975" s="3">
        <f>IF(AND(Data_SP500[[#This Row],[breaches]], Data_SP500[[#This Row],[breaches]]=H974),1,0)</f>
        <v>0</v>
      </c>
    </row>
    <row r="976" spans="1:9" x14ac:dyDescent="0.25">
      <c r="A976" s="3" t="s">
        <v>1142</v>
      </c>
      <c r="B976">
        <v>2191.080078</v>
      </c>
      <c r="C976">
        <f>LN(Data_SP500[[#This Row],[SP500]])-LN(B975)</f>
        <v>-3.5217232085722472E-3</v>
      </c>
      <c r="D976">
        <f>LN(B986)-LN(Data_SP500[[#This Row],[SP500]])</f>
        <v>3.1868044472406432E-2</v>
      </c>
      <c r="E976" s="3">
        <f t="shared" si="14"/>
        <v>6.4625688886761736E-3</v>
      </c>
      <c r="F976" s="3">
        <f>Data_SP500[[#This Row],[sigma]]*SQRT(10)</f>
        <v>2.0436437223959856E-2</v>
      </c>
      <c r="G976" s="3">
        <f>_xlfn.NORM.INV(0.01,0,1)*Data_SP500[[#This Row],[sigma_10d]]</f>
        <v>-4.7542262288928112E-2</v>
      </c>
      <c r="H976" s="3" t="b">
        <f>Data_SP500[[#This Row],[leg_return10d]]&lt;Data_SP500[[#This Row],[var10d]]</f>
        <v>0</v>
      </c>
      <c r="I976" s="3">
        <f>IF(AND(Data_SP500[[#This Row],[breaches]], Data_SP500[[#This Row],[breaches]]=H975),1,0)</f>
        <v>0</v>
      </c>
    </row>
    <row r="977" spans="1:9" x14ac:dyDescent="0.25">
      <c r="A977" s="3" t="s">
        <v>1143</v>
      </c>
      <c r="B977">
        <v>2191.9499510000001</v>
      </c>
      <c r="C977">
        <f>LN(Data_SP500[[#This Row],[SP500]])-LN(B976)</f>
        <v>3.9692769872257117E-4</v>
      </c>
      <c r="D977">
        <f>LN(B987)-LN(Data_SP500[[#This Row],[SP500]])</f>
        <v>2.971895999479468E-2</v>
      </c>
      <c r="E977" s="3">
        <f t="shared" si="14"/>
        <v>6.1882898014042498E-3</v>
      </c>
      <c r="F977" s="3">
        <f>Data_SP500[[#This Row],[sigma]]*SQRT(10)</f>
        <v>1.9569090593628477E-2</v>
      </c>
      <c r="G977" s="3">
        <f>_xlfn.NORM.INV(0.01,0,1)*Data_SP500[[#This Row],[sigma_10d]]</f>
        <v>-4.5524512299400223E-2</v>
      </c>
      <c r="H977" s="3" t="b">
        <f>Data_SP500[[#This Row],[leg_return10d]]&lt;Data_SP500[[#This Row],[var10d]]</f>
        <v>0</v>
      </c>
      <c r="I977" s="3">
        <f>IF(AND(Data_SP500[[#This Row],[breaches]], Data_SP500[[#This Row],[breaches]]=H976),1,0)</f>
        <v>0</v>
      </c>
    </row>
    <row r="978" spans="1:9" x14ac:dyDescent="0.25">
      <c r="A978" s="3" t="s">
        <v>1144</v>
      </c>
      <c r="B978">
        <v>2204.709961</v>
      </c>
      <c r="C978">
        <f>LN(Data_SP500[[#This Row],[SP500]])-LN(B977)</f>
        <v>5.8044270335040338E-3</v>
      </c>
      <c r="D978">
        <f>LN(B988)-LN(Data_SP500[[#This Row],[SP500]])</f>
        <v>2.5887705704439767E-2</v>
      </c>
      <c r="E978" s="3">
        <f t="shared" si="14"/>
        <v>6.0506418921189836E-3</v>
      </c>
      <c r="F978" s="3">
        <f>Data_SP500[[#This Row],[sigma]]*SQRT(10)</f>
        <v>1.9133809685126797E-2</v>
      </c>
      <c r="G978" s="3">
        <f>_xlfn.NORM.INV(0.01,0,1)*Data_SP500[[#This Row],[sigma_10d]]</f>
        <v>-4.4511897483296772E-2</v>
      </c>
      <c r="H978" s="3" t="b">
        <f>Data_SP500[[#This Row],[leg_return10d]]&lt;Data_SP500[[#This Row],[var10d]]</f>
        <v>0</v>
      </c>
      <c r="I978" s="3">
        <f>IF(AND(Data_SP500[[#This Row],[breaches]], Data_SP500[[#This Row],[breaches]]=H977),1,0)</f>
        <v>0</v>
      </c>
    </row>
    <row r="979" spans="1:9" x14ac:dyDescent="0.25">
      <c r="A979" s="3" t="s">
        <v>1145</v>
      </c>
      <c r="B979">
        <v>2212.2299800000001</v>
      </c>
      <c r="C979">
        <f>LN(Data_SP500[[#This Row],[SP500]])-LN(B978)</f>
        <v>3.4050842286355021E-3</v>
      </c>
      <c r="D979">
        <f>LN(B989)-LN(Data_SP500[[#This Row],[SP500]])</f>
        <v>2.6113534111384951E-2</v>
      </c>
      <c r="E979" s="3">
        <f t="shared" si="14"/>
        <v>5.973570680128523E-3</v>
      </c>
      <c r="F979" s="3">
        <f>Data_SP500[[#This Row],[sigma]]*SQRT(10)</f>
        <v>1.8890089113207262E-2</v>
      </c>
      <c r="G979" s="3">
        <f>_xlfn.NORM.INV(0.01,0,1)*Data_SP500[[#This Row],[sigma_10d]]</f>
        <v>-4.3944918648951746E-2</v>
      </c>
      <c r="H979" s="3" t="b">
        <f>Data_SP500[[#This Row],[leg_return10d]]&lt;Data_SP500[[#This Row],[var10d]]</f>
        <v>0</v>
      </c>
      <c r="I979" s="3">
        <f>IF(AND(Data_SP500[[#This Row],[breaches]], Data_SP500[[#This Row],[breaches]]=H978),1,0)</f>
        <v>0</v>
      </c>
    </row>
    <row r="980" spans="1:9" x14ac:dyDescent="0.25">
      <c r="A980" s="3" t="s">
        <v>1146</v>
      </c>
      <c r="B980">
        <v>2241.3500979999999</v>
      </c>
      <c r="C980">
        <f>LN(Data_SP500[[#This Row],[SP500]])-LN(B979)</f>
        <v>1.3077359109980868E-2</v>
      </c>
      <c r="D980">
        <f>LN(B990)-LN(Data_SP500[[#This Row],[SP500]])</f>
        <v>1.0575789332164298E-2</v>
      </c>
      <c r="E980" s="3">
        <f t="shared" si="14"/>
        <v>4.7325149248459829E-3</v>
      </c>
      <c r="F980" s="3">
        <f>Data_SP500[[#This Row],[sigma]]*SQRT(10)</f>
        <v>1.4965526223253889E-2</v>
      </c>
      <c r="G980" s="3">
        <f>_xlfn.NORM.INV(0.01,0,1)*Data_SP500[[#This Row],[sigma_10d]]</f>
        <v>-3.4815020113369136E-2</v>
      </c>
      <c r="H980" s="3" t="b">
        <f>Data_SP500[[#This Row],[leg_return10d]]&lt;Data_SP500[[#This Row],[var10d]]</f>
        <v>0</v>
      </c>
      <c r="I980" s="3">
        <f>IF(AND(Data_SP500[[#This Row],[breaches]], Data_SP500[[#This Row],[breaches]]=H979),1,0)</f>
        <v>0</v>
      </c>
    </row>
    <row r="981" spans="1:9" x14ac:dyDescent="0.25">
      <c r="A981" s="3" t="s">
        <v>1147</v>
      </c>
      <c r="B981">
        <v>2246.1899410000001</v>
      </c>
      <c r="C981">
        <f>LN(Data_SP500[[#This Row],[SP500]])-LN(B980)</f>
        <v>2.1570146826421777E-3</v>
      </c>
      <c r="D981">
        <f>LN(B991)-LN(Data_SP500[[#This Row],[SP500]])</f>
        <v>6.5540632961171852E-3</v>
      </c>
      <c r="E981" s="3">
        <f t="shared" si="14"/>
        <v>4.7221973727323069E-3</v>
      </c>
      <c r="F981" s="3">
        <f>Data_SP500[[#This Row],[sigma]]*SQRT(10)</f>
        <v>1.4932899258697188E-2</v>
      </c>
      <c r="G981" s="3">
        <f>_xlfn.NORM.INV(0.01,0,1)*Data_SP500[[#This Row],[sigma_10d]]</f>
        <v>-3.4739118443736249E-2</v>
      </c>
      <c r="H981" s="3" t="b">
        <f>Data_SP500[[#This Row],[leg_return10d]]&lt;Data_SP500[[#This Row],[var10d]]</f>
        <v>0</v>
      </c>
      <c r="I981" s="3">
        <f>IF(AND(Data_SP500[[#This Row],[breaches]], Data_SP500[[#This Row],[breaches]]=H980),1,0)</f>
        <v>0</v>
      </c>
    </row>
    <row r="982" spans="1:9" x14ac:dyDescent="0.25">
      <c r="A982" s="3" t="s">
        <v>1148</v>
      </c>
      <c r="B982">
        <v>2259.530029</v>
      </c>
      <c r="C982">
        <f>LN(Data_SP500[[#This Row],[SP500]])-LN(B981)</f>
        <v>5.9214185824441046E-3</v>
      </c>
      <c r="D982">
        <f>LN(B992)-LN(Data_SP500[[#This Row],[SP500]])</f>
        <v>1.8835771935004075E-3</v>
      </c>
      <c r="E982" s="3">
        <f t="shared" si="14"/>
        <v>4.3706608694315989E-3</v>
      </c>
      <c r="F982" s="3">
        <f>Data_SP500[[#This Row],[sigma]]*SQRT(10)</f>
        <v>1.3821243227575651E-2</v>
      </c>
      <c r="G982" s="3">
        <f>_xlfn.NORM.INV(0.01,0,1)*Data_SP500[[#This Row],[sigma_10d]]</f>
        <v>-3.2153019799071987E-2</v>
      </c>
      <c r="H982" s="3" t="b">
        <f>Data_SP500[[#This Row],[leg_return10d]]&lt;Data_SP500[[#This Row],[var10d]]</f>
        <v>0</v>
      </c>
      <c r="I982" s="3">
        <f>IF(AND(Data_SP500[[#This Row],[breaches]], Data_SP500[[#This Row],[breaches]]=H981),1,0)</f>
        <v>0</v>
      </c>
    </row>
    <row r="983" spans="1:9" x14ac:dyDescent="0.25">
      <c r="A983" s="3" t="s">
        <v>1149</v>
      </c>
      <c r="B983">
        <v>2256.959961</v>
      </c>
      <c r="C983">
        <f>LN(Data_SP500[[#This Row],[SP500]])-LN(B982)</f>
        <v>-1.1380821315194467E-3</v>
      </c>
      <c r="D983">
        <f>LN(B993)-LN(Data_SP500[[#This Row],[SP500]])</f>
        <v>5.2675083398172617E-3</v>
      </c>
      <c r="E983" s="3">
        <f t="shared" si="14"/>
        <v>4.4266104286088169E-3</v>
      </c>
      <c r="F983" s="3">
        <f>Data_SP500[[#This Row],[sigma]]*SQRT(10)</f>
        <v>1.3998171268658037E-2</v>
      </c>
      <c r="G983" s="3">
        <f>_xlfn.NORM.INV(0.01,0,1)*Data_SP500[[#This Row],[sigma_10d]]</f>
        <v>-3.2564615971302203E-2</v>
      </c>
      <c r="H983" s="3" t="b">
        <f>Data_SP500[[#This Row],[leg_return10d]]&lt;Data_SP500[[#This Row],[var10d]]</f>
        <v>0</v>
      </c>
      <c r="I983" s="3">
        <f>IF(AND(Data_SP500[[#This Row],[breaches]], Data_SP500[[#This Row],[breaches]]=H982),1,0)</f>
        <v>0</v>
      </c>
    </row>
    <row r="984" spans="1:9" x14ac:dyDescent="0.25">
      <c r="A984" s="3" t="s">
        <v>592</v>
      </c>
      <c r="B984">
        <v>2271.719971</v>
      </c>
      <c r="C984">
        <f>LN(Data_SP500[[#This Row],[SP500]])-LN(B983)</f>
        <v>6.5184833042275514E-3</v>
      </c>
      <c r="D984">
        <f>LN(B994)-LN(Data_SP500[[#This Row],[SP500]])</f>
        <v>-9.6426157012645675E-3</v>
      </c>
      <c r="E984" s="3">
        <f t="shared" ref="E984:E1047" si="15">_xlfn.STDEV.S(C964:C984)</f>
        <v>4.4662211641847615E-3</v>
      </c>
      <c r="F984" s="3">
        <f>Data_SP500[[#This Row],[sigma]]*SQRT(10)</f>
        <v>1.4123431412872684E-2</v>
      </c>
      <c r="G984" s="3">
        <f>_xlfn.NORM.INV(0.01,0,1)*Data_SP500[[#This Row],[sigma_10d]]</f>
        <v>-3.2856014641497996E-2</v>
      </c>
      <c r="H984" s="3" t="b">
        <f>Data_SP500[[#This Row],[leg_return10d]]&lt;Data_SP500[[#This Row],[var10d]]</f>
        <v>0</v>
      </c>
      <c r="I984" s="3">
        <f>IF(AND(Data_SP500[[#This Row],[breaches]], Data_SP500[[#This Row],[breaches]]=H983),1,0)</f>
        <v>0</v>
      </c>
    </row>
    <row r="985" spans="1:9" x14ac:dyDescent="0.25">
      <c r="A985" s="3" t="s">
        <v>593</v>
      </c>
      <c r="B985">
        <v>2253.280029</v>
      </c>
      <c r="C985">
        <f>LN(Data_SP500[[#This Row],[SP500]])-LN(B984)</f>
        <v>-8.1502957242935992E-3</v>
      </c>
      <c r="D985">
        <f>LN(B995)-LN(Data_SP500[[#This Row],[SP500]])</f>
        <v>-1.7856676601963883E-3</v>
      </c>
      <c r="E985" s="3">
        <f t="shared" si="15"/>
        <v>4.9964825437802214E-3</v>
      </c>
      <c r="F985" s="3">
        <f>Data_SP500[[#This Row],[sigma]]*SQRT(10)</f>
        <v>1.5800265127617473E-2</v>
      </c>
      <c r="G985" s="3">
        <f>_xlfn.NORM.INV(0.01,0,1)*Data_SP500[[#This Row],[sigma_10d]]</f>
        <v>-3.6756913188914539E-2</v>
      </c>
      <c r="H985" s="3" t="b">
        <f>Data_SP500[[#This Row],[leg_return10d]]&lt;Data_SP500[[#This Row],[var10d]]</f>
        <v>0</v>
      </c>
      <c r="I985" s="3">
        <f>IF(AND(Data_SP500[[#This Row],[breaches]], Data_SP500[[#This Row],[breaches]]=H984),1,0)</f>
        <v>0</v>
      </c>
    </row>
    <row r="986" spans="1:9" x14ac:dyDescent="0.25">
      <c r="A986" s="3" t="s">
        <v>594</v>
      </c>
      <c r="B986">
        <v>2262.030029</v>
      </c>
      <c r="C986">
        <f>LN(Data_SP500[[#This Row],[SP500]])-LN(B985)</f>
        <v>3.8757076880626684E-3</v>
      </c>
      <c r="D986">
        <f>LN(B996)-LN(Data_SP500[[#This Row],[SP500]])</f>
        <v>-1.0309210205146968E-2</v>
      </c>
      <c r="E986" s="3">
        <f t="shared" si="15"/>
        <v>4.8574895959644883E-3</v>
      </c>
      <c r="F986" s="3">
        <f>Data_SP500[[#This Row],[sigma]]*SQRT(10)</f>
        <v>1.5360730833818829E-2</v>
      </c>
      <c r="G986" s="3">
        <f>_xlfn.NORM.INV(0.01,0,1)*Data_SP500[[#This Row],[sigma_10d]]</f>
        <v>-3.5734403518968026E-2</v>
      </c>
      <c r="H986" s="3" t="b">
        <f>Data_SP500[[#This Row],[leg_return10d]]&lt;Data_SP500[[#This Row],[var10d]]</f>
        <v>0</v>
      </c>
      <c r="I986" s="3">
        <f>IF(AND(Data_SP500[[#This Row],[breaches]], Data_SP500[[#This Row],[breaches]]=H985),1,0)</f>
        <v>0</v>
      </c>
    </row>
    <row r="987" spans="1:9" x14ac:dyDescent="0.25">
      <c r="A987" s="3" t="s">
        <v>595</v>
      </c>
      <c r="B987">
        <v>2258.070068</v>
      </c>
      <c r="C987">
        <f>LN(Data_SP500[[#This Row],[SP500]])-LN(B986)</f>
        <v>-1.7521567788891801E-3</v>
      </c>
      <c r="D987">
        <f>LN(B997)-LN(Data_SP500[[#This Row],[SP500]])</f>
        <v>-1.0628667263024028E-4</v>
      </c>
      <c r="E987" s="3">
        <f t="shared" si="15"/>
        <v>4.8634126908261195E-3</v>
      </c>
      <c r="F987" s="3">
        <f>Data_SP500[[#This Row],[sigma]]*SQRT(10)</f>
        <v>1.5379461304378823E-2</v>
      </c>
      <c r="G987" s="3">
        <f>_xlfn.NORM.INV(0.01,0,1)*Data_SP500[[#This Row],[sigma_10d]]</f>
        <v>-3.577797710933505E-2</v>
      </c>
      <c r="H987" s="3" t="b">
        <f>Data_SP500[[#This Row],[leg_return10d]]&lt;Data_SP500[[#This Row],[var10d]]</f>
        <v>0</v>
      </c>
      <c r="I987" s="3">
        <f>IF(AND(Data_SP500[[#This Row],[breaches]], Data_SP500[[#This Row],[breaches]]=H986),1,0)</f>
        <v>0</v>
      </c>
    </row>
    <row r="988" spans="1:9" x14ac:dyDescent="0.25">
      <c r="A988" s="3" t="s">
        <v>596</v>
      </c>
      <c r="B988">
        <v>2262.530029</v>
      </c>
      <c r="C988">
        <f>LN(Data_SP500[[#This Row],[SP500]])-LN(B987)</f>
        <v>1.9731727431491208E-3</v>
      </c>
      <c r="D988">
        <f>LN(B998)-LN(Data_SP500[[#This Row],[SP500]])</f>
        <v>3.6265044101329025E-3</v>
      </c>
      <c r="E988" s="3">
        <f t="shared" si="15"/>
        <v>4.8177764120209948E-3</v>
      </c>
      <c r="F988" s="3">
        <f>Data_SP500[[#This Row],[sigma]]*SQRT(10)</f>
        <v>1.5235146719420162E-2</v>
      </c>
      <c r="G988" s="3">
        <f>_xlfn.NORM.INV(0.01,0,1)*Data_SP500[[#This Row],[sigma_10d]]</f>
        <v>-3.5442251181423384E-2</v>
      </c>
      <c r="H988" s="3" t="b">
        <f>Data_SP500[[#This Row],[leg_return10d]]&lt;Data_SP500[[#This Row],[var10d]]</f>
        <v>0</v>
      </c>
      <c r="I988" s="3">
        <f>IF(AND(Data_SP500[[#This Row],[breaches]], Data_SP500[[#This Row],[breaches]]=H987),1,0)</f>
        <v>0</v>
      </c>
    </row>
    <row r="989" spans="1:9" x14ac:dyDescent="0.25">
      <c r="A989" s="3" t="s">
        <v>597</v>
      </c>
      <c r="B989">
        <v>2270.76001</v>
      </c>
      <c r="C989">
        <f>LN(Data_SP500[[#This Row],[SP500]])-LN(B988)</f>
        <v>3.6309126355806853E-3</v>
      </c>
      <c r="D989">
        <f>LN(B999)-LN(Data_SP500[[#This Row],[SP500]])</f>
        <v>-7.7537582792963633E-4</v>
      </c>
      <c r="E989" s="3">
        <f t="shared" si="15"/>
        <v>4.7462076932563444E-3</v>
      </c>
      <c r="F989" s="3">
        <f>Data_SP500[[#This Row],[sigma]]*SQRT(10)</f>
        <v>1.5008826558903834E-2</v>
      </c>
      <c r="G989" s="3">
        <f>_xlfn.NORM.INV(0.01,0,1)*Data_SP500[[#This Row],[sigma_10d]]</f>
        <v>-3.491575175715364E-2</v>
      </c>
      <c r="H989" s="3" t="b">
        <f>Data_SP500[[#This Row],[leg_return10d]]&lt;Data_SP500[[#This Row],[var10d]]</f>
        <v>0</v>
      </c>
      <c r="I989" s="3">
        <f>IF(AND(Data_SP500[[#This Row],[breaches]], Data_SP500[[#This Row],[breaches]]=H988),1,0)</f>
        <v>0</v>
      </c>
    </row>
    <row r="990" spans="1:9" x14ac:dyDescent="0.25">
      <c r="A990" s="3" t="s">
        <v>598</v>
      </c>
      <c r="B990">
        <v>2265.179932</v>
      </c>
      <c r="C990">
        <f>LN(Data_SP500[[#This Row],[SP500]])-LN(B989)</f>
        <v>-2.4603856692397841E-3</v>
      </c>
      <c r="D990">
        <f>LN(B1000)-LN(Data_SP500[[#This Row],[SP500]])</f>
        <v>5.1957988160244994E-3</v>
      </c>
      <c r="E990" s="3">
        <f t="shared" si="15"/>
        <v>4.6598110373617689E-3</v>
      </c>
      <c r="F990" s="3">
        <f>Data_SP500[[#This Row],[sigma]]*SQRT(10)</f>
        <v>1.4735616344055165E-2</v>
      </c>
      <c r="G990" s="3">
        <f>_xlfn.NORM.INV(0.01,0,1)*Data_SP500[[#This Row],[sigma_10d]]</f>
        <v>-3.4280169754674197E-2</v>
      </c>
      <c r="H990" s="3" t="b">
        <f>Data_SP500[[#This Row],[leg_return10d]]&lt;Data_SP500[[#This Row],[var10d]]</f>
        <v>0</v>
      </c>
      <c r="I990" s="3">
        <f>IF(AND(Data_SP500[[#This Row],[breaches]], Data_SP500[[#This Row],[breaches]]=H989),1,0)</f>
        <v>0</v>
      </c>
    </row>
    <row r="991" spans="1:9" x14ac:dyDescent="0.25">
      <c r="A991" s="3" t="s">
        <v>599</v>
      </c>
      <c r="B991">
        <v>2260.959961</v>
      </c>
      <c r="C991">
        <f>LN(Data_SP500[[#This Row],[SP500]])-LN(B990)</f>
        <v>-1.8647113534049353E-3</v>
      </c>
      <c r="D991">
        <f>LN(B1001)-LN(Data_SP500[[#This Row],[SP500]])</f>
        <v>3.5056047522301625E-3</v>
      </c>
      <c r="E991" s="3">
        <f t="shared" si="15"/>
        <v>4.7107315208404993E-3</v>
      </c>
      <c r="F991" s="3">
        <f>Data_SP500[[#This Row],[sigma]]*SQRT(10)</f>
        <v>1.4896641051404926E-2</v>
      </c>
      <c r="G991" s="3">
        <f>_xlfn.NORM.INV(0.01,0,1)*Data_SP500[[#This Row],[sigma_10d]]</f>
        <v>-3.4654769240285363E-2</v>
      </c>
      <c r="H991" s="3" t="b">
        <f>Data_SP500[[#This Row],[leg_return10d]]&lt;Data_SP500[[#This Row],[var10d]]</f>
        <v>0</v>
      </c>
      <c r="I991" s="3">
        <f>IF(AND(Data_SP500[[#This Row],[breaches]], Data_SP500[[#This Row],[breaches]]=H990),1,0)</f>
        <v>0</v>
      </c>
    </row>
    <row r="992" spans="1:9" x14ac:dyDescent="0.25">
      <c r="A992" s="3" t="s">
        <v>600</v>
      </c>
      <c r="B992">
        <v>2263.790039</v>
      </c>
      <c r="C992">
        <f>LN(Data_SP500[[#This Row],[SP500]])-LN(B991)</f>
        <v>1.2509324798273269E-3</v>
      </c>
      <c r="D992">
        <f>LN(B1002)-LN(Data_SP500[[#This Row],[SP500]])</f>
        <v>2.2546722724028356E-3</v>
      </c>
      <c r="E992" s="3">
        <f t="shared" si="15"/>
        <v>4.7097002970007962E-3</v>
      </c>
      <c r="F992" s="3">
        <f>Data_SP500[[#This Row],[sigma]]*SQRT(10)</f>
        <v>1.4893380035294E-2</v>
      </c>
      <c r="G992" s="3">
        <f>_xlfn.NORM.INV(0.01,0,1)*Data_SP500[[#This Row],[sigma_10d]]</f>
        <v>-3.4647182982388496E-2</v>
      </c>
      <c r="H992" s="3" t="b">
        <f>Data_SP500[[#This Row],[leg_return10d]]&lt;Data_SP500[[#This Row],[var10d]]</f>
        <v>0</v>
      </c>
      <c r="I992" s="3">
        <f>IF(AND(Data_SP500[[#This Row],[breaches]], Data_SP500[[#This Row],[breaches]]=H991),1,0)</f>
        <v>0</v>
      </c>
    </row>
    <row r="993" spans="1:9" x14ac:dyDescent="0.25">
      <c r="A993" s="3" t="s">
        <v>601</v>
      </c>
      <c r="B993">
        <v>2268.8798830000001</v>
      </c>
      <c r="C993">
        <f>LN(Data_SP500[[#This Row],[SP500]])-LN(B992)</f>
        <v>2.2458490147974075E-3</v>
      </c>
      <c r="D993">
        <f>LN(B1003)-LN(Data_SP500[[#This Row],[SP500]])</f>
        <v>2.8344656402676804E-3</v>
      </c>
      <c r="E993" s="3">
        <f t="shared" si="15"/>
        <v>4.6768452799503517E-3</v>
      </c>
      <c r="F993" s="3">
        <f>Data_SP500[[#This Row],[sigma]]*SQRT(10)</f>
        <v>1.4789483348850928E-2</v>
      </c>
      <c r="G993" s="3">
        <f>_xlfn.NORM.INV(0.01,0,1)*Data_SP500[[#This Row],[sigma_10d]]</f>
        <v>-3.440548314676177E-2</v>
      </c>
      <c r="H993" s="3" t="b">
        <f>Data_SP500[[#This Row],[leg_return10d]]&lt;Data_SP500[[#This Row],[var10d]]</f>
        <v>0</v>
      </c>
      <c r="I993" s="3">
        <f>IF(AND(Data_SP500[[#This Row],[breaches]], Data_SP500[[#This Row],[breaches]]=H992),1,0)</f>
        <v>0</v>
      </c>
    </row>
    <row r="994" spans="1:9" x14ac:dyDescent="0.25">
      <c r="A994" s="3" t="s">
        <v>602</v>
      </c>
      <c r="B994">
        <v>2249.919922</v>
      </c>
      <c r="C994">
        <f>LN(Data_SP500[[#This Row],[SP500]])-LN(B993)</f>
        <v>-8.3916407368542778E-3</v>
      </c>
      <c r="D994">
        <f>LN(B1004)-LN(Data_SP500[[#This Row],[SP500]])</f>
        <v>9.0789939624071891E-3</v>
      </c>
      <c r="E994" s="3">
        <f t="shared" si="15"/>
        <v>4.9347108105261828E-3</v>
      </c>
      <c r="F994" s="3">
        <f>Data_SP500[[#This Row],[sigma]]*SQRT(10)</f>
        <v>1.5604925755518344E-2</v>
      </c>
      <c r="G994" s="3">
        <f>_xlfn.NORM.INV(0.01,0,1)*Data_SP500[[#This Row],[sigma_10d]]</f>
        <v>-3.6302485855915265E-2</v>
      </c>
      <c r="H994" s="3" t="b">
        <f>Data_SP500[[#This Row],[leg_return10d]]&lt;Data_SP500[[#This Row],[var10d]]</f>
        <v>0</v>
      </c>
      <c r="I994" s="3">
        <f>IF(AND(Data_SP500[[#This Row],[breaches]], Data_SP500[[#This Row],[breaches]]=H993),1,0)</f>
        <v>0</v>
      </c>
    </row>
    <row r="995" spans="1:9" x14ac:dyDescent="0.25">
      <c r="A995" s="3" t="s">
        <v>603</v>
      </c>
      <c r="B995">
        <v>2249.26001</v>
      </c>
      <c r="C995">
        <f>LN(Data_SP500[[#This Row],[SP500]])-LN(B994)</f>
        <v>-2.9334768322542004E-4</v>
      </c>
      <c r="D995">
        <f>LN(B1005)-LN(Data_SP500[[#This Row],[SP500]])</f>
        <v>1.1220473405177955E-2</v>
      </c>
      <c r="E995" s="3">
        <f t="shared" si="15"/>
        <v>4.942488383183714E-3</v>
      </c>
      <c r="F995" s="3">
        <f>Data_SP500[[#This Row],[sigma]]*SQRT(10)</f>
        <v>1.5629520599783592E-2</v>
      </c>
      <c r="G995" s="3">
        <f>_xlfn.NORM.INV(0.01,0,1)*Data_SP500[[#This Row],[sigma_10d]]</f>
        <v>-3.6359702019584085E-2</v>
      </c>
      <c r="H995" s="3" t="b">
        <f>Data_SP500[[#This Row],[leg_return10d]]&lt;Data_SP500[[#This Row],[var10d]]</f>
        <v>0</v>
      </c>
      <c r="I995" s="3">
        <f>IF(AND(Data_SP500[[#This Row],[breaches]], Data_SP500[[#This Row],[breaches]]=H994),1,0)</f>
        <v>0</v>
      </c>
    </row>
    <row r="996" spans="1:9" x14ac:dyDescent="0.25">
      <c r="A996" s="3" t="s">
        <v>604</v>
      </c>
      <c r="B996">
        <v>2238.830078</v>
      </c>
      <c r="C996">
        <f>LN(Data_SP500[[#This Row],[SP500]])-LN(B995)</f>
        <v>-4.6478348568879113E-3</v>
      </c>
      <c r="D996">
        <f>LN(B1006)-LN(Data_SP500[[#This Row],[SP500]])</f>
        <v>1.2896393806399509E-2</v>
      </c>
      <c r="E996" s="3">
        <f t="shared" si="15"/>
        <v>5.0334664098264058E-3</v>
      </c>
      <c r="F996" s="3">
        <f>Data_SP500[[#This Row],[sigma]]*SQRT(10)</f>
        <v>1.591721838100198E-2</v>
      </c>
      <c r="G996" s="3">
        <f>_xlfn.NORM.INV(0.01,0,1)*Data_SP500[[#This Row],[sigma_10d]]</f>
        <v>-3.7028987141287752E-2</v>
      </c>
      <c r="H996" s="3" t="b">
        <f>Data_SP500[[#This Row],[leg_return10d]]&lt;Data_SP500[[#This Row],[var10d]]</f>
        <v>0</v>
      </c>
      <c r="I996" s="3">
        <f>IF(AND(Data_SP500[[#This Row],[breaches]], Data_SP500[[#This Row],[breaches]]=H995),1,0)</f>
        <v>0</v>
      </c>
    </row>
    <row r="997" spans="1:9" x14ac:dyDescent="0.25">
      <c r="A997" s="3" t="s">
        <v>1150</v>
      </c>
      <c r="B997">
        <v>2257.830078</v>
      </c>
      <c r="C997">
        <f>LN(Data_SP500[[#This Row],[SP500]])-LN(B996)</f>
        <v>8.4507667536275477E-3</v>
      </c>
      <c r="D997">
        <f>LN(B1007)-LN(Data_SP500[[#This Row],[SP500]])</f>
        <v>6.2078275222541279E-3</v>
      </c>
      <c r="E997" s="3">
        <f t="shared" si="15"/>
        <v>5.188141688395145E-3</v>
      </c>
      <c r="F997" s="3">
        <f>Data_SP500[[#This Row],[sigma]]*SQRT(10)</f>
        <v>1.6406344559000224E-2</v>
      </c>
      <c r="G997" s="3">
        <f>_xlfn.NORM.INV(0.01,0,1)*Data_SP500[[#This Row],[sigma_10d]]</f>
        <v>-3.8166864785611689E-2</v>
      </c>
      <c r="H997" s="3" t="b">
        <f>Data_SP500[[#This Row],[leg_return10d]]&lt;Data_SP500[[#This Row],[var10d]]</f>
        <v>0</v>
      </c>
      <c r="I997" s="3">
        <f>IF(AND(Data_SP500[[#This Row],[breaches]], Data_SP500[[#This Row],[breaches]]=H996),1,0)</f>
        <v>0</v>
      </c>
    </row>
    <row r="998" spans="1:9" x14ac:dyDescent="0.25">
      <c r="A998" s="3" t="s">
        <v>1151</v>
      </c>
      <c r="B998">
        <v>2270.75</v>
      </c>
      <c r="C998">
        <f>LN(Data_SP500[[#This Row],[SP500]])-LN(B997)</f>
        <v>5.7059638259122636E-3</v>
      </c>
      <c r="D998">
        <f>LN(B1008)-LN(Data_SP500[[#This Row],[SP500]])</f>
        <v>-3.1139742931349801E-3</v>
      </c>
      <c r="E998" s="3">
        <f t="shared" si="15"/>
        <v>5.2641288072772883E-3</v>
      </c>
      <c r="F998" s="3">
        <f>Data_SP500[[#This Row],[sigma]]*SQRT(10)</f>
        <v>1.6646636927501787E-2</v>
      </c>
      <c r="G998" s="3">
        <f>_xlfn.NORM.INV(0.01,0,1)*Data_SP500[[#This Row],[sigma_10d]]</f>
        <v>-3.8725868426223532E-2</v>
      </c>
      <c r="H998" s="3" t="b">
        <f>Data_SP500[[#This Row],[leg_return10d]]&lt;Data_SP500[[#This Row],[var10d]]</f>
        <v>0</v>
      </c>
      <c r="I998" s="3">
        <f>IF(AND(Data_SP500[[#This Row],[breaches]], Data_SP500[[#This Row],[breaches]]=H997),1,0)</f>
        <v>0</v>
      </c>
    </row>
    <row r="999" spans="1:9" x14ac:dyDescent="0.25">
      <c r="A999" s="3" t="s">
        <v>1152</v>
      </c>
      <c r="B999">
        <v>2269</v>
      </c>
      <c r="C999">
        <f>LN(Data_SP500[[#This Row],[SP500]])-LN(B998)</f>
        <v>-7.7096760248185348E-4</v>
      </c>
      <c r="D999">
        <f>LN(B1009)-LN(Data_SP500[[#This Row],[SP500]])</f>
        <v>1.0175777289722632E-3</v>
      </c>
      <c r="E999" s="3">
        <f t="shared" si="15"/>
        <v>5.2018397379050754E-3</v>
      </c>
      <c r="F999" s="3">
        <f>Data_SP500[[#This Row],[sigma]]*SQRT(10)</f>
        <v>1.6449661594953358E-2</v>
      </c>
      <c r="G999" s="3">
        <f>_xlfn.NORM.INV(0.01,0,1)*Data_SP500[[#This Row],[sigma_10d]]</f>
        <v>-3.8267635280111012E-2</v>
      </c>
      <c r="H999" s="3" t="b">
        <f>Data_SP500[[#This Row],[leg_return10d]]&lt;Data_SP500[[#This Row],[var10d]]</f>
        <v>0</v>
      </c>
      <c r="I999" s="3">
        <f>IF(AND(Data_SP500[[#This Row],[breaches]], Data_SP500[[#This Row],[breaches]]=H998),1,0)</f>
        <v>0</v>
      </c>
    </row>
    <row r="1000" spans="1:9" x14ac:dyDescent="0.25">
      <c r="A1000" s="3" t="s">
        <v>1153</v>
      </c>
      <c r="B1000">
        <v>2276.9799800000001</v>
      </c>
      <c r="C1000">
        <f>LN(Data_SP500[[#This Row],[SP500]])-LN(B999)</f>
        <v>3.5107889747143517E-3</v>
      </c>
      <c r="D1000">
        <f>LN(B1010)-LN(Data_SP500[[#This Row],[SP500]])</f>
        <v>-5.1869611465500398E-3</v>
      </c>
      <c r="E1000" s="3">
        <f t="shared" si="15"/>
        <v>5.2039594545561126E-3</v>
      </c>
      <c r="F1000" s="3">
        <f>Data_SP500[[#This Row],[sigma]]*SQRT(10)</f>
        <v>1.6456364727564819E-2</v>
      </c>
      <c r="G1000" s="3">
        <f>_xlfn.NORM.INV(0.01,0,1)*Data_SP500[[#This Row],[sigma_10d]]</f>
        <v>-3.8283229098411094E-2</v>
      </c>
      <c r="H1000" s="3" t="b">
        <f>Data_SP500[[#This Row],[leg_return10d]]&lt;Data_SP500[[#This Row],[var10d]]</f>
        <v>0</v>
      </c>
      <c r="I1000" s="3">
        <f>IF(AND(Data_SP500[[#This Row],[breaches]], Data_SP500[[#This Row],[breaches]]=H999),1,0)</f>
        <v>0</v>
      </c>
    </row>
    <row r="1001" spans="1:9" x14ac:dyDescent="0.25">
      <c r="A1001" s="3" t="s">
        <v>1154</v>
      </c>
      <c r="B1001">
        <v>2268.8999020000001</v>
      </c>
      <c r="C1001">
        <f>LN(Data_SP500[[#This Row],[SP500]])-LN(B1000)</f>
        <v>-3.5549054171992722E-3</v>
      </c>
      <c r="D1001">
        <f>LN(B1011)-LN(Data_SP500[[#This Row],[SP500]])</f>
        <v>4.9110847178717165E-3</v>
      </c>
      <c r="E1001" s="3">
        <f t="shared" si="15"/>
        <v>4.5594320236355332E-3</v>
      </c>
      <c r="F1001" s="3">
        <f>Data_SP500[[#This Row],[sigma]]*SQRT(10)</f>
        <v>1.4418190031398954E-2</v>
      </c>
      <c r="G1001" s="3">
        <f>_xlfn.NORM.INV(0.01,0,1)*Data_SP500[[#This Row],[sigma_10d]]</f>
        <v>-3.3541725727061801E-2</v>
      </c>
      <c r="H1001" s="3" t="b">
        <f>Data_SP500[[#This Row],[leg_return10d]]&lt;Data_SP500[[#This Row],[var10d]]</f>
        <v>0</v>
      </c>
      <c r="I1001" s="3">
        <f>IF(AND(Data_SP500[[#This Row],[breaches]], Data_SP500[[#This Row],[breaches]]=H1000),1,0)</f>
        <v>0</v>
      </c>
    </row>
    <row r="1002" spans="1:9" x14ac:dyDescent="0.25">
      <c r="A1002" s="3" t="s">
        <v>1155</v>
      </c>
      <c r="B1002">
        <v>2268.8999020000001</v>
      </c>
      <c r="C1002">
        <f>LN(Data_SP500[[#This Row],[SP500]])-LN(B1001)</f>
        <v>0</v>
      </c>
      <c r="D1002">
        <f>LN(B1012)-LN(Data_SP500[[#This Row],[SP500]])</f>
        <v>1.2905137589877214E-2</v>
      </c>
      <c r="E1002" s="3">
        <f t="shared" si="15"/>
        <v>4.5464481205419217E-3</v>
      </c>
      <c r="F1002" s="3">
        <f>Data_SP500[[#This Row],[sigma]]*SQRT(10)</f>
        <v>1.4377131324704235E-2</v>
      </c>
      <c r="G1002" s="3">
        <f>_xlfn.NORM.INV(0.01,0,1)*Data_SP500[[#This Row],[sigma_10d]]</f>
        <v>-3.3446208892031676E-2</v>
      </c>
      <c r="H1002" s="3" t="b">
        <f>Data_SP500[[#This Row],[leg_return10d]]&lt;Data_SP500[[#This Row],[var10d]]</f>
        <v>0</v>
      </c>
      <c r="I1002" s="3">
        <f>IF(AND(Data_SP500[[#This Row],[breaches]], Data_SP500[[#This Row],[breaches]]=H1001),1,0)</f>
        <v>0</v>
      </c>
    </row>
    <row r="1003" spans="1:9" x14ac:dyDescent="0.25">
      <c r="A1003" s="3" t="s">
        <v>1156</v>
      </c>
      <c r="B1003">
        <v>2275.320068</v>
      </c>
      <c r="C1003">
        <f>LN(Data_SP500[[#This Row],[SP500]])-LN(B1002)</f>
        <v>2.8256423826622523E-3</v>
      </c>
      <c r="D1003">
        <f>LN(B1013)-LN(Data_SP500[[#This Row],[SP500]])</f>
        <v>9.3438405100068067E-3</v>
      </c>
      <c r="E1003" s="3">
        <f t="shared" si="15"/>
        <v>4.4092768386398149E-3</v>
      </c>
      <c r="F1003" s="3">
        <f>Data_SP500[[#This Row],[sigma]]*SQRT(10)</f>
        <v>1.3943357644328544E-2</v>
      </c>
      <c r="G1003" s="3">
        <f>_xlfn.NORM.INV(0.01,0,1)*Data_SP500[[#This Row],[sigma_10d]]</f>
        <v>-3.2437100412874814E-2</v>
      </c>
      <c r="H1003" s="3" t="b">
        <f>Data_SP500[[#This Row],[leg_return10d]]&lt;Data_SP500[[#This Row],[var10d]]</f>
        <v>0</v>
      </c>
      <c r="I1003" s="3">
        <f>IF(AND(Data_SP500[[#This Row],[breaches]], Data_SP500[[#This Row],[breaches]]=H1002),1,0)</f>
        <v>0</v>
      </c>
    </row>
    <row r="1004" spans="1:9" x14ac:dyDescent="0.25">
      <c r="A1004" s="3" t="s">
        <v>1157</v>
      </c>
      <c r="B1004">
        <v>2270.4399410000001</v>
      </c>
      <c r="C1004">
        <f>LN(Data_SP500[[#This Row],[SP500]])-LN(B1003)</f>
        <v>-2.1471124147147691E-3</v>
      </c>
      <c r="D1004">
        <f>LN(B1014)-LN(Data_SP500[[#This Row],[SP500]])</f>
        <v>1.0624113101465049E-2</v>
      </c>
      <c r="E1004" s="3">
        <f t="shared" si="15"/>
        <v>4.4315349459912281E-3</v>
      </c>
      <c r="F1004" s="3">
        <f>Data_SP500[[#This Row],[sigma]]*SQRT(10)</f>
        <v>1.4013743959963547E-2</v>
      </c>
      <c r="G1004" s="3">
        <f>_xlfn.NORM.INV(0.01,0,1)*Data_SP500[[#This Row],[sigma_10d]]</f>
        <v>-3.2600843468613867E-2</v>
      </c>
      <c r="H1004" s="3" t="b">
        <f>Data_SP500[[#This Row],[leg_return10d]]&lt;Data_SP500[[#This Row],[var10d]]</f>
        <v>0</v>
      </c>
      <c r="I1004" s="3">
        <f>IF(AND(Data_SP500[[#This Row],[breaches]], Data_SP500[[#This Row],[breaches]]=H1003),1,0)</f>
        <v>0</v>
      </c>
    </row>
    <row r="1005" spans="1:9" x14ac:dyDescent="0.25">
      <c r="A1005" s="3" t="s">
        <v>605</v>
      </c>
      <c r="B1005">
        <v>2274.639893</v>
      </c>
      <c r="C1005">
        <f>LN(Data_SP500[[#This Row],[SP500]])-LN(B1004)</f>
        <v>1.8481317595453461E-3</v>
      </c>
      <c r="D1005">
        <f>LN(B1015)-LN(Data_SP500[[#This Row],[SP500]])</f>
        <v>2.7483078721548537E-3</v>
      </c>
      <c r="E1005" s="3">
        <f t="shared" si="15"/>
        <v>4.2148844913035156E-3</v>
      </c>
      <c r="F1005" s="3">
        <f>Data_SP500[[#This Row],[sigma]]*SQRT(10)</f>
        <v>1.3328635067039272E-2</v>
      </c>
      <c r="G1005" s="3">
        <f>_xlfn.NORM.INV(0.01,0,1)*Data_SP500[[#This Row],[sigma_10d]]</f>
        <v>-3.1007041852073008E-2</v>
      </c>
      <c r="H1005" s="3" t="b">
        <f>Data_SP500[[#This Row],[leg_return10d]]&lt;Data_SP500[[#This Row],[var10d]]</f>
        <v>0</v>
      </c>
      <c r="I1005" s="3">
        <f>IF(AND(Data_SP500[[#This Row],[breaches]], Data_SP500[[#This Row],[breaches]]=H1004),1,0)</f>
        <v>0</v>
      </c>
    </row>
    <row r="1006" spans="1:9" x14ac:dyDescent="0.25">
      <c r="A1006" s="3" t="s">
        <v>606</v>
      </c>
      <c r="B1006">
        <v>2267.889893</v>
      </c>
      <c r="C1006">
        <f>LN(Data_SP500[[#This Row],[SP500]])-LN(B1005)</f>
        <v>-2.9719144556663579E-3</v>
      </c>
      <c r="D1006">
        <f>LN(B1016)-LN(Data_SP500[[#This Row],[SP500]])</f>
        <v>4.8299207882189776E-3</v>
      </c>
      <c r="E1006" s="3">
        <f t="shared" si="15"/>
        <v>3.8457739934319871E-3</v>
      </c>
      <c r="F1006" s="3">
        <f>Data_SP500[[#This Row],[sigma]]*SQRT(10)</f>
        <v>1.216140518548651E-2</v>
      </c>
      <c r="G1006" s="3">
        <f>_xlfn.NORM.INV(0.01,0,1)*Data_SP500[[#This Row],[sigma_10d]]</f>
        <v>-2.8291659098605797E-2</v>
      </c>
      <c r="H1006" s="3" t="b">
        <f>Data_SP500[[#This Row],[leg_return10d]]&lt;Data_SP500[[#This Row],[var10d]]</f>
        <v>0</v>
      </c>
      <c r="I1006" s="3">
        <f>IF(AND(Data_SP500[[#This Row],[breaches]], Data_SP500[[#This Row],[breaches]]=H1005),1,0)</f>
        <v>0</v>
      </c>
    </row>
    <row r="1007" spans="1:9" x14ac:dyDescent="0.25">
      <c r="A1007" s="3" t="s">
        <v>607</v>
      </c>
      <c r="B1007">
        <v>2271.889893</v>
      </c>
      <c r="C1007">
        <f>LN(Data_SP500[[#This Row],[SP500]])-LN(B1006)</f>
        <v>1.7622004694821669E-3</v>
      </c>
      <c r="D1007">
        <f>LN(B1017)-LN(Data_SP500[[#This Row],[SP500]])</f>
        <v>3.3660394645291802E-3</v>
      </c>
      <c r="E1007" s="3">
        <f t="shared" si="15"/>
        <v>3.7747316102179668E-3</v>
      </c>
      <c r="F1007" s="3">
        <f>Data_SP500[[#This Row],[sigma]]*SQRT(10)</f>
        <v>1.1936749444123691E-2</v>
      </c>
      <c r="G1007" s="3">
        <f>_xlfn.NORM.INV(0.01,0,1)*Data_SP500[[#This Row],[sigma_10d]]</f>
        <v>-2.7769031692295335E-2</v>
      </c>
      <c r="H1007" s="3" t="b">
        <f>Data_SP500[[#This Row],[leg_return10d]]&lt;Data_SP500[[#This Row],[var10d]]</f>
        <v>0</v>
      </c>
      <c r="I1007" s="3">
        <f>IF(AND(Data_SP500[[#This Row],[breaches]], Data_SP500[[#This Row],[breaches]]=H1006),1,0)</f>
        <v>0</v>
      </c>
    </row>
    <row r="1008" spans="1:9" x14ac:dyDescent="0.25">
      <c r="A1008" s="3" t="s">
        <v>608</v>
      </c>
      <c r="B1008">
        <v>2263.6899410000001</v>
      </c>
      <c r="C1008">
        <f>LN(Data_SP500[[#This Row],[SP500]])-LN(B1007)</f>
        <v>-3.6158379894768444E-3</v>
      </c>
      <c r="D1008">
        <f>LN(B1018)-LN(Data_SP500[[#This Row],[SP500]])</f>
        <v>7.5520243680093913E-3</v>
      </c>
      <c r="E1008" s="3">
        <f t="shared" si="15"/>
        <v>3.8443646883940803E-3</v>
      </c>
      <c r="F1008" s="3">
        <f>Data_SP500[[#This Row],[sigma]]*SQRT(10)</f>
        <v>1.2156948571648774E-2</v>
      </c>
      <c r="G1008" s="3">
        <f>_xlfn.NORM.INV(0.01,0,1)*Data_SP500[[#This Row],[sigma_10d]]</f>
        <v>-2.8281291464478962E-2</v>
      </c>
      <c r="H1008" s="3" t="b">
        <f>Data_SP500[[#This Row],[leg_return10d]]&lt;Data_SP500[[#This Row],[var10d]]</f>
        <v>0</v>
      </c>
      <c r="I1008" s="3">
        <f>IF(AND(Data_SP500[[#This Row],[breaches]], Data_SP500[[#This Row],[breaches]]=H1007),1,0)</f>
        <v>0</v>
      </c>
    </row>
    <row r="1009" spans="1:9" x14ac:dyDescent="0.25">
      <c r="A1009" s="3" t="s">
        <v>609</v>
      </c>
      <c r="B1009">
        <v>2271.3100589999999</v>
      </c>
      <c r="C1009">
        <f>LN(Data_SP500[[#This Row],[SP500]])-LN(B1008)</f>
        <v>3.3605844196253898E-3</v>
      </c>
      <c r="D1009">
        <f>LN(B1019)-LN(Data_SP500[[#This Row],[SP500]])</f>
        <v>1.1429936706635502E-2</v>
      </c>
      <c r="E1009" s="3">
        <f t="shared" si="15"/>
        <v>3.8894909995367982E-3</v>
      </c>
      <c r="F1009" s="3">
        <f>Data_SP500[[#This Row],[sigma]]*SQRT(10)</f>
        <v>1.2299650497261198E-2</v>
      </c>
      <c r="G1009" s="3">
        <f>_xlfn.NORM.INV(0.01,0,1)*Data_SP500[[#This Row],[sigma_10d]]</f>
        <v>-2.8613265785748958E-2</v>
      </c>
      <c r="H1009" s="3" t="b">
        <f>Data_SP500[[#This Row],[leg_return10d]]&lt;Data_SP500[[#This Row],[var10d]]</f>
        <v>0</v>
      </c>
      <c r="I1009" s="3">
        <f>IF(AND(Data_SP500[[#This Row],[breaches]], Data_SP500[[#This Row],[breaches]]=H1008),1,0)</f>
        <v>0</v>
      </c>
    </row>
    <row r="1010" spans="1:9" x14ac:dyDescent="0.25">
      <c r="A1010" s="3" t="s">
        <v>610</v>
      </c>
      <c r="B1010">
        <v>2265.1999510000001</v>
      </c>
      <c r="C1010">
        <f>LN(Data_SP500[[#This Row],[SP500]])-LN(B1009)</f>
        <v>-2.6937499008079513E-3</v>
      </c>
      <c r="D1010">
        <f>LN(B1020)-LN(Data_SP500[[#This Row],[SP500]])</f>
        <v>1.2006089216528792E-2</v>
      </c>
      <c r="E1010" s="3">
        <f t="shared" si="15"/>
        <v>3.8539830443871281E-3</v>
      </c>
      <c r="F1010" s="3">
        <f>Data_SP500[[#This Row],[sigma]]*SQRT(10)</f>
        <v>1.2187364483933136E-2</v>
      </c>
      <c r="G1010" s="3">
        <f>_xlfn.NORM.INV(0.01,0,1)*Data_SP500[[#This Row],[sigma_10d]]</f>
        <v>-2.83520494573587E-2</v>
      </c>
      <c r="H1010" s="3" t="b">
        <f>Data_SP500[[#This Row],[leg_return10d]]&lt;Data_SP500[[#This Row],[var10d]]</f>
        <v>0</v>
      </c>
      <c r="I1010" s="3">
        <f>IF(AND(Data_SP500[[#This Row],[breaches]], Data_SP500[[#This Row],[breaches]]=H1009),1,0)</f>
        <v>0</v>
      </c>
    </row>
    <row r="1011" spans="1:9" x14ac:dyDescent="0.25">
      <c r="A1011" s="3" t="s">
        <v>611</v>
      </c>
      <c r="B1011">
        <v>2280.070068</v>
      </c>
      <c r="C1011">
        <f>LN(Data_SP500[[#This Row],[SP500]])-LN(B1010)</f>
        <v>6.5431404472224841E-3</v>
      </c>
      <c r="D1011">
        <f>LN(B1021)-LN(Data_SP500[[#This Row],[SP500]])</f>
        <v>5.6897520014373981E-3</v>
      </c>
      <c r="E1011" s="3">
        <f t="shared" si="15"/>
        <v>4.0747078404573655E-3</v>
      </c>
      <c r="F1011" s="3">
        <f>Data_SP500[[#This Row],[sigma]]*SQRT(10)</f>
        <v>1.2885357575591269E-2</v>
      </c>
      <c r="G1011" s="3">
        <f>_xlfn.NORM.INV(0.01,0,1)*Data_SP500[[#This Row],[sigma_10d]]</f>
        <v>-2.9975824202232791E-2</v>
      </c>
      <c r="H1011" s="3" t="b">
        <f>Data_SP500[[#This Row],[leg_return10d]]&lt;Data_SP500[[#This Row],[var10d]]</f>
        <v>0</v>
      </c>
      <c r="I1011" s="3">
        <f>IF(AND(Data_SP500[[#This Row],[breaches]], Data_SP500[[#This Row],[breaches]]=H1010),1,0)</f>
        <v>0</v>
      </c>
    </row>
    <row r="1012" spans="1:9" x14ac:dyDescent="0.25">
      <c r="A1012" s="3" t="s">
        <v>612</v>
      </c>
      <c r="B1012">
        <v>2298.3701169999999</v>
      </c>
      <c r="C1012">
        <f>LN(Data_SP500[[#This Row],[SP500]])-LN(B1011)</f>
        <v>7.9940528720054971E-3</v>
      </c>
      <c r="D1012">
        <f>LN(B1022)-LN(Data_SP500[[#This Row],[SP500]])</f>
        <v>-1.6112186129726425E-3</v>
      </c>
      <c r="E1012" s="3">
        <f t="shared" si="15"/>
        <v>4.3687093052604733E-3</v>
      </c>
      <c r="F1012" s="3">
        <f>Data_SP500[[#This Row],[sigma]]*SQRT(10)</f>
        <v>1.3815071839794916E-2</v>
      </c>
      <c r="G1012" s="3">
        <f>_xlfn.NORM.INV(0.01,0,1)*Data_SP500[[#This Row],[sigma_10d]]</f>
        <v>-3.2138663004228386E-2</v>
      </c>
      <c r="H1012" s="3" t="b">
        <f>Data_SP500[[#This Row],[leg_return10d]]&lt;Data_SP500[[#This Row],[var10d]]</f>
        <v>0</v>
      </c>
      <c r="I1012" s="3">
        <f>IF(AND(Data_SP500[[#This Row],[breaches]], Data_SP500[[#This Row],[breaches]]=H1011),1,0)</f>
        <v>0</v>
      </c>
    </row>
    <row r="1013" spans="1:9" x14ac:dyDescent="0.25">
      <c r="A1013" s="3" t="s">
        <v>613</v>
      </c>
      <c r="B1013">
        <v>2296.679932</v>
      </c>
      <c r="C1013">
        <f>LN(Data_SP500[[#This Row],[SP500]])-LN(B1012)</f>
        <v>-7.3565469720815457E-4</v>
      </c>
      <c r="D1013">
        <f>LN(B1023)-LN(Data_SP500[[#This Row],[SP500]])</f>
        <v>4.8604996844776593E-3</v>
      </c>
      <c r="E1013" s="3">
        <f t="shared" si="15"/>
        <v>4.3795304435389074E-3</v>
      </c>
      <c r="F1013" s="3">
        <f>Data_SP500[[#This Row],[sigma]]*SQRT(10)</f>
        <v>1.3849291283630402E-2</v>
      </c>
      <c r="G1013" s="3">
        <f>_xlfn.NORM.INV(0.01,0,1)*Data_SP500[[#This Row],[sigma_10d]]</f>
        <v>-3.221826933464593E-2</v>
      </c>
      <c r="H1013" s="3" t="b">
        <f>Data_SP500[[#This Row],[leg_return10d]]&lt;Data_SP500[[#This Row],[var10d]]</f>
        <v>0</v>
      </c>
      <c r="I1013" s="3">
        <f>IF(AND(Data_SP500[[#This Row],[breaches]], Data_SP500[[#This Row],[breaches]]=H1012),1,0)</f>
        <v>0</v>
      </c>
    </row>
    <row r="1014" spans="1:9" x14ac:dyDescent="0.25">
      <c r="A1014" s="3" t="s">
        <v>614</v>
      </c>
      <c r="B1014">
        <v>2294.6899410000001</v>
      </c>
      <c r="C1014">
        <f>LN(Data_SP500[[#This Row],[SP500]])-LN(B1013)</f>
        <v>-8.6683982325652664E-4</v>
      </c>
      <c r="D1014">
        <f>LN(B1024)-LN(Data_SP500[[#This Row],[SP500]])</f>
        <v>9.2870465594048213E-3</v>
      </c>
      <c r="E1014" s="3">
        <f t="shared" si="15"/>
        <v>4.3768020847337252E-3</v>
      </c>
      <c r="F1014" s="3">
        <f>Data_SP500[[#This Row],[sigma]]*SQRT(10)</f>
        <v>1.384066345553185E-2</v>
      </c>
      <c r="G1014" s="3">
        <f>_xlfn.NORM.INV(0.01,0,1)*Data_SP500[[#This Row],[sigma_10d]]</f>
        <v>-3.2198198005091272E-2</v>
      </c>
      <c r="H1014" s="3" t="b">
        <f>Data_SP500[[#This Row],[leg_return10d]]&lt;Data_SP500[[#This Row],[var10d]]</f>
        <v>0</v>
      </c>
      <c r="I1014" s="3">
        <f>IF(AND(Data_SP500[[#This Row],[breaches]], Data_SP500[[#This Row],[breaches]]=H1013),1,0)</f>
        <v>0</v>
      </c>
    </row>
    <row r="1015" spans="1:9" x14ac:dyDescent="0.25">
      <c r="A1015" s="3" t="s">
        <v>615</v>
      </c>
      <c r="B1015">
        <v>2280.8999020000001</v>
      </c>
      <c r="C1015">
        <f>LN(Data_SP500[[#This Row],[SP500]])-LN(B1014)</f>
        <v>-6.0276734697648493E-3</v>
      </c>
      <c r="D1015">
        <f>LN(B1025)-LN(Data_SP500[[#This Row],[SP500]])</f>
        <v>2.0546853464763259E-2</v>
      </c>
      <c r="E1015" s="3">
        <f t="shared" si="15"/>
        <v>4.1606992856243743E-3</v>
      </c>
      <c r="F1015" s="3">
        <f>Data_SP500[[#This Row],[sigma]]*SQRT(10)</f>
        <v>1.3157286401608495E-2</v>
      </c>
      <c r="G1015" s="3">
        <f>_xlfn.NORM.INV(0.01,0,1)*Data_SP500[[#This Row],[sigma_10d]]</f>
        <v>-3.0608425248528387E-2</v>
      </c>
      <c r="H1015" s="3" t="b">
        <f>Data_SP500[[#This Row],[leg_return10d]]&lt;Data_SP500[[#This Row],[var10d]]</f>
        <v>0</v>
      </c>
      <c r="I1015" s="3">
        <f>IF(AND(Data_SP500[[#This Row],[breaches]], Data_SP500[[#This Row],[breaches]]=H1014),1,0)</f>
        <v>0</v>
      </c>
    </row>
    <row r="1016" spans="1:9" x14ac:dyDescent="0.25">
      <c r="A1016" s="3" t="s">
        <v>616</v>
      </c>
      <c r="B1016">
        <v>2278.8701169999999</v>
      </c>
      <c r="C1016">
        <f>LN(Data_SP500[[#This Row],[SP500]])-LN(B1015)</f>
        <v>-8.9030153960223402E-4</v>
      </c>
      <c r="D1016">
        <f>LN(B1026)-LN(Data_SP500[[#This Row],[SP500]])</f>
        <v>2.5436482146563577E-2</v>
      </c>
      <c r="E1016" s="3">
        <f t="shared" si="15"/>
        <v>4.1695051962159163E-3</v>
      </c>
      <c r="F1016" s="3">
        <f>Data_SP500[[#This Row],[sigma]]*SQRT(10)</f>
        <v>1.3185133135949567E-2</v>
      </c>
      <c r="G1016" s="3">
        <f>_xlfn.NORM.INV(0.01,0,1)*Data_SP500[[#This Row],[sigma_10d]]</f>
        <v>-3.0673206439761722E-2</v>
      </c>
      <c r="H1016" s="3" t="b">
        <f>Data_SP500[[#This Row],[leg_return10d]]&lt;Data_SP500[[#This Row],[var10d]]</f>
        <v>0</v>
      </c>
      <c r="I1016" s="3">
        <f>IF(AND(Data_SP500[[#This Row],[breaches]], Data_SP500[[#This Row],[breaches]]=H1015),1,0)</f>
        <v>0</v>
      </c>
    </row>
    <row r="1017" spans="1:9" x14ac:dyDescent="0.25">
      <c r="A1017" s="3" t="s">
        <v>1158</v>
      </c>
      <c r="B1017">
        <v>2279.5500489999999</v>
      </c>
      <c r="C1017">
        <f>LN(Data_SP500[[#This Row],[SP500]])-LN(B1016)</f>
        <v>2.9831914579236951E-4</v>
      </c>
      <c r="D1017">
        <f>LN(B1027)-LN(Data_SP500[[#This Row],[SP500]])</f>
        <v>3.0118051719980166E-2</v>
      </c>
      <c r="E1017" s="3">
        <f t="shared" si="15"/>
        <v>3.9928457596893393E-3</v>
      </c>
      <c r="F1017" s="3">
        <f>Data_SP500[[#This Row],[sigma]]*SQRT(10)</f>
        <v>1.2626486946363639E-2</v>
      </c>
      <c r="G1017" s="3">
        <f>_xlfn.NORM.INV(0.01,0,1)*Data_SP500[[#This Row],[sigma_10d]]</f>
        <v>-2.9373601064277478E-2</v>
      </c>
      <c r="H1017" s="3" t="b">
        <f>Data_SP500[[#This Row],[leg_return10d]]&lt;Data_SP500[[#This Row],[var10d]]</f>
        <v>0</v>
      </c>
      <c r="I1017" s="3">
        <f>IF(AND(Data_SP500[[#This Row],[breaches]], Data_SP500[[#This Row],[breaches]]=H1016),1,0)</f>
        <v>0</v>
      </c>
    </row>
    <row r="1018" spans="1:9" x14ac:dyDescent="0.25">
      <c r="A1018" s="3" t="s">
        <v>1159</v>
      </c>
      <c r="B1018">
        <v>2280.8500979999999</v>
      </c>
      <c r="C1018">
        <f>LN(Data_SP500[[#This Row],[SP500]])-LN(B1017)</f>
        <v>5.7014691400336659E-4</v>
      </c>
      <c r="D1018">
        <f>LN(B1028)-LN(Data_SP500[[#This Row],[SP500]])</f>
        <v>2.8683413330906404E-2</v>
      </c>
      <c r="E1018" s="3">
        <f t="shared" si="15"/>
        <v>3.5940001051036068E-3</v>
      </c>
      <c r="F1018" s="3">
        <f>Data_SP500[[#This Row],[sigma]]*SQRT(10)</f>
        <v>1.1365226243011943E-2</v>
      </c>
      <c r="G1018" s="3">
        <f>_xlfn.NORM.INV(0.01,0,1)*Data_SP500[[#This Row],[sigma_10d]]</f>
        <v>-2.6439469908424006E-2</v>
      </c>
      <c r="H1018" s="3" t="b">
        <f>Data_SP500[[#This Row],[leg_return10d]]&lt;Data_SP500[[#This Row],[var10d]]</f>
        <v>0</v>
      </c>
      <c r="I1018" s="3">
        <f>IF(AND(Data_SP500[[#This Row],[breaches]], Data_SP500[[#This Row],[breaches]]=H1017),1,0)</f>
        <v>0</v>
      </c>
    </row>
    <row r="1019" spans="1:9" x14ac:dyDescent="0.25">
      <c r="A1019" s="3" t="s">
        <v>1160</v>
      </c>
      <c r="B1019">
        <v>2297.419922</v>
      </c>
      <c r="C1019">
        <f>LN(Data_SP500[[#This Row],[SP500]])-LN(B1018)</f>
        <v>7.2384967582515003E-3</v>
      </c>
      <c r="D1019">
        <f>LN(B1029)-LN(Data_SP500[[#This Row],[SP500]])</f>
        <v>2.3122065726893126E-2</v>
      </c>
      <c r="E1019" s="3">
        <f t="shared" si="15"/>
        <v>3.7187506748283731E-3</v>
      </c>
      <c r="F1019" s="3">
        <f>Data_SP500[[#This Row],[sigma]]*SQRT(10)</f>
        <v>1.175972218274585E-2</v>
      </c>
      <c r="G1019" s="3">
        <f>_xlfn.NORM.INV(0.01,0,1)*Data_SP500[[#This Row],[sigma_10d]]</f>
        <v>-2.7357204699141723E-2</v>
      </c>
      <c r="H1019" s="3" t="b">
        <f>Data_SP500[[#This Row],[leg_return10d]]&lt;Data_SP500[[#This Row],[var10d]]</f>
        <v>0</v>
      </c>
      <c r="I1019" s="3">
        <f>IF(AND(Data_SP500[[#This Row],[breaches]], Data_SP500[[#This Row],[breaches]]=H1018),1,0)</f>
        <v>0</v>
      </c>
    </row>
    <row r="1020" spans="1:9" x14ac:dyDescent="0.25">
      <c r="A1020" s="3" t="s">
        <v>1161</v>
      </c>
      <c r="B1020">
        <v>2292.5600589999999</v>
      </c>
      <c r="C1020">
        <f>LN(Data_SP500[[#This Row],[SP500]])-LN(B1019)</f>
        <v>-2.1175973909146606E-3</v>
      </c>
      <c r="D1020">
        <f>LN(B1030)-LN(Data_SP500[[#This Row],[SP500]])</f>
        <v>3.126951326366445E-2</v>
      </c>
      <c r="E1020" s="3">
        <f t="shared" si="15"/>
        <v>3.7542184859884883E-3</v>
      </c>
      <c r="F1020" s="3">
        <f>Data_SP500[[#This Row],[sigma]]*SQRT(10)</f>
        <v>1.1871881249632553E-2</v>
      </c>
      <c r="G1020" s="3">
        <f>_xlfn.NORM.INV(0.01,0,1)*Data_SP500[[#This Row],[sigma_10d]]</f>
        <v>-2.7618125705948009E-2</v>
      </c>
      <c r="H1020" s="3" t="b">
        <f>Data_SP500[[#This Row],[leg_return10d]]&lt;Data_SP500[[#This Row],[var10d]]</f>
        <v>0</v>
      </c>
      <c r="I1020" s="3">
        <f>IF(AND(Data_SP500[[#This Row],[breaches]], Data_SP500[[#This Row],[breaches]]=H1019),1,0)</f>
        <v>0</v>
      </c>
    </row>
    <row r="1021" spans="1:9" x14ac:dyDescent="0.25">
      <c r="A1021" s="3" t="s">
        <v>1162</v>
      </c>
      <c r="B1021">
        <v>2293.080078</v>
      </c>
      <c r="C1021">
        <f>LN(Data_SP500[[#This Row],[SP500]])-LN(B1020)</f>
        <v>2.2680323213108977E-4</v>
      </c>
      <c r="D1021">
        <f>LN(B1031)-LN(Data_SP500[[#This Row],[SP500]])</f>
        <v>2.9959923653365195E-2</v>
      </c>
      <c r="E1021" s="3">
        <f t="shared" si="15"/>
        <v>3.6900282465578246E-3</v>
      </c>
      <c r="F1021" s="3">
        <f>Data_SP500[[#This Row],[sigma]]*SQRT(10)</f>
        <v>1.1668893889480106E-2</v>
      </c>
      <c r="G1021" s="3">
        <f>_xlfn.NORM.INV(0.01,0,1)*Data_SP500[[#This Row],[sigma_10d]]</f>
        <v>-2.7145906492200202E-2</v>
      </c>
      <c r="H1021" s="3" t="b">
        <f>Data_SP500[[#This Row],[leg_return10d]]&lt;Data_SP500[[#This Row],[var10d]]</f>
        <v>0</v>
      </c>
      <c r="I1021" s="3">
        <f>IF(AND(Data_SP500[[#This Row],[breaches]], Data_SP500[[#This Row],[breaches]]=H1020),1,0)</f>
        <v>0</v>
      </c>
    </row>
    <row r="1022" spans="1:9" x14ac:dyDescent="0.25">
      <c r="A1022" s="3" t="s">
        <v>1163</v>
      </c>
      <c r="B1022">
        <v>2294.669922</v>
      </c>
      <c r="C1022">
        <f>LN(Data_SP500[[#This Row],[SP500]])-LN(B1021)</f>
        <v>6.930822575954565E-4</v>
      </c>
      <c r="D1022">
        <f>LN(B1032)-LN(Data_SP500[[#This Row],[SP500]])</f>
        <v>2.9685740690987394E-2</v>
      </c>
      <c r="E1022" s="3">
        <f t="shared" si="15"/>
        <v>3.5809167872822346E-3</v>
      </c>
      <c r="F1022" s="3">
        <f>Data_SP500[[#This Row],[sigma]]*SQRT(10)</f>
        <v>1.1323853159344536E-2</v>
      </c>
      <c r="G1022" s="3">
        <f>_xlfn.NORM.INV(0.01,0,1)*Data_SP500[[#This Row],[sigma_10d]]</f>
        <v>-2.6343221723191819E-2</v>
      </c>
      <c r="H1022" s="3" t="b">
        <f>Data_SP500[[#This Row],[leg_return10d]]&lt;Data_SP500[[#This Row],[var10d]]</f>
        <v>0</v>
      </c>
      <c r="I1022" s="3">
        <f>IF(AND(Data_SP500[[#This Row],[breaches]], Data_SP500[[#This Row],[breaches]]=H1021),1,0)</f>
        <v>0</v>
      </c>
    </row>
    <row r="1023" spans="1:9" x14ac:dyDescent="0.25">
      <c r="A1023" s="3" t="s">
        <v>1164</v>
      </c>
      <c r="B1023">
        <v>2307.8701169999999</v>
      </c>
      <c r="C1023">
        <f>LN(Data_SP500[[#This Row],[SP500]])-LN(B1022)</f>
        <v>5.7360636002421472E-3</v>
      </c>
      <c r="D1023">
        <f>LN(B1033)-LN(Data_SP500[[#This Row],[SP500]])</f>
        <v>2.5441927197115355E-2</v>
      </c>
      <c r="E1023" s="3">
        <f t="shared" si="15"/>
        <v>3.7525002944545196E-3</v>
      </c>
      <c r="F1023" s="3">
        <f>Data_SP500[[#This Row],[sigma]]*SQRT(10)</f>
        <v>1.1866447850928793E-2</v>
      </c>
      <c r="G1023" s="3">
        <f>_xlfn.NORM.INV(0.01,0,1)*Data_SP500[[#This Row],[sigma_10d]]</f>
        <v>-2.7605485730424702E-2</v>
      </c>
      <c r="H1023" s="3" t="b">
        <f>Data_SP500[[#This Row],[leg_return10d]]&lt;Data_SP500[[#This Row],[var10d]]</f>
        <v>0</v>
      </c>
      <c r="I1023" s="3">
        <f>IF(AND(Data_SP500[[#This Row],[breaches]], Data_SP500[[#This Row],[breaches]]=H1022),1,0)</f>
        <v>0</v>
      </c>
    </row>
    <row r="1024" spans="1:9" x14ac:dyDescent="0.25">
      <c r="A1024" s="3" t="s">
        <v>1165</v>
      </c>
      <c r="B1024">
        <v>2316.1000979999999</v>
      </c>
      <c r="C1024">
        <f>LN(Data_SP500[[#This Row],[SP500]])-LN(B1023)</f>
        <v>3.5597070516706353E-3</v>
      </c>
      <c r="D1024">
        <f>LN(B1034)-LN(Data_SP500[[#This Row],[SP500]])</f>
        <v>2.2899685366977174E-2</v>
      </c>
      <c r="E1024" s="3">
        <f t="shared" si="15"/>
        <v>3.7755541797462574E-3</v>
      </c>
      <c r="F1024" s="3">
        <f>Data_SP500[[#This Row],[sigma]]*SQRT(10)</f>
        <v>1.193935063736694E-2</v>
      </c>
      <c r="G1024" s="3">
        <f>_xlfn.NORM.INV(0.01,0,1)*Data_SP500[[#This Row],[sigma_10d]]</f>
        <v>-2.7775082972666738E-2</v>
      </c>
      <c r="H1024" s="3" t="b">
        <f>Data_SP500[[#This Row],[leg_return10d]]&lt;Data_SP500[[#This Row],[var10d]]</f>
        <v>0</v>
      </c>
      <c r="I1024" s="3">
        <f>IF(AND(Data_SP500[[#This Row],[breaches]], Data_SP500[[#This Row],[breaches]]=H1023),1,0)</f>
        <v>0</v>
      </c>
    </row>
    <row r="1025" spans="1:9" x14ac:dyDescent="0.25">
      <c r="A1025" s="3" t="s">
        <v>617</v>
      </c>
      <c r="B1025">
        <v>2328.25</v>
      </c>
      <c r="C1025">
        <f>LN(Data_SP500[[#This Row],[SP500]])-LN(B1024)</f>
        <v>5.2321334355935889E-3</v>
      </c>
      <c r="D1025">
        <f>LN(B1035)-LN(Data_SP500[[#This Row],[SP500]])</f>
        <v>1.508584599467433E-2</v>
      </c>
      <c r="E1025" s="3">
        <f t="shared" si="15"/>
        <v>3.8261206947357708E-3</v>
      </c>
      <c r="F1025" s="3">
        <f>Data_SP500[[#This Row],[sigma]]*SQRT(10)</f>
        <v>1.2099255998070848E-2</v>
      </c>
      <c r="G1025" s="3">
        <f>_xlfn.NORM.INV(0.01,0,1)*Data_SP500[[#This Row],[sigma_10d]]</f>
        <v>-2.8147078468588008E-2</v>
      </c>
      <c r="H1025" s="3" t="b">
        <f>Data_SP500[[#This Row],[leg_return10d]]&lt;Data_SP500[[#This Row],[var10d]]</f>
        <v>0</v>
      </c>
      <c r="I1025" s="3">
        <f>IF(AND(Data_SP500[[#This Row],[breaches]], Data_SP500[[#This Row],[breaches]]=H1024),1,0)</f>
        <v>0</v>
      </c>
    </row>
    <row r="1026" spans="1:9" x14ac:dyDescent="0.25">
      <c r="A1026" s="3" t="s">
        <v>618</v>
      </c>
      <c r="B1026">
        <v>2337.580078</v>
      </c>
      <c r="C1026">
        <f>LN(Data_SP500[[#This Row],[SP500]])-LN(B1025)</f>
        <v>3.9993271421980836E-3</v>
      </c>
      <c r="D1026">
        <f>LN(B1036)-LN(Data_SP500[[#This Row],[SP500]])</f>
        <v>2.4667729783801384E-2</v>
      </c>
      <c r="E1026" s="3">
        <f t="shared" si="15"/>
        <v>3.8729278528650845E-3</v>
      </c>
      <c r="F1026" s="3">
        <f>Data_SP500[[#This Row],[sigma]]*SQRT(10)</f>
        <v>1.2247273228559145E-2</v>
      </c>
      <c r="G1026" s="3">
        <f>_xlfn.NORM.INV(0.01,0,1)*Data_SP500[[#This Row],[sigma_10d]]</f>
        <v>-2.8491418038055872E-2</v>
      </c>
      <c r="H1026" s="3" t="b">
        <f>Data_SP500[[#This Row],[leg_return10d]]&lt;Data_SP500[[#This Row],[var10d]]</f>
        <v>0</v>
      </c>
      <c r="I1026" s="3">
        <f>IF(AND(Data_SP500[[#This Row],[breaches]], Data_SP500[[#This Row],[breaches]]=H1025),1,0)</f>
        <v>0</v>
      </c>
    </row>
    <row r="1027" spans="1:9" x14ac:dyDescent="0.25">
      <c r="A1027" s="3" t="s">
        <v>619</v>
      </c>
      <c r="B1027">
        <v>2349.25</v>
      </c>
      <c r="C1027">
        <f>LN(Data_SP500[[#This Row],[SP500]])-LN(B1026)</f>
        <v>4.979888719208958E-3</v>
      </c>
      <c r="D1027">
        <f>LN(B1037)-LN(Data_SP500[[#This Row],[SP500]])</f>
        <v>1.3810724118880735E-2</v>
      </c>
      <c r="E1027" s="3">
        <f t="shared" si="15"/>
        <v>3.8228058845657517E-3</v>
      </c>
      <c r="F1027" s="3">
        <f>Data_SP500[[#This Row],[sigma]]*SQRT(10)</f>
        <v>1.2088773647922497E-2</v>
      </c>
      <c r="G1027" s="3">
        <f>_xlfn.NORM.INV(0.01,0,1)*Data_SP500[[#This Row],[sigma_10d]]</f>
        <v>-2.812269287560544E-2</v>
      </c>
      <c r="H1027" s="3" t="b">
        <f>Data_SP500[[#This Row],[leg_return10d]]&lt;Data_SP500[[#This Row],[var10d]]</f>
        <v>0</v>
      </c>
      <c r="I1027" s="3">
        <f>IF(AND(Data_SP500[[#This Row],[breaches]], Data_SP500[[#This Row],[breaches]]=H1026),1,0)</f>
        <v>0</v>
      </c>
    </row>
    <row r="1028" spans="1:9" x14ac:dyDescent="0.25">
      <c r="A1028" s="3" t="s">
        <v>620</v>
      </c>
      <c r="B1028">
        <v>2347.219971</v>
      </c>
      <c r="C1028">
        <f>LN(Data_SP500[[#This Row],[SP500]])-LN(B1027)</f>
        <v>-8.644914750703947E-4</v>
      </c>
      <c r="D1028">
        <f>LN(B1038)-LN(Data_SP500[[#This Row],[SP500]])</f>
        <v>1.5178965831328384E-2</v>
      </c>
      <c r="E1028" s="3">
        <f t="shared" si="15"/>
        <v>3.8626907456480015E-3</v>
      </c>
      <c r="F1028" s="3">
        <f>Data_SP500[[#This Row],[sigma]]*SQRT(10)</f>
        <v>1.2214900653101815E-2</v>
      </c>
      <c r="G1028" s="3">
        <f>_xlfn.NORM.INV(0.01,0,1)*Data_SP500[[#This Row],[sigma_10d]]</f>
        <v>-2.8416108165963485E-2</v>
      </c>
      <c r="H1028" s="3" t="b">
        <f>Data_SP500[[#This Row],[leg_return10d]]&lt;Data_SP500[[#This Row],[var10d]]</f>
        <v>0</v>
      </c>
      <c r="I1028" s="3">
        <f>IF(AND(Data_SP500[[#This Row],[breaches]], Data_SP500[[#This Row],[breaches]]=H1027),1,0)</f>
        <v>0</v>
      </c>
    </row>
    <row r="1029" spans="1:9" x14ac:dyDescent="0.25">
      <c r="A1029" s="3" t="s">
        <v>621</v>
      </c>
      <c r="B1029">
        <v>2351.1599120000001</v>
      </c>
      <c r="C1029">
        <f>LN(Data_SP500[[#This Row],[SP500]])-LN(B1028)</f>
        <v>1.6771491542382222E-3</v>
      </c>
      <c r="D1029">
        <f>LN(B1039)-LN(Data_SP500[[#This Row],[SP500]])</f>
        <v>1.0219194163233247E-2</v>
      </c>
      <c r="E1029" s="3">
        <f t="shared" si="15"/>
        <v>3.6767425415745259E-3</v>
      </c>
      <c r="F1029" s="3">
        <f>Data_SP500[[#This Row],[sigma]]*SQRT(10)</f>
        <v>1.1626880801411832E-2</v>
      </c>
      <c r="G1029" s="3">
        <f>_xlfn.NORM.INV(0.01,0,1)*Data_SP500[[#This Row],[sigma_10d]]</f>
        <v>-2.704816943409068E-2</v>
      </c>
      <c r="H1029" s="3" t="b">
        <f>Data_SP500[[#This Row],[leg_return10d]]&lt;Data_SP500[[#This Row],[var10d]]</f>
        <v>0</v>
      </c>
      <c r="I1029" s="3">
        <f>IF(AND(Data_SP500[[#This Row],[breaches]], Data_SP500[[#This Row],[breaches]]=H1028),1,0)</f>
        <v>0</v>
      </c>
    </row>
    <row r="1030" spans="1:9" x14ac:dyDescent="0.25">
      <c r="A1030" s="3" t="s">
        <v>622</v>
      </c>
      <c r="B1030">
        <v>2365.3798830000001</v>
      </c>
      <c r="C1030">
        <f>LN(Data_SP500[[#This Row],[SP500]])-LN(B1029)</f>
        <v>6.0298501458566633E-3</v>
      </c>
      <c r="D1030">
        <f>LN(B1040)-LN(Data_SP500[[#This Row],[SP500]])</f>
        <v>1.2717181223838026E-3</v>
      </c>
      <c r="E1030" s="3">
        <f t="shared" si="15"/>
        <v>3.7779426727526425E-3</v>
      </c>
      <c r="F1030" s="3">
        <f>Data_SP500[[#This Row],[sigma]]*SQRT(10)</f>
        <v>1.19469037154425E-2</v>
      </c>
      <c r="G1030" s="3">
        <f>_xlfn.NORM.INV(0.01,0,1)*Data_SP500[[#This Row],[sigma_10d]]</f>
        <v>-2.7792654059790284E-2</v>
      </c>
      <c r="H1030" s="3" t="b">
        <f>Data_SP500[[#This Row],[leg_return10d]]&lt;Data_SP500[[#This Row],[var10d]]</f>
        <v>0</v>
      </c>
      <c r="I1030" s="3">
        <f>IF(AND(Data_SP500[[#This Row],[breaches]], Data_SP500[[#This Row],[breaches]]=H1029),1,0)</f>
        <v>0</v>
      </c>
    </row>
    <row r="1031" spans="1:9" x14ac:dyDescent="0.25">
      <c r="A1031" s="3" t="s">
        <v>623</v>
      </c>
      <c r="B1031">
        <v>2362.820068</v>
      </c>
      <c r="C1031">
        <f>LN(Data_SP500[[#This Row],[SP500]])-LN(B1030)</f>
        <v>-1.0827863781681657E-3</v>
      </c>
      <c r="D1031">
        <f>LN(B1041)-LN(Data_SP500[[#This Row],[SP500]])</f>
        <v>6.7676159988927509E-5</v>
      </c>
      <c r="E1031" s="3">
        <f t="shared" si="15"/>
        <v>3.6947482917151441E-3</v>
      </c>
      <c r="F1031" s="3">
        <f>Data_SP500[[#This Row],[sigma]]*SQRT(10)</f>
        <v>1.1683819982836083E-2</v>
      </c>
      <c r="G1031" s="3">
        <f>_xlfn.NORM.INV(0.01,0,1)*Data_SP500[[#This Row],[sigma_10d]]</f>
        <v>-2.7180629777746615E-2</v>
      </c>
      <c r="H1031" s="3" t="b">
        <f>Data_SP500[[#This Row],[leg_return10d]]&lt;Data_SP500[[#This Row],[var10d]]</f>
        <v>0</v>
      </c>
      <c r="I1031" s="3">
        <f>IF(AND(Data_SP500[[#This Row],[breaches]], Data_SP500[[#This Row],[breaches]]=H1030),1,0)</f>
        <v>0</v>
      </c>
    </row>
    <row r="1032" spans="1:9" x14ac:dyDescent="0.25">
      <c r="A1032" s="3" t="s">
        <v>624</v>
      </c>
      <c r="B1032">
        <v>2363.8100589999999</v>
      </c>
      <c r="C1032">
        <f>LN(Data_SP500[[#This Row],[SP500]])-LN(B1031)</f>
        <v>4.1889929521765623E-4</v>
      </c>
      <c r="D1032">
        <f>LN(B1042)-LN(Data_SP500[[#This Row],[SP500]])</f>
        <v>4.4835259662434623E-4</v>
      </c>
      <c r="E1032" s="3">
        <f t="shared" si="15"/>
        <v>3.5581561202619114E-3</v>
      </c>
      <c r="F1032" s="3">
        <f>Data_SP500[[#This Row],[sigma]]*SQRT(10)</f>
        <v>1.1251877610495637E-2</v>
      </c>
      <c r="G1032" s="3">
        <f>_xlfn.NORM.INV(0.01,0,1)*Data_SP500[[#This Row],[sigma_10d]]</f>
        <v>-2.6175781558144262E-2</v>
      </c>
      <c r="H1032" s="3" t="b">
        <f>Data_SP500[[#This Row],[leg_return10d]]&lt;Data_SP500[[#This Row],[var10d]]</f>
        <v>0</v>
      </c>
      <c r="I1032" s="3">
        <f>IF(AND(Data_SP500[[#This Row],[breaches]], Data_SP500[[#This Row],[breaches]]=H1031),1,0)</f>
        <v>0</v>
      </c>
    </row>
    <row r="1033" spans="1:9" x14ac:dyDescent="0.25">
      <c r="A1033" s="3" t="s">
        <v>625</v>
      </c>
      <c r="B1033">
        <v>2367.3400879999999</v>
      </c>
      <c r="C1033">
        <f>LN(Data_SP500[[#This Row],[SP500]])-LN(B1032)</f>
        <v>1.4922501063701077E-3</v>
      </c>
      <c r="D1033">
        <f>LN(B1043)-LN(Data_SP500[[#This Row],[SP500]])</f>
        <v>2.2194424202810481E-3</v>
      </c>
      <c r="E1033" s="3">
        <f t="shared" si="15"/>
        <v>3.2546333572156592E-3</v>
      </c>
      <c r="F1033" s="3">
        <f>Data_SP500[[#This Row],[sigma]]*SQRT(10)</f>
        <v>1.0292054357561893E-2</v>
      </c>
      <c r="G1033" s="3">
        <f>_xlfn.NORM.INV(0.01,0,1)*Data_SP500[[#This Row],[sigma_10d]]</f>
        <v>-2.3942898774226881E-2</v>
      </c>
      <c r="H1033" s="3" t="b">
        <f>Data_SP500[[#This Row],[leg_return10d]]&lt;Data_SP500[[#This Row],[var10d]]</f>
        <v>0</v>
      </c>
      <c r="I1033" s="3">
        <f>IF(AND(Data_SP500[[#This Row],[breaches]], Data_SP500[[#This Row],[breaches]]=H1032),1,0)</f>
        <v>0</v>
      </c>
    </row>
    <row r="1034" spans="1:9" x14ac:dyDescent="0.25">
      <c r="A1034" s="3" t="s">
        <v>626</v>
      </c>
      <c r="B1034">
        <v>2369.75</v>
      </c>
      <c r="C1034">
        <f>LN(Data_SP500[[#This Row],[SP500]])-LN(B1033)</f>
        <v>1.0174652215324542E-3</v>
      </c>
      <c r="D1034">
        <f>LN(B1044)-LN(Data_SP500[[#This Row],[SP500]])</f>
        <v>1.5685427981155797E-3</v>
      </c>
      <c r="E1034" s="3">
        <f t="shared" si="15"/>
        <v>3.2191915053923228E-3</v>
      </c>
      <c r="F1034" s="3">
        <f>Data_SP500[[#This Row],[sigma]]*SQRT(10)</f>
        <v>1.0179977381305957E-2</v>
      </c>
      <c r="G1034" s="3">
        <f>_xlfn.NORM.INV(0.01,0,1)*Data_SP500[[#This Row],[sigma_10d]]</f>
        <v>-2.368216873878496E-2</v>
      </c>
      <c r="H1034" s="3" t="b">
        <f>Data_SP500[[#This Row],[leg_return10d]]&lt;Data_SP500[[#This Row],[var10d]]</f>
        <v>0</v>
      </c>
      <c r="I1034" s="3">
        <f>IF(AND(Data_SP500[[#This Row],[breaches]], Data_SP500[[#This Row],[breaches]]=H1033),1,0)</f>
        <v>0</v>
      </c>
    </row>
    <row r="1035" spans="1:9" x14ac:dyDescent="0.25">
      <c r="A1035" s="3" t="s">
        <v>627</v>
      </c>
      <c r="B1035">
        <v>2363.639893</v>
      </c>
      <c r="C1035">
        <f>LN(Data_SP500[[#This Row],[SP500]])-LN(B1034)</f>
        <v>-2.5817059367092554E-3</v>
      </c>
      <c r="D1035">
        <f>LN(B1045)-LN(Data_SP500[[#This Row],[SP500]])</f>
        <v>7.6549955619320542E-4</v>
      </c>
      <c r="E1035" s="3">
        <f t="shared" si="15"/>
        <v>3.3026717955314836E-3</v>
      </c>
      <c r="F1035" s="3">
        <f>Data_SP500[[#This Row],[sigma]]*SQRT(10)</f>
        <v>1.0443965237877401E-2</v>
      </c>
      <c r="G1035" s="3">
        <f>_xlfn.NORM.INV(0.01,0,1)*Data_SP500[[#This Row],[sigma_10d]]</f>
        <v>-2.4296296327692535E-2</v>
      </c>
      <c r="H1035" s="3" t="b">
        <f>Data_SP500[[#This Row],[leg_return10d]]&lt;Data_SP500[[#This Row],[var10d]]</f>
        <v>0</v>
      </c>
      <c r="I1035" s="3">
        <f>IF(AND(Data_SP500[[#This Row],[breaches]], Data_SP500[[#This Row],[breaches]]=H1034),1,0)</f>
        <v>0</v>
      </c>
    </row>
    <row r="1036" spans="1:9" x14ac:dyDescent="0.25">
      <c r="A1036" s="3" t="s">
        <v>1166</v>
      </c>
      <c r="B1036">
        <v>2395.959961</v>
      </c>
      <c r="C1036">
        <f>LN(Data_SP500[[#This Row],[SP500]])-LN(B1035)</f>
        <v>1.3581210931325138E-2</v>
      </c>
      <c r="D1036">
        <f>LN(B1046)-LN(Data_SP500[[#This Row],[SP500]])</f>
        <v>-4.4758320795255102E-3</v>
      </c>
      <c r="E1036" s="3">
        <f t="shared" si="15"/>
        <v>3.8253861007256891E-3</v>
      </c>
      <c r="F1036" s="3">
        <f>Data_SP500[[#This Row],[sigma]]*SQRT(10)</f>
        <v>1.2096933007843473E-2</v>
      </c>
      <c r="G1036" s="3">
        <f>_xlfn.NORM.INV(0.01,0,1)*Data_SP500[[#This Row],[sigma_10d]]</f>
        <v>-2.8141674385211136E-2</v>
      </c>
      <c r="H1036" s="3" t="b">
        <f>Data_SP500[[#This Row],[leg_return10d]]&lt;Data_SP500[[#This Row],[var10d]]</f>
        <v>0</v>
      </c>
      <c r="I1036" s="3">
        <f>IF(AND(Data_SP500[[#This Row],[breaches]], Data_SP500[[#This Row],[breaches]]=H1035),1,0)</f>
        <v>0</v>
      </c>
    </row>
    <row r="1037" spans="1:9" x14ac:dyDescent="0.25">
      <c r="A1037" s="3" t="s">
        <v>1167</v>
      </c>
      <c r="B1037">
        <v>2381.919922</v>
      </c>
      <c r="C1037">
        <f>LN(Data_SP500[[#This Row],[SP500]])-LN(B1036)</f>
        <v>-5.8771169457116912E-3</v>
      </c>
      <c r="D1037">
        <f>LN(B1047)-LN(Data_SP500[[#This Row],[SP500]])</f>
        <v>-2.2674995252103258E-4</v>
      </c>
      <c r="E1037" s="3">
        <f t="shared" si="15"/>
        <v>4.1749768609043204E-3</v>
      </c>
      <c r="F1037" s="3">
        <f>Data_SP500[[#This Row],[sigma]]*SQRT(10)</f>
        <v>1.3202436058957641E-2</v>
      </c>
      <c r="G1037" s="3">
        <f>_xlfn.NORM.INV(0.01,0,1)*Data_SP500[[#This Row],[sigma_10d]]</f>
        <v>-3.0713459057916243E-2</v>
      </c>
      <c r="H1037" s="3" t="b">
        <f>Data_SP500[[#This Row],[leg_return10d]]&lt;Data_SP500[[#This Row],[var10d]]</f>
        <v>0</v>
      </c>
      <c r="I1037" s="3">
        <f>IF(AND(Data_SP500[[#This Row],[breaches]], Data_SP500[[#This Row],[breaches]]=H1036),1,0)</f>
        <v>0</v>
      </c>
    </row>
    <row r="1038" spans="1:9" x14ac:dyDescent="0.25">
      <c r="A1038" s="3" t="s">
        <v>1168</v>
      </c>
      <c r="B1038">
        <v>2383.1201169999999</v>
      </c>
      <c r="C1038">
        <f>LN(Data_SP500[[#This Row],[SP500]])-LN(B1037)</f>
        <v>5.03750237377254E-4</v>
      </c>
      <c r="D1038">
        <f>LN(B1048)-LN(Data_SP500[[#This Row],[SP500]])</f>
        <v>-2.0456795328662736E-3</v>
      </c>
      <c r="E1038" s="3">
        <f t="shared" si="15"/>
        <v>4.1707679087536276E-3</v>
      </c>
      <c r="F1038" s="3">
        <f>Data_SP500[[#This Row],[sigma]]*SQRT(10)</f>
        <v>1.3189126183598786E-2</v>
      </c>
      <c r="G1038" s="3">
        <f>_xlfn.NORM.INV(0.01,0,1)*Data_SP500[[#This Row],[sigma_10d]]</f>
        <v>-3.0682495657671425E-2</v>
      </c>
      <c r="H1038" s="3" t="b">
        <f>Data_SP500[[#This Row],[leg_return10d]]&lt;Data_SP500[[#This Row],[var10d]]</f>
        <v>0</v>
      </c>
      <c r="I1038" s="3">
        <f>IF(AND(Data_SP500[[#This Row],[breaches]], Data_SP500[[#This Row],[breaches]]=H1037),1,0)</f>
        <v>0</v>
      </c>
    </row>
    <row r="1039" spans="1:9" x14ac:dyDescent="0.25">
      <c r="A1039" s="3" t="s">
        <v>1169</v>
      </c>
      <c r="B1039">
        <v>2375.3100589999999</v>
      </c>
      <c r="C1039">
        <f>LN(Data_SP500[[#This Row],[SP500]])-LN(B1038)</f>
        <v>-3.2826225138569143E-3</v>
      </c>
      <c r="D1039">
        <f>LN(B1049)-LN(Data_SP500[[#This Row],[SP500]])</f>
        <v>-7.7497297430895173E-4</v>
      </c>
      <c r="E1039" s="3">
        <f t="shared" si="15"/>
        <v>4.3240804711156093E-3</v>
      </c>
      <c r="F1039" s="3">
        <f>Data_SP500[[#This Row],[sigma]]*SQRT(10)</f>
        <v>1.3673943074579253E-2</v>
      </c>
      <c r="G1039" s="3">
        <f>_xlfn.NORM.INV(0.01,0,1)*Data_SP500[[#This Row],[sigma_10d]]</f>
        <v>-3.1810348401302924E-2</v>
      </c>
      <c r="H1039" s="3" t="b">
        <f>Data_SP500[[#This Row],[leg_return10d]]&lt;Data_SP500[[#This Row],[var10d]]</f>
        <v>0</v>
      </c>
      <c r="I1039" s="3">
        <f>IF(AND(Data_SP500[[#This Row],[breaches]], Data_SP500[[#This Row],[breaches]]=H1038),1,0)</f>
        <v>0</v>
      </c>
    </row>
    <row r="1040" spans="1:9" x14ac:dyDescent="0.25">
      <c r="A1040" s="3" t="s">
        <v>1170</v>
      </c>
      <c r="B1040">
        <v>2368.389893</v>
      </c>
      <c r="C1040">
        <f>LN(Data_SP500[[#This Row],[SP500]])-LN(B1039)</f>
        <v>-2.9176258949927814E-3</v>
      </c>
      <c r="D1040">
        <f>LN(B1050)-LN(Data_SP500[[#This Row],[SP500]])</f>
        <v>-1.0342941594521982E-2</v>
      </c>
      <c r="E1040" s="3">
        <f t="shared" si="15"/>
        <v>4.2685427889556345E-3</v>
      </c>
      <c r="F1040" s="3">
        <f>Data_SP500[[#This Row],[sigma]]*SQRT(10)</f>
        <v>1.3498317502987233E-2</v>
      </c>
      <c r="G1040" s="3">
        <f>_xlfn.NORM.INV(0.01,0,1)*Data_SP500[[#This Row],[sigma_10d]]</f>
        <v>-3.1401782226202622E-2</v>
      </c>
      <c r="H1040" s="3" t="b">
        <f>Data_SP500[[#This Row],[leg_return10d]]&lt;Data_SP500[[#This Row],[var10d]]</f>
        <v>0</v>
      </c>
      <c r="I1040" s="3">
        <f>IF(AND(Data_SP500[[#This Row],[breaches]], Data_SP500[[#This Row],[breaches]]=H1039),1,0)</f>
        <v>0</v>
      </c>
    </row>
    <row r="1041" spans="1:9" x14ac:dyDescent="0.25">
      <c r="A1041" s="3" t="s">
        <v>1171</v>
      </c>
      <c r="B1041">
        <v>2362.9799800000001</v>
      </c>
      <c r="C1041">
        <f>LN(Data_SP500[[#This Row],[SP500]])-LN(B1040)</f>
        <v>-2.2868283405630407E-3</v>
      </c>
      <c r="D1041">
        <f>LN(B1051)-LN(Data_SP500[[#This Row],[SP500]])</f>
        <v>-6.1680106796595524E-3</v>
      </c>
      <c r="E1041" s="3">
        <f t="shared" si="15"/>
        <v>4.2757659957700965E-3</v>
      </c>
      <c r="F1041" s="3">
        <f>Data_SP500[[#This Row],[sigma]]*SQRT(10)</f>
        <v>1.3521159288531382E-2</v>
      </c>
      <c r="G1041" s="3">
        <f>_xlfn.NORM.INV(0.01,0,1)*Data_SP500[[#This Row],[sigma_10d]]</f>
        <v>-3.1454920165442546E-2</v>
      </c>
      <c r="H1041" s="3" t="b">
        <f>Data_SP500[[#This Row],[leg_return10d]]&lt;Data_SP500[[#This Row],[var10d]]</f>
        <v>0</v>
      </c>
      <c r="I1041" s="3">
        <f>IF(AND(Data_SP500[[#This Row],[breaches]], Data_SP500[[#This Row],[breaches]]=H1040),1,0)</f>
        <v>0</v>
      </c>
    </row>
    <row r="1042" spans="1:9" x14ac:dyDescent="0.25">
      <c r="A1042" s="3" t="s">
        <v>1172</v>
      </c>
      <c r="B1042">
        <v>2364.8701169999999</v>
      </c>
      <c r="C1042">
        <f>LN(Data_SP500[[#This Row],[SP500]])-LN(B1041)</f>
        <v>7.9957573185307496E-4</v>
      </c>
      <c r="D1042">
        <f>LN(B1052)-LN(Data_SP500[[#This Row],[SP500]])</f>
        <v>-8.0284184565142525E-3</v>
      </c>
      <c r="E1042" s="3">
        <f t="shared" si="15"/>
        <v>4.2694577282888285E-3</v>
      </c>
      <c r="F1042" s="3">
        <f>Data_SP500[[#This Row],[sigma]]*SQRT(10)</f>
        <v>1.3501210795201002E-2</v>
      </c>
      <c r="G1042" s="3">
        <f>_xlfn.NORM.INV(0.01,0,1)*Data_SP500[[#This Row],[sigma_10d]]</f>
        <v>-3.1408513030393097E-2</v>
      </c>
      <c r="H1042" s="3" t="b">
        <f>Data_SP500[[#This Row],[leg_return10d]]&lt;Data_SP500[[#This Row],[var10d]]</f>
        <v>0</v>
      </c>
      <c r="I1042" s="3">
        <f>IF(AND(Data_SP500[[#This Row],[breaches]], Data_SP500[[#This Row],[breaches]]=H1041),1,0)</f>
        <v>0</v>
      </c>
    </row>
    <row r="1043" spans="1:9" x14ac:dyDescent="0.25">
      <c r="A1043" s="3" t="s">
        <v>1173</v>
      </c>
      <c r="B1043">
        <v>2372.6000979999999</v>
      </c>
      <c r="C1043">
        <f>LN(Data_SP500[[#This Row],[SP500]])-LN(B1042)</f>
        <v>3.2633399300268096E-3</v>
      </c>
      <c r="D1043">
        <f>LN(B1053)-LN(Data_SP500[[#This Row],[SP500]])</f>
        <v>-1.2136110827102087E-2</v>
      </c>
      <c r="E1043" s="3">
        <f t="shared" si="15"/>
        <v>4.2829531489729216E-3</v>
      </c>
      <c r="F1043" s="3">
        <f>Data_SP500[[#This Row],[sigma]]*SQRT(10)</f>
        <v>1.3543887062544883E-2</v>
      </c>
      <c r="G1043" s="3">
        <f>_xlfn.NORM.INV(0.01,0,1)*Data_SP500[[#This Row],[sigma_10d]]</f>
        <v>-3.1507792874200538E-2</v>
      </c>
      <c r="H1043" s="3" t="b">
        <f>Data_SP500[[#This Row],[leg_return10d]]&lt;Data_SP500[[#This Row],[var10d]]</f>
        <v>0</v>
      </c>
      <c r="I1043" s="3">
        <f>IF(AND(Data_SP500[[#This Row],[breaches]], Data_SP500[[#This Row],[breaches]]=H1042),1,0)</f>
        <v>0</v>
      </c>
    </row>
    <row r="1044" spans="1:9" x14ac:dyDescent="0.25">
      <c r="A1044" s="3" t="s">
        <v>628</v>
      </c>
      <c r="B1044">
        <v>2373.469971</v>
      </c>
      <c r="C1044">
        <f>LN(Data_SP500[[#This Row],[SP500]])-LN(B1043)</f>
        <v>3.6656559936698585E-4</v>
      </c>
      <c r="D1044">
        <f>LN(B1054)-LN(Data_SP500[[#This Row],[SP500]])</f>
        <v>-1.3522783765623991E-2</v>
      </c>
      <c r="E1044" s="3">
        <f t="shared" si="15"/>
        <v>4.1821739209187024E-3</v>
      </c>
      <c r="F1044" s="3">
        <f>Data_SP500[[#This Row],[sigma]]*SQRT(10)</f>
        <v>1.3225195161060011E-2</v>
      </c>
      <c r="G1044" s="3">
        <f>_xlfn.NORM.INV(0.01,0,1)*Data_SP500[[#This Row],[sigma_10d]]</f>
        <v>-3.0766404646707171E-2</v>
      </c>
      <c r="H1044" s="3" t="b">
        <f>Data_SP500[[#This Row],[leg_return10d]]&lt;Data_SP500[[#This Row],[var10d]]</f>
        <v>0</v>
      </c>
      <c r="I1044" s="3">
        <f>IF(AND(Data_SP500[[#This Row],[breaches]], Data_SP500[[#This Row],[breaches]]=H1043),1,0)</f>
        <v>0</v>
      </c>
    </row>
    <row r="1045" spans="1:9" x14ac:dyDescent="0.25">
      <c r="A1045" s="3" t="s">
        <v>629</v>
      </c>
      <c r="B1045">
        <v>2365.4499510000001</v>
      </c>
      <c r="C1045">
        <f>LN(Data_SP500[[#This Row],[SP500]])-LN(B1044)</f>
        <v>-3.3847491786316297E-3</v>
      </c>
      <c r="D1045">
        <f>LN(B1055)-LN(Data_SP500[[#This Row],[SP500]])</f>
        <v>-2.9127259564480923E-3</v>
      </c>
      <c r="E1045" s="3">
        <f t="shared" si="15"/>
        <v>4.2710488254790761E-3</v>
      </c>
      <c r="F1045" s="3">
        <f>Data_SP500[[#This Row],[sigma]]*SQRT(10)</f>
        <v>1.3506242286300879E-2</v>
      </c>
      <c r="G1045" s="3">
        <f>_xlfn.NORM.INV(0.01,0,1)*Data_SP500[[#This Row],[sigma_10d]]</f>
        <v>-3.1420218029016553E-2</v>
      </c>
      <c r="H1045" s="3" t="b">
        <f>Data_SP500[[#This Row],[leg_return10d]]&lt;Data_SP500[[#This Row],[var10d]]</f>
        <v>0</v>
      </c>
      <c r="I1045" s="3">
        <f>IF(AND(Data_SP500[[#This Row],[breaches]], Data_SP500[[#This Row],[breaches]]=H1044),1,0)</f>
        <v>0</v>
      </c>
    </row>
    <row r="1046" spans="1:9" x14ac:dyDescent="0.25">
      <c r="A1046" s="3" t="s">
        <v>630</v>
      </c>
      <c r="B1046">
        <v>2385.26001</v>
      </c>
      <c r="C1046">
        <f>LN(Data_SP500[[#This Row],[SP500]])-LN(B1045)</f>
        <v>8.3398792956064227E-3</v>
      </c>
      <c r="D1046">
        <f>LN(B1056)-LN(Data_SP500[[#This Row],[SP500]])</f>
        <v>-1.0167868816443715E-2</v>
      </c>
      <c r="E1046" s="3">
        <f t="shared" si="15"/>
        <v>4.4738988562148122E-3</v>
      </c>
      <c r="F1046" s="3">
        <f>Data_SP500[[#This Row],[sigma]]*SQRT(10)</f>
        <v>1.4147710406860966E-2</v>
      </c>
      <c r="G1046" s="3">
        <f>_xlfn.NORM.INV(0.01,0,1)*Data_SP500[[#This Row],[sigma_10d]]</f>
        <v>-3.2912496027546485E-2</v>
      </c>
      <c r="H1046" s="3" t="b">
        <f>Data_SP500[[#This Row],[leg_return10d]]&lt;Data_SP500[[#This Row],[var10d]]</f>
        <v>0</v>
      </c>
      <c r="I1046" s="3">
        <f>IF(AND(Data_SP500[[#This Row],[breaches]], Data_SP500[[#This Row],[breaches]]=H1045),1,0)</f>
        <v>0</v>
      </c>
    </row>
    <row r="1047" spans="1:9" x14ac:dyDescent="0.25">
      <c r="A1047" s="3" t="s">
        <v>631</v>
      </c>
      <c r="B1047">
        <v>2381.3798830000001</v>
      </c>
      <c r="C1047">
        <f>LN(Data_SP500[[#This Row],[SP500]])-LN(B1046)</f>
        <v>-1.6280348187072136E-3</v>
      </c>
      <c r="D1047">
        <f>LN(B1057)-LN(Data_SP500[[#This Row],[SP500]])</f>
        <v>-5.609022993888324E-3</v>
      </c>
      <c r="E1047" s="3">
        <f t="shared" si="15"/>
        <v>4.4633415945102874E-3</v>
      </c>
      <c r="F1047" s="3">
        <f>Data_SP500[[#This Row],[sigma]]*SQRT(10)</f>
        <v>1.4114325414020195E-2</v>
      </c>
      <c r="G1047" s="3">
        <f>_xlfn.NORM.INV(0.01,0,1)*Data_SP500[[#This Row],[sigma_10d]]</f>
        <v>-3.2834830920426494E-2</v>
      </c>
      <c r="H1047" s="3" t="b">
        <f>Data_SP500[[#This Row],[leg_return10d]]&lt;Data_SP500[[#This Row],[var10d]]</f>
        <v>0</v>
      </c>
      <c r="I1047" s="3">
        <f>IF(AND(Data_SP500[[#This Row],[breaches]], Data_SP500[[#This Row],[breaches]]=H1046),1,0)</f>
        <v>0</v>
      </c>
    </row>
    <row r="1048" spans="1:9" x14ac:dyDescent="0.25">
      <c r="A1048" s="3" t="s">
        <v>632</v>
      </c>
      <c r="B1048">
        <v>2378.25</v>
      </c>
      <c r="C1048">
        <f>LN(Data_SP500[[#This Row],[SP500]])-LN(B1047)</f>
        <v>-1.315179342967987E-3</v>
      </c>
      <c r="D1048">
        <f>LN(B1058)-LN(Data_SP500[[#This Row],[SP500]])</f>
        <v>-6.5514376350916947E-3</v>
      </c>
      <c r="E1048" s="3">
        <f t="shared" ref="E1048:E1111" si="16">_xlfn.STDEV.S(C1028:C1048)</f>
        <v>4.385209943481949E-3</v>
      </c>
      <c r="F1048" s="3">
        <f>Data_SP500[[#This Row],[sigma]]*SQRT(10)</f>
        <v>1.386725143942121E-2</v>
      </c>
      <c r="G1048" s="3">
        <f>_xlfn.NORM.INV(0.01,0,1)*Data_SP500[[#This Row],[sigma_10d]]</f>
        <v>-3.2260050904887323E-2</v>
      </c>
      <c r="H1048" s="3" t="b">
        <f>Data_SP500[[#This Row],[leg_return10d]]&lt;Data_SP500[[#This Row],[var10d]]</f>
        <v>0</v>
      </c>
      <c r="I1048" s="3">
        <f>IF(AND(Data_SP500[[#This Row],[breaches]], Data_SP500[[#This Row],[breaches]]=H1047),1,0)</f>
        <v>0</v>
      </c>
    </row>
    <row r="1049" spans="1:9" x14ac:dyDescent="0.25">
      <c r="A1049" s="3" t="s">
        <v>633</v>
      </c>
      <c r="B1049">
        <v>2373.469971</v>
      </c>
      <c r="C1049">
        <f>LN(Data_SP500[[#This Row],[SP500]])-LN(B1048)</f>
        <v>-2.0119159552995924E-3</v>
      </c>
      <c r="D1049">
        <f>LN(B1059)-LN(Data_SP500[[#This Row],[SP500]])</f>
        <v>-6.1829970670865819E-3</v>
      </c>
      <c r="E1049" s="3">
        <f t="shared" si="16"/>
        <v>4.4112345585305751E-3</v>
      </c>
      <c r="F1049" s="3">
        <f>Data_SP500[[#This Row],[sigma]]*SQRT(10)</f>
        <v>1.3949548498203962E-2</v>
      </c>
      <c r="G1049" s="3">
        <f>_xlfn.NORM.INV(0.01,0,1)*Data_SP500[[#This Row],[sigma_10d]]</f>
        <v>-3.2451502492626391E-2</v>
      </c>
      <c r="H1049" s="3" t="b">
        <f>Data_SP500[[#This Row],[leg_return10d]]&lt;Data_SP500[[#This Row],[var10d]]</f>
        <v>0</v>
      </c>
      <c r="I1049" s="3">
        <f>IF(AND(Data_SP500[[#This Row],[breaches]], Data_SP500[[#This Row],[breaches]]=H1048),1,0)</f>
        <v>0</v>
      </c>
    </row>
    <row r="1050" spans="1:9" x14ac:dyDescent="0.25">
      <c r="A1050" s="3" t="s">
        <v>634</v>
      </c>
      <c r="B1050">
        <v>2344.0200199999999</v>
      </c>
      <c r="C1050">
        <f>LN(Data_SP500[[#This Row],[SP500]])-LN(B1049)</f>
        <v>-1.2485594515205811E-2</v>
      </c>
      <c r="D1050">
        <f>LN(B1060)-LN(Data_SP500[[#This Row],[SP500]])</f>
        <v>6.8619634300697285E-3</v>
      </c>
      <c r="E1050" s="3">
        <f t="shared" si="16"/>
        <v>5.2330981738312049E-3</v>
      </c>
      <c r="F1050" s="3">
        <f>Data_SP500[[#This Row],[sigma]]*SQRT(10)</f>
        <v>1.6548509448574361E-2</v>
      </c>
      <c r="G1050" s="3">
        <f>_xlfn.NORM.INV(0.01,0,1)*Data_SP500[[#This Row],[sigma_10d]]</f>
        <v>-3.849758977423573E-2</v>
      </c>
      <c r="H1050" s="3" t="b">
        <f>Data_SP500[[#This Row],[leg_return10d]]&lt;Data_SP500[[#This Row],[var10d]]</f>
        <v>0</v>
      </c>
      <c r="I1050" s="3">
        <f>IF(AND(Data_SP500[[#This Row],[breaches]], Data_SP500[[#This Row],[breaches]]=H1049),1,0)</f>
        <v>0</v>
      </c>
    </row>
    <row r="1051" spans="1:9" x14ac:dyDescent="0.25">
      <c r="A1051" s="3" t="s">
        <v>635</v>
      </c>
      <c r="B1051">
        <v>2348.4499510000001</v>
      </c>
      <c r="C1051">
        <f>LN(Data_SP500[[#This Row],[SP500]])-LN(B1050)</f>
        <v>1.8881025742993884E-3</v>
      </c>
      <c r="D1051">
        <f>LN(B1061)-LN(Data_SP500[[#This Row],[SP500]])</f>
        <v>1.914324017543656E-3</v>
      </c>
      <c r="E1051" s="3">
        <f t="shared" si="16"/>
        <v>5.0640676912225959E-3</v>
      </c>
      <c r="F1051" s="3">
        <f>Data_SP500[[#This Row],[sigma]]*SQRT(10)</f>
        <v>1.6013988129533679E-2</v>
      </c>
      <c r="G1051" s="3">
        <f>_xlfn.NORM.INV(0.01,0,1)*Data_SP500[[#This Row],[sigma_10d]]</f>
        <v>-3.7254107240055935E-2</v>
      </c>
      <c r="H1051" s="3" t="b">
        <f>Data_SP500[[#This Row],[leg_return10d]]&lt;Data_SP500[[#This Row],[var10d]]</f>
        <v>0</v>
      </c>
      <c r="I1051" s="3">
        <f>IF(AND(Data_SP500[[#This Row],[breaches]], Data_SP500[[#This Row],[breaches]]=H1050),1,0)</f>
        <v>0</v>
      </c>
    </row>
    <row r="1052" spans="1:9" x14ac:dyDescent="0.25">
      <c r="A1052" s="3" t="s">
        <v>636</v>
      </c>
      <c r="B1052">
        <v>2345.959961</v>
      </c>
      <c r="C1052">
        <f>LN(Data_SP500[[#This Row],[SP500]])-LN(B1051)</f>
        <v>-1.0608320450016251E-3</v>
      </c>
      <c r="D1052">
        <f>LN(B1062)-LN(Data_SP500[[#This Row],[SP500]])</f>
        <v>4.9028063299099145E-3</v>
      </c>
      <c r="E1052" s="3">
        <f t="shared" si="16"/>
        <v>5.0639093893363159E-3</v>
      </c>
      <c r="F1052" s="3">
        <f>Data_SP500[[#This Row],[sigma]]*SQRT(10)</f>
        <v>1.6013487535015133E-2</v>
      </c>
      <c r="G1052" s="3">
        <f>_xlfn.NORM.INV(0.01,0,1)*Data_SP500[[#This Row],[sigma_10d]]</f>
        <v>-3.7252942683061958E-2</v>
      </c>
      <c r="H1052" s="3" t="b">
        <f>Data_SP500[[#This Row],[leg_return10d]]&lt;Data_SP500[[#This Row],[var10d]]</f>
        <v>0</v>
      </c>
      <c r="I1052" s="3">
        <f>IF(AND(Data_SP500[[#This Row],[breaches]], Data_SP500[[#This Row],[breaches]]=H1051),1,0)</f>
        <v>0</v>
      </c>
    </row>
    <row r="1053" spans="1:9" x14ac:dyDescent="0.25">
      <c r="A1053" s="3" t="s">
        <v>637</v>
      </c>
      <c r="B1053">
        <v>2343.9799800000001</v>
      </c>
      <c r="C1053">
        <f>LN(Data_SP500[[#This Row],[SP500]])-LN(B1052)</f>
        <v>-8.4435244056102476E-4</v>
      </c>
      <c r="D1053">
        <f>LN(B1063)-LN(Data_SP500[[#This Row],[SP500]])</f>
        <v>4.9196863804104041E-3</v>
      </c>
      <c r="E1053" s="3">
        <f t="shared" si="16"/>
        <v>5.0619337809653612E-3</v>
      </c>
      <c r="F1053" s="3">
        <f>Data_SP500[[#This Row],[sigma]]*SQRT(10)</f>
        <v>1.6007240112798422E-2</v>
      </c>
      <c r="G1053" s="3">
        <f>_xlfn.NORM.INV(0.01,0,1)*Data_SP500[[#This Row],[sigma_10d]]</f>
        <v>-3.7238409005669874E-2</v>
      </c>
      <c r="H1053" s="3" t="b">
        <f>Data_SP500[[#This Row],[leg_return10d]]&lt;Data_SP500[[#This Row],[var10d]]</f>
        <v>0</v>
      </c>
      <c r="I1053" s="3">
        <f>IF(AND(Data_SP500[[#This Row],[breaches]], Data_SP500[[#This Row],[breaches]]=H1052),1,0)</f>
        <v>0</v>
      </c>
    </row>
    <row r="1054" spans="1:9" x14ac:dyDescent="0.25">
      <c r="A1054" s="3" t="s">
        <v>638</v>
      </c>
      <c r="B1054">
        <v>2341.5900879999999</v>
      </c>
      <c r="C1054">
        <f>LN(Data_SP500[[#This Row],[SP500]])-LN(B1053)</f>
        <v>-1.0201073391549187E-3</v>
      </c>
      <c r="D1054">
        <f>LN(B1064)-LN(Data_SP500[[#This Row],[SP500]])</f>
        <v>6.627243835480634E-3</v>
      </c>
      <c r="E1054" s="3">
        <f t="shared" si="16"/>
        <v>5.0446059485223654E-3</v>
      </c>
      <c r="F1054" s="3">
        <f>Data_SP500[[#This Row],[sigma]]*SQRT(10)</f>
        <v>1.5952444695364793E-2</v>
      </c>
      <c r="G1054" s="3">
        <f>_xlfn.NORM.INV(0.01,0,1)*Data_SP500[[#This Row],[sigma_10d]]</f>
        <v>-3.7110935802815971E-2</v>
      </c>
      <c r="H1054" s="3" t="b">
        <f>Data_SP500[[#This Row],[leg_return10d]]&lt;Data_SP500[[#This Row],[var10d]]</f>
        <v>0</v>
      </c>
      <c r="I1054" s="3">
        <f>IF(AND(Data_SP500[[#This Row],[breaches]], Data_SP500[[#This Row],[breaches]]=H1053),1,0)</f>
        <v>0</v>
      </c>
    </row>
    <row r="1055" spans="1:9" x14ac:dyDescent="0.25">
      <c r="A1055" s="3" t="s">
        <v>639</v>
      </c>
      <c r="B1055">
        <v>2358.570068</v>
      </c>
      <c r="C1055">
        <f>LN(Data_SP500[[#This Row],[SP500]])-LN(B1054)</f>
        <v>7.2253086305442693E-3</v>
      </c>
      <c r="D1055">
        <f>LN(B1065)-LN(Data_SP500[[#This Row],[SP500]])</f>
        <v>-2.0329731667478868E-3</v>
      </c>
      <c r="E1055" s="3">
        <f t="shared" si="16"/>
        <v>5.3139523790489062E-3</v>
      </c>
      <c r="F1055" s="3">
        <f>Data_SP500[[#This Row],[sigma]]*SQRT(10)</f>
        <v>1.6804192895464969E-2</v>
      </c>
      <c r="G1055" s="3">
        <f>_xlfn.NORM.INV(0.01,0,1)*Data_SP500[[#This Row],[sigma_10d]]</f>
        <v>-3.9092398417337131E-2</v>
      </c>
      <c r="H1055" s="3" t="b">
        <f>Data_SP500[[#This Row],[leg_return10d]]&lt;Data_SP500[[#This Row],[var10d]]</f>
        <v>0</v>
      </c>
      <c r="I1055" s="3">
        <f>IF(AND(Data_SP500[[#This Row],[breaches]], Data_SP500[[#This Row],[breaches]]=H1054),1,0)</f>
        <v>0</v>
      </c>
    </row>
    <row r="1056" spans="1:9" x14ac:dyDescent="0.25">
      <c r="A1056" s="3" t="s">
        <v>640</v>
      </c>
      <c r="B1056">
        <v>2361.1298830000001</v>
      </c>
      <c r="C1056">
        <f>LN(Data_SP500[[#This Row],[SP500]])-LN(B1055)</f>
        <v>1.0847364356108002E-3</v>
      </c>
      <c r="D1056">
        <f>LN(B1066)-LN(Data_SP500[[#This Row],[SP500]])</f>
        <v>-6.8847467419628217E-3</v>
      </c>
      <c r="E1056" s="3">
        <f t="shared" si="16"/>
        <v>5.2928460406008121E-3</v>
      </c>
      <c r="F1056" s="3">
        <f>Data_SP500[[#This Row],[sigma]]*SQRT(10)</f>
        <v>1.6737448792902607E-2</v>
      </c>
      <c r="G1056" s="3">
        <f>_xlfn.NORM.INV(0.01,0,1)*Data_SP500[[#This Row],[sigma_10d]]</f>
        <v>-3.8937128416236415E-2</v>
      </c>
      <c r="H1056" s="3" t="b">
        <f>Data_SP500[[#This Row],[leg_return10d]]&lt;Data_SP500[[#This Row],[var10d]]</f>
        <v>0</v>
      </c>
      <c r="I1056" s="3">
        <f>IF(AND(Data_SP500[[#This Row],[breaches]], Data_SP500[[#This Row],[breaches]]=H1055),1,0)</f>
        <v>0</v>
      </c>
    </row>
    <row r="1057" spans="1:9" x14ac:dyDescent="0.25">
      <c r="A1057" s="3" t="s">
        <v>641</v>
      </c>
      <c r="B1057">
        <v>2368.0600589999999</v>
      </c>
      <c r="C1057">
        <f>LN(Data_SP500[[#This Row],[SP500]])-LN(B1056)</f>
        <v>2.9308110038481772E-3</v>
      </c>
      <c r="D1057">
        <f>LN(B1067)-LN(Data_SP500[[#This Row],[SP500]])</f>
        <v>-1.6653578262670443E-2</v>
      </c>
      <c r="E1057" s="3">
        <f t="shared" si="16"/>
        <v>4.3470999587720081E-3</v>
      </c>
      <c r="F1057" s="3">
        <f>Data_SP500[[#This Row],[sigma]]*SQRT(10)</f>
        <v>1.3746737086143605E-2</v>
      </c>
      <c r="G1057" s="3">
        <f>_xlfn.NORM.INV(0.01,0,1)*Data_SP500[[#This Row],[sigma_10d]]</f>
        <v>-3.1979692595348559E-2</v>
      </c>
      <c r="H1057" s="3" t="b">
        <f>Data_SP500[[#This Row],[leg_return10d]]&lt;Data_SP500[[#This Row],[var10d]]</f>
        <v>0</v>
      </c>
      <c r="I1057" s="3">
        <f>IF(AND(Data_SP500[[#This Row],[breaches]], Data_SP500[[#This Row],[breaches]]=H1056),1,0)</f>
        <v>0</v>
      </c>
    </row>
    <row r="1058" spans="1:9" x14ac:dyDescent="0.25">
      <c r="A1058" s="3" t="s">
        <v>642</v>
      </c>
      <c r="B1058">
        <v>2362.719971</v>
      </c>
      <c r="C1058">
        <f>LN(Data_SP500[[#This Row],[SP500]])-LN(B1057)</f>
        <v>-2.2575939841713577E-3</v>
      </c>
      <c r="D1058">
        <f>LN(B1068)-LN(Data_SP500[[#This Row],[SP500]])</f>
        <v>-5.8195184138165601E-3</v>
      </c>
      <c r="E1058" s="3">
        <f t="shared" si="16"/>
        <v>4.1947321698045052E-3</v>
      </c>
      <c r="F1058" s="3">
        <f>Data_SP500[[#This Row],[sigma]]*SQRT(10)</f>
        <v>1.326490783096242E-2</v>
      </c>
      <c r="G1058" s="3">
        <f>_xlfn.NORM.INV(0.01,0,1)*Data_SP500[[#This Row],[sigma_10d]]</f>
        <v>-3.0858790131907125E-2</v>
      </c>
      <c r="H1058" s="3" t="b">
        <f>Data_SP500[[#This Row],[leg_return10d]]&lt;Data_SP500[[#This Row],[var10d]]</f>
        <v>0</v>
      </c>
      <c r="I1058" s="3">
        <f>IF(AND(Data_SP500[[#This Row],[breaches]], Data_SP500[[#This Row],[breaches]]=H1057),1,0)</f>
        <v>0</v>
      </c>
    </row>
    <row r="1059" spans="1:9" x14ac:dyDescent="0.25">
      <c r="A1059" s="3" t="s">
        <v>1174</v>
      </c>
      <c r="B1059">
        <v>2358.8400879999999</v>
      </c>
      <c r="C1059">
        <f>LN(Data_SP500[[#This Row],[SP500]])-LN(B1058)</f>
        <v>-1.6434753872944796E-3</v>
      </c>
      <c r="D1059">
        <f>LN(B1069)-LN(Data_SP500[[#This Row],[SP500]])</f>
        <v>-7.0836461455803246E-3</v>
      </c>
      <c r="E1059" s="3">
        <f t="shared" si="16"/>
        <v>4.1981435212376326E-3</v>
      </c>
      <c r="F1059" s="3">
        <f>Data_SP500[[#This Row],[sigma]]*SQRT(10)</f>
        <v>1.3275695471390382E-2</v>
      </c>
      <c r="G1059" s="3">
        <f>_xlfn.NORM.INV(0.01,0,1)*Data_SP500[[#This Row],[sigma_10d]]</f>
        <v>-3.0883885936282631E-2</v>
      </c>
      <c r="H1059" s="3" t="b">
        <f>Data_SP500[[#This Row],[leg_return10d]]&lt;Data_SP500[[#This Row],[var10d]]</f>
        <v>0</v>
      </c>
      <c r="I1059" s="3">
        <f>IF(AND(Data_SP500[[#This Row],[breaches]], Data_SP500[[#This Row],[breaches]]=H1058),1,0)</f>
        <v>0</v>
      </c>
    </row>
    <row r="1060" spans="1:9" x14ac:dyDescent="0.25">
      <c r="A1060" s="3" t="s">
        <v>1175</v>
      </c>
      <c r="B1060">
        <v>2360.1599120000001</v>
      </c>
      <c r="C1060">
        <f>LN(Data_SP500[[#This Row],[SP500]])-LN(B1059)</f>
        <v>5.5936598195049925E-4</v>
      </c>
      <c r="D1060">
        <f>LN(B1070)-LN(Data_SP500[[#This Row],[SP500]])</f>
        <v>-9.3608372974900433E-3</v>
      </c>
      <c r="E1060" s="3">
        <f t="shared" si="16"/>
        <v>4.1537310442179816E-3</v>
      </c>
      <c r="F1060" s="3">
        <f>Data_SP500[[#This Row],[sigma]]*SQRT(10)</f>
        <v>1.3135250887478399E-2</v>
      </c>
      <c r="G1060" s="3">
        <f>_xlfn.NORM.INV(0.01,0,1)*Data_SP500[[#This Row],[sigma_10d]]</f>
        <v>-3.0557162977078441E-2</v>
      </c>
      <c r="H1060" s="3" t="b">
        <f>Data_SP500[[#This Row],[leg_return10d]]&lt;Data_SP500[[#This Row],[var10d]]</f>
        <v>0</v>
      </c>
      <c r="I1060" s="3">
        <f>IF(AND(Data_SP500[[#This Row],[breaches]], Data_SP500[[#This Row],[breaches]]=H1059),1,0)</f>
        <v>0</v>
      </c>
    </row>
    <row r="1061" spans="1:9" x14ac:dyDescent="0.25">
      <c r="A1061" s="3" t="s">
        <v>1176</v>
      </c>
      <c r="B1061">
        <v>2352.9499510000001</v>
      </c>
      <c r="C1061">
        <f>LN(Data_SP500[[#This Row],[SP500]])-LN(B1060)</f>
        <v>-3.0595368382266841E-3</v>
      </c>
      <c r="D1061">
        <f>LN(B1071)-LN(Data_SP500[[#This Row],[SP500]])</f>
        <v>1.2275498966767273E-3</v>
      </c>
      <c r="E1061" s="3">
        <f t="shared" si="16"/>
        <v>4.1583074581897621E-3</v>
      </c>
      <c r="F1061" s="3">
        <f>Data_SP500[[#This Row],[sigma]]*SQRT(10)</f>
        <v>1.3149722779145043E-2</v>
      </c>
      <c r="G1061" s="3">
        <f>_xlfn.NORM.INV(0.01,0,1)*Data_SP500[[#This Row],[sigma_10d]]</f>
        <v>-3.0590829631490485E-2</v>
      </c>
      <c r="H1061" s="3" t="b">
        <f>Data_SP500[[#This Row],[leg_return10d]]&lt;Data_SP500[[#This Row],[var10d]]</f>
        <v>0</v>
      </c>
      <c r="I1061" s="3">
        <f>IF(AND(Data_SP500[[#This Row],[breaches]], Data_SP500[[#This Row],[breaches]]=H1060),1,0)</f>
        <v>0</v>
      </c>
    </row>
    <row r="1062" spans="1:9" x14ac:dyDescent="0.25">
      <c r="A1062" s="3" t="s">
        <v>1177</v>
      </c>
      <c r="B1062">
        <v>2357.48999</v>
      </c>
      <c r="C1062">
        <f>LN(Data_SP500[[#This Row],[SP500]])-LN(B1061)</f>
        <v>1.9276502673646334E-3</v>
      </c>
      <c r="D1062">
        <f>LN(B1072)-LN(Data_SP500[[#This Row],[SP500]])</f>
        <v>-3.7397886971985983E-3</v>
      </c>
      <c r="E1062" s="3">
        <f t="shared" si="16"/>
        <v>4.159904406478755E-3</v>
      </c>
      <c r="F1062" s="3">
        <f>Data_SP500[[#This Row],[sigma]]*SQRT(10)</f>
        <v>1.3154772773043768E-2</v>
      </c>
      <c r="G1062" s="3">
        <f>_xlfn.NORM.INV(0.01,0,1)*Data_SP500[[#This Row],[sigma_10d]]</f>
        <v>-3.0602577674060705E-2</v>
      </c>
      <c r="H1062" s="3" t="b">
        <f>Data_SP500[[#This Row],[leg_return10d]]&lt;Data_SP500[[#This Row],[var10d]]</f>
        <v>0</v>
      </c>
      <c r="I1062" s="3">
        <f>IF(AND(Data_SP500[[#This Row],[breaches]], Data_SP500[[#This Row],[breaches]]=H1061),1,0)</f>
        <v>0</v>
      </c>
    </row>
    <row r="1063" spans="1:9" x14ac:dyDescent="0.25">
      <c r="A1063" s="3" t="s">
        <v>1178</v>
      </c>
      <c r="B1063">
        <v>2355.540039</v>
      </c>
      <c r="C1063">
        <f>LN(Data_SP500[[#This Row],[SP500]])-LN(B1062)</f>
        <v>-8.2747239006053519E-4</v>
      </c>
      <c r="D1063">
        <f>LN(B1073)-LN(Data_SP500[[#This Row],[SP500]])</f>
        <v>7.8694203091540516E-3</v>
      </c>
      <c r="E1063" s="3">
        <f t="shared" si="16"/>
        <v>4.1572526136240883E-3</v>
      </c>
      <c r="F1063" s="3">
        <f>Data_SP500[[#This Row],[sigma]]*SQRT(10)</f>
        <v>1.3146387067740063E-2</v>
      </c>
      <c r="G1063" s="3">
        <f>_xlfn.NORM.INV(0.01,0,1)*Data_SP500[[#This Row],[sigma_10d]]</f>
        <v>-3.0583069606355096E-2</v>
      </c>
      <c r="H1063" s="3" t="b">
        <f>Data_SP500[[#This Row],[leg_return10d]]&lt;Data_SP500[[#This Row],[var10d]]</f>
        <v>0</v>
      </c>
      <c r="I1063" s="3">
        <f>IF(AND(Data_SP500[[#This Row],[breaches]], Data_SP500[[#This Row],[breaches]]=H1062),1,0)</f>
        <v>0</v>
      </c>
    </row>
    <row r="1064" spans="1:9" x14ac:dyDescent="0.25">
      <c r="A1064" s="3" t="s">
        <v>1179</v>
      </c>
      <c r="B1064">
        <v>2357.1599120000001</v>
      </c>
      <c r="C1064">
        <f>LN(Data_SP500[[#This Row],[SP500]])-LN(B1063)</f>
        <v>6.8745011591531124E-4</v>
      </c>
      <c r="D1064">
        <f>LN(B1074)-LN(Data_SP500[[#This Row],[SP500]])</f>
        <v>1.3254184373158395E-2</v>
      </c>
      <c r="E1064" s="3">
        <f t="shared" si="16"/>
        <v>4.087740462730232E-3</v>
      </c>
      <c r="F1064" s="3">
        <f>Data_SP500[[#This Row],[sigma]]*SQRT(10)</f>
        <v>1.2926570345858167E-2</v>
      </c>
      <c r="G1064" s="3">
        <f>_xlfn.NORM.INV(0.01,0,1)*Data_SP500[[#This Row],[sigma_10d]]</f>
        <v>-3.0071699442726522E-2</v>
      </c>
      <c r="H1064" s="3" t="b">
        <f>Data_SP500[[#This Row],[leg_return10d]]&lt;Data_SP500[[#This Row],[var10d]]</f>
        <v>0</v>
      </c>
      <c r="I1064" s="3">
        <f>IF(AND(Data_SP500[[#This Row],[breaches]], Data_SP500[[#This Row],[breaches]]=H1063),1,0)</f>
        <v>0</v>
      </c>
    </row>
    <row r="1065" spans="1:9" x14ac:dyDescent="0.25">
      <c r="A1065" s="3" t="s">
        <v>1180</v>
      </c>
      <c r="B1065">
        <v>2353.780029</v>
      </c>
      <c r="C1065">
        <f>LN(Data_SP500[[#This Row],[SP500]])-LN(B1064)</f>
        <v>-1.4349083716842514E-3</v>
      </c>
      <c r="D1065">
        <f>LN(B1075)-LN(Data_SP500[[#This Row],[SP500]])</f>
        <v>1.4203271373784077E-2</v>
      </c>
      <c r="E1065" s="3">
        <f t="shared" si="16"/>
        <v>4.0917131237586954E-3</v>
      </c>
      <c r="F1065" s="3">
        <f>Data_SP500[[#This Row],[sigma]]*SQRT(10)</f>
        <v>1.2939133003079898E-2</v>
      </c>
      <c r="G1065" s="3">
        <f>_xlfn.NORM.INV(0.01,0,1)*Data_SP500[[#This Row],[sigma_10d]]</f>
        <v>-3.0100924553646598E-2</v>
      </c>
      <c r="H1065" s="3" t="b">
        <f>Data_SP500[[#This Row],[leg_return10d]]&lt;Data_SP500[[#This Row],[var10d]]</f>
        <v>0</v>
      </c>
      <c r="I1065" s="3">
        <f>IF(AND(Data_SP500[[#This Row],[breaches]], Data_SP500[[#This Row],[breaches]]=H1064),1,0)</f>
        <v>0</v>
      </c>
    </row>
    <row r="1066" spans="1:9" x14ac:dyDescent="0.25">
      <c r="A1066" s="3" t="s">
        <v>1181</v>
      </c>
      <c r="B1066">
        <v>2344.929932</v>
      </c>
      <c r="C1066">
        <f>LN(Data_SP500[[#This Row],[SP500]])-LN(B1065)</f>
        <v>-3.7670371396041347E-3</v>
      </c>
      <c r="D1066">
        <f>LN(B1076)-LN(Data_SP500[[#This Row],[SP500]])</f>
        <v>1.8523075781908815E-2</v>
      </c>
      <c r="E1066" s="3">
        <f t="shared" si="16"/>
        <v>4.1064955266335718E-3</v>
      </c>
      <c r="F1066" s="3">
        <f>Data_SP500[[#This Row],[sigma]]*SQRT(10)</f>
        <v>1.2985879065454729E-2</v>
      </c>
      <c r="G1066" s="3">
        <f>_xlfn.NORM.INV(0.01,0,1)*Data_SP500[[#This Row],[sigma_10d]]</f>
        <v>-3.0209672156472068E-2</v>
      </c>
      <c r="H1066" s="3" t="b">
        <f>Data_SP500[[#This Row],[leg_return10d]]&lt;Data_SP500[[#This Row],[var10d]]</f>
        <v>0</v>
      </c>
      <c r="I1066" s="3">
        <f>IF(AND(Data_SP500[[#This Row],[breaches]], Data_SP500[[#This Row],[breaches]]=H1065),1,0)</f>
        <v>0</v>
      </c>
    </row>
    <row r="1067" spans="1:9" x14ac:dyDescent="0.25">
      <c r="A1067" s="3" t="s">
        <v>643</v>
      </c>
      <c r="B1067">
        <v>2328.9499510000001</v>
      </c>
      <c r="C1067">
        <f>LN(Data_SP500[[#This Row],[SP500]])-LN(B1066)</f>
        <v>-6.8380205168594443E-3</v>
      </c>
      <c r="D1067">
        <f>LN(B1077)-LN(Data_SP500[[#This Row],[SP500]])</f>
        <v>2.3446116558958785E-2</v>
      </c>
      <c r="E1067" s="3">
        <f t="shared" si="16"/>
        <v>3.8138348691410529E-3</v>
      </c>
      <c r="F1067" s="3">
        <f>Data_SP500[[#This Row],[sigma]]*SQRT(10)</f>
        <v>1.2060404806255946E-2</v>
      </c>
      <c r="G1067" s="3">
        <f>_xlfn.NORM.INV(0.01,0,1)*Data_SP500[[#This Row],[sigma_10d]]</f>
        <v>-2.8056697081105458E-2</v>
      </c>
      <c r="H1067" s="3" t="b">
        <f>Data_SP500[[#This Row],[leg_return10d]]&lt;Data_SP500[[#This Row],[var10d]]</f>
        <v>0</v>
      </c>
      <c r="I1067" s="3">
        <f>IF(AND(Data_SP500[[#This Row],[breaches]], Data_SP500[[#This Row],[breaches]]=H1066),1,0)</f>
        <v>0</v>
      </c>
    </row>
    <row r="1068" spans="1:9" x14ac:dyDescent="0.25">
      <c r="A1068" s="3" t="s">
        <v>644</v>
      </c>
      <c r="B1068">
        <v>2349.01001</v>
      </c>
      <c r="C1068">
        <f>LN(Data_SP500[[#This Row],[SP500]])-LN(B1067)</f>
        <v>8.5764658646825254E-3</v>
      </c>
      <c r="D1068">
        <f>LN(B1078)-LN(Data_SP500[[#This Row],[SP500]])</f>
        <v>1.6600442540921634E-2</v>
      </c>
      <c r="E1068" s="3">
        <f t="shared" si="16"/>
        <v>4.3593097254005023E-3</v>
      </c>
      <c r="F1068" s="3">
        <f>Data_SP500[[#This Row],[sigma]]*SQRT(10)</f>
        <v>1.3785347758388761E-2</v>
      </c>
      <c r="G1068" s="3">
        <f>_xlfn.NORM.INV(0.01,0,1)*Data_SP500[[#This Row],[sigma_10d]]</f>
        <v>-3.2069514450641365E-2</v>
      </c>
      <c r="H1068" s="3" t="b">
        <f>Data_SP500[[#This Row],[leg_return10d]]&lt;Data_SP500[[#This Row],[var10d]]</f>
        <v>0</v>
      </c>
      <c r="I1068" s="3">
        <f>IF(AND(Data_SP500[[#This Row],[breaches]], Data_SP500[[#This Row],[breaches]]=H1067),1,0)</f>
        <v>0</v>
      </c>
    </row>
    <row r="1069" spans="1:9" x14ac:dyDescent="0.25">
      <c r="A1069" s="3" t="s">
        <v>645</v>
      </c>
      <c r="B1069">
        <v>2342.1899410000001</v>
      </c>
      <c r="C1069">
        <f>LN(Data_SP500[[#This Row],[SP500]])-LN(B1068)</f>
        <v>-2.9076031190582441E-3</v>
      </c>
      <c r="D1069">
        <f>LN(B1079)-LN(Data_SP500[[#This Row],[SP500]])</f>
        <v>2.0696389350404409E-2</v>
      </c>
      <c r="E1069" s="3">
        <f t="shared" si="16"/>
        <v>4.3852006831455381E-3</v>
      </c>
      <c r="F1069" s="3">
        <f>Data_SP500[[#This Row],[sigma]]*SQRT(10)</f>
        <v>1.3867222155666251E-2</v>
      </c>
      <c r="G1069" s="3">
        <f>_xlfn.NORM.INV(0.01,0,1)*Data_SP500[[#This Row],[sigma_10d]]</f>
        <v>-3.225998278068623E-2</v>
      </c>
      <c r="H1069" s="3" t="b">
        <f>Data_SP500[[#This Row],[leg_return10d]]&lt;Data_SP500[[#This Row],[var10d]]</f>
        <v>0</v>
      </c>
      <c r="I1069" s="3">
        <f>IF(AND(Data_SP500[[#This Row],[breaches]], Data_SP500[[#This Row],[breaches]]=H1068),1,0)</f>
        <v>0</v>
      </c>
    </row>
    <row r="1070" spans="1:9" x14ac:dyDescent="0.25">
      <c r="A1070" s="3" t="s">
        <v>646</v>
      </c>
      <c r="B1070">
        <v>2338.169922</v>
      </c>
      <c r="C1070">
        <f>LN(Data_SP500[[#This Row],[SP500]])-LN(B1069)</f>
        <v>-1.7178251699592195E-3</v>
      </c>
      <c r="D1070">
        <f>LN(B1080)-LN(Data_SP500[[#This Row],[SP500]])</f>
        <v>2.1142045150774003E-2</v>
      </c>
      <c r="E1070" s="3">
        <f t="shared" si="16"/>
        <v>4.3813618393640317E-3</v>
      </c>
      <c r="F1070" s="3">
        <f>Data_SP500[[#This Row],[sigma]]*SQRT(10)</f>
        <v>1.3855082665735118E-2</v>
      </c>
      <c r="G1070" s="3">
        <f>_xlfn.NORM.INV(0.01,0,1)*Data_SP500[[#This Row],[sigma_10d]]</f>
        <v>-3.2231742104092999E-2</v>
      </c>
      <c r="H1070" s="3" t="b">
        <f>Data_SP500[[#This Row],[leg_return10d]]&lt;Data_SP500[[#This Row],[var10d]]</f>
        <v>0</v>
      </c>
      <c r="I1070" s="3">
        <f>IF(AND(Data_SP500[[#This Row],[breaches]], Data_SP500[[#This Row],[breaches]]=H1069),1,0)</f>
        <v>0</v>
      </c>
    </row>
    <row r="1071" spans="1:9" x14ac:dyDescent="0.25">
      <c r="A1071" s="3" t="s">
        <v>647</v>
      </c>
      <c r="B1071">
        <v>2355.8400879999999</v>
      </c>
      <c r="C1071">
        <f>LN(Data_SP500[[#This Row],[SP500]])-LN(B1070)</f>
        <v>7.5288503559400866E-3</v>
      </c>
      <c r="D1071">
        <f>LN(B1081)-LN(Data_SP500[[#This Row],[SP500]])</f>
        <v>1.4195128200358731E-2</v>
      </c>
      <c r="E1071" s="3">
        <f t="shared" si="16"/>
        <v>3.835410436384609E-3</v>
      </c>
      <c r="F1071" s="3">
        <f>Data_SP500[[#This Row],[sigma]]*SQRT(10)</f>
        <v>1.2128632740555706E-2</v>
      </c>
      <c r="G1071" s="3">
        <f>_xlfn.NORM.INV(0.01,0,1)*Data_SP500[[#This Row],[sigma_10d]]</f>
        <v>-2.8215418991013902E-2</v>
      </c>
      <c r="H1071" s="3" t="b">
        <f>Data_SP500[[#This Row],[leg_return10d]]&lt;Data_SP500[[#This Row],[var10d]]</f>
        <v>0</v>
      </c>
      <c r="I1071" s="3">
        <f>IF(AND(Data_SP500[[#This Row],[breaches]], Data_SP500[[#This Row],[breaches]]=H1070),1,0)</f>
        <v>0</v>
      </c>
    </row>
    <row r="1072" spans="1:9" x14ac:dyDescent="0.25">
      <c r="A1072" s="3" t="s">
        <v>648</v>
      </c>
      <c r="B1072">
        <v>2348.6899410000001</v>
      </c>
      <c r="C1072">
        <f>LN(Data_SP500[[#This Row],[SP500]])-LN(B1071)</f>
        <v>-3.0396883265106922E-3</v>
      </c>
      <c r="D1072">
        <f>LN(B1082)-LN(Data_SP500[[#This Row],[SP500]])</f>
        <v>2.1315175712129708E-2</v>
      </c>
      <c r="E1072" s="3">
        <f t="shared" si="16"/>
        <v>3.8799905564805043E-3</v>
      </c>
      <c r="F1072" s="3">
        <f>Data_SP500[[#This Row],[sigma]]*SQRT(10)</f>
        <v>1.2269607458422578E-2</v>
      </c>
      <c r="G1072" s="3">
        <f>_xlfn.NORM.INV(0.01,0,1)*Data_SP500[[#This Row],[sigma_10d]]</f>
        <v>-2.8543375226217006E-2</v>
      </c>
      <c r="H1072" s="3" t="b">
        <f>Data_SP500[[#This Row],[leg_return10d]]&lt;Data_SP500[[#This Row],[var10d]]</f>
        <v>0</v>
      </c>
      <c r="I1072" s="3">
        <f>IF(AND(Data_SP500[[#This Row],[breaches]], Data_SP500[[#This Row],[breaches]]=H1071),1,0)</f>
        <v>0</v>
      </c>
    </row>
    <row r="1073" spans="1:9" x14ac:dyDescent="0.25">
      <c r="A1073" s="3" t="s">
        <v>649</v>
      </c>
      <c r="B1073">
        <v>2374.1499020000001</v>
      </c>
      <c r="C1073">
        <f>LN(Data_SP500[[#This Row],[SP500]])-LN(B1072)</f>
        <v>1.0781736616292115E-2</v>
      </c>
      <c r="D1073">
        <f>LN(B1083)-LN(Data_SP500[[#This Row],[SP500]])</f>
        <v>1.0570884471940545E-2</v>
      </c>
      <c r="E1073" s="3">
        <f t="shared" si="16"/>
        <v>4.5244522389027786E-3</v>
      </c>
      <c r="F1073" s="3">
        <f>Data_SP500[[#This Row],[sigma]]*SQRT(10)</f>
        <v>1.4307574239581065E-2</v>
      </c>
      <c r="G1073" s="3">
        <f>_xlfn.NORM.INV(0.01,0,1)*Data_SP500[[#This Row],[sigma_10d]]</f>
        <v>-3.3284394914930911E-2</v>
      </c>
      <c r="H1073" s="3" t="b">
        <f>Data_SP500[[#This Row],[leg_return10d]]&lt;Data_SP500[[#This Row],[var10d]]</f>
        <v>0</v>
      </c>
      <c r="I1073" s="3">
        <f>IF(AND(Data_SP500[[#This Row],[breaches]], Data_SP500[[#This Row],[breaches]]=H1072),1,0)</f>
        <v>0</v>
      </c>
    </row>
    <row r="1074" spans="1:9" x14ac:dyDescent="0.25">
      <c r="A1074" s="3" t="s">
        <v>650</v>
      </c>
      <c r="B1074">
        <v>2388.610107</v>
      </c>
      <c r="C1074">
        <f>LN(Data_SP500[[#This Row],[SP500]])-LN(B1073)</f>
        <v>6.072214179919655E-3</v>
      </c>
      <c r="D1074">
        <f>LN(B1084)-LN(Data_SP500[[#This Row],[SP500]])</f>
        <v>3.4728957092324819E-3</v>
      </c>
      <c r="E1074" s="3">
        <f t="shared" si="16"/>
        <v>4.665972120749355E-3</v>
      </c>
      <c r="F1074" s="3">
        <f>Data_SP500[[#This Row],[sigma]]*SQRT(10)</f>
        <v>1.4755099400414163E-2</v>
      </c>
      <c r="G1074" s="3">
        <f>_xlfn.NORM.INV(0.01,0,1)*Data_SP500[[#This Row],[sigma_10d]]</f>
        <v>-3.4325494121414772E-2</v>
      </c>
      <c r="H1074" s="3" t="b">
        <f>Data_SP500[[#This Row],[leg_return10d]]&lt;Data_SP500[[#This Row],[var10d]]</f>
        <v>0</v>
      </c>
      <c r="I1074" s="3">
        <f>IF(AND(Data_SP500[[#This Row],[breaches]], Data_SP500[[#This Row],[breaches]]=H1073),1,0)</f>
        <v>0</v>
      </c>
    </row>
    <row r="1075" spans="1:9" x14ac:dyDescent="0.25">
      <c r="A1075" s="3" t="s">
        <v>651</v>
      </c>
      <c r="B1075">
        <v>2387.4499510000001</v>
      </c>
      <c r="C1075">
        <f>LN(Data_SP500[[#This Row],[SP500]])-LN(B1074)</f>
        <v>-4.8582137105857015E-4</v>
      </c>
      <c r="D1075">
        <f>LN(B1085)-LN(Data_SP500[[#This Row],[SP500]])</f>
        <v>5.0886798237277375E-3</v>
      </c>
      <c r="E1075" s="3">
        <f t="shared" si="16"/>
        <v>4.6564362986609613E-3</v>
      </c>
      <c r="F1075" s="3">
        <f>Data_SP500[[#This Row],[sigma]]*SQRT(10)</f>
        <v>1.4724944483252695E-2</v>
      </c>
      <c r="G1075" s="3">
        <f>_xlfn.NORM.INV(0.01,0,1)*Data_SP500[[#This Row],[sigma_10d]]</f>
        <v>-3.4255343293984317E-2</v>
      </c>
      <c r="H1075" s="3" t="b">
        <f>Data_SP500[[#This Row],[leg_return10d]]&lt;Data_SP500[[#This Row],[var10d]]</f>
        <v>0</v>
      </c>
      <c r="I1075" s="3">
        <f>IF(AND(Data_SP500[[#This Row],[breaches]], Data_SP500[[#This Row],[breaches]]=H1074),1,0)</f>
        <v>0</v>
      </c>
    </row>
    <row r="1076" spans="1:9" x14ac:dyDescent="0.25">
      <c r="A1076" s="3" t="s">
        <v>652</v>
      </c>
      <c r="B1076">
        <v>2388.7700199999999</v>
      </c>
      <c r="C1076">
        <f>LN(Data_SP500[[#This Row],[SP500]])-LN(B1075)</f>
        <v>5.527672685206042E-4</v>
      </c>
      <c r="D1076">
        <f>LN(B1086)-LN(Data_SP500[[#This Row],[SP500]])</f>
        <v>2.370760933299465E-3</v>
      </c>
      <c r="E1076" s="3">
        <f t="shared" si="16"/>
        <v>4.4269280316050763E-3</v>
      </c>
      <c r="F1076" s="3">
        <f>Data_SP500[[#This Row],[sigma]]*SQRT(10)</f>
        <v>1.3999175617517911E-2</v>
      </c>
      <c r="G1076" s="3">
        <f>_xlfn.NORM.INV(0.01,0,1)*Data_SP500[[#This Row],[sigma_10d]]</f>
        <v>-3.2566952436137164E-2</v>
      </c>
      <c r="H1076" s="3" t="b">
        <f>Data_SP500[[#This Row],[leg_return10d]]&lt;Data_SP500[[#This Row],[var10d]]</f>
        <v>0</v>
      </c>
      <c r="I1076" s="3">
        <f>IF(AND(Data_SP500[[#This Row],[breaches]], Data_SP500[[#This Row],[breaches]]=H1075),1,0)</f>
        <v>0</v>
      </c>
    </row>
    <row r="1077" spans="1:9" x14ac:dyDescent="0.25">
      <c r="A1077" s="3" t="s">
        <v>653</v>
      </c>
      <c r="B1077">
        <v>2384.1999510000001</v>
      </c>
      <c r="C1077">
        <f>LN(Data_SP500[[#This Row],[SP500]])-LN(B1076)</f>
        <v>-1.9149797398094748E-3</v>
      </c>
      <c r="D1077">
        <f>LN(B1087)-LN(Data_SP500[[#This Row],[SP500]])</f>
        <v>2.8062053582038615E-3</v>
      </c>
      <c r="E1077" s="3">
        <f t="shared" si="16"/>
        <v>4.4589833904044853E-3</v>
      </c>
      <c r="F1077" s="3">
        <f>Data_SP500[[#This Row],[sigma]]*SQRT(10)</f>
        <v>1.4100543562537964E-2</v>
      </c>
      <c r="G1077" s="3">
        <f>_xlfn.NORM.INV(0.01,0,1)*Data_SP500[[#This Row],[sigma_10d]]</f>
        <v>-3.2802769539530457E-2</v>
      </c>
      <c r="H1077" s="3" t="b">
        <f>Data_SP500[[#This Row],[leg_return10d]]&lt;Data_SP500[[#This Row],[var10d]]</f>
        <v>0</v>
      </c>
      <c r="I1077" s="3">
        <f>IF(AND(Data_SP500[[#This Row],[breaches]], Data_SP500[[#This Row],[breaches]]=H1076),1,0)</f>
        <v>0</v>
      </c>
    </row>
    <row r="1078" spans="1:9" x14ac:dyDescent="0.25">
      <c r="A1078" s="3" t="s">
        <v>1182</v>
      </c>
      <c r="B1078">
        <v>2388.330078</v>
      </c>
      <c r="C1078">
        <f>LN(Data_SP500[[#This Row],[SP500]])-LN(B1077)</f>
        <v>1.7307918466453742E-3</v>
      </c>
      <c r="D1078">
        <f>LN(B1088)-LN(Data_SP500[[#This Row],[SP500]])</f>
        <v>5.8405558087528675E-3</v>
      </c>
      <c r="E1078" s="3">
        <f t="shared" si="16"/>
        <v>4.4333922048271201E-3</v>
      </c>
      <c r="F1078" s="3">
        <f>Data_SP500[[#This Row],[sigma]]*SQRT(10)</f>
        <v>1.4019617128089438E-2</v>
      </c>
      <c r="G1078" s="3">
        <f>_xlfn.NORM.INV(0.01,0,1)*Data_SP500[[#This Row],[sigma_10d]]</f>
        <v>-3.2614506500797419E-2</v>
      </c>
      <c r="H1078" s="3" t="b">
        <f>Data_SP500[[#This Row],[leg_return10d]]&lt;Data_SP500[[#This Row],[var10d]]</f>
        <v>0</v>
      </c>
      <c r="I1078" s="3">
        <f>IF(AND(Data_SP500[[#This Row],[breaches]], Data_SP500[[#This Row],[breaches]]=H1077),1,0)</f>
        <v>0</v>
      </c>
    </row>
    <row r="1079" spans="1:9" x14ac:dyDescent="0.25">
      <c r="A1079" s="3" t="s">
        <v>1183</v>
      </c>
      <c r="B1079">
        <v>2391.169922</v>
      </c>
      <c r="C1079">
        <f>LN(Data_SP500[[#This Row],[SP500]])-LN(B1078)</f>
        <v>1.1883436904245315E-3</v>
      </c>
      <c r="D1079">
        <f>LN(B1089)-LN(Data_SP500[[#This Row],[SP500]])</f>
        <v>3.9650792830059345E-3</v>
      </c>
      <c r="E1079" s="3">
        <f t="shared" si="16"/>
        <v>4.3934728976268191E-3</v>
      </c>
      <c r="F1079" s="3">
        <f>Data_SP500[[#This Row],[sigma]]*SQRT(10)</f>
        <v>1.3893381194720528E-2</v>
      </c>
      <c r="G1079" s="3">
        <f>_xlfn.NORM.INV(0.01,0,1)*Data_SP500[[#This Row],[sigma_10d]]</f>
        <v>-3.2320837805577096E-2</v>
      </c>
      <c r="H1079" s="3" t="b">
        <f>Data_SP500[[#This Row],[leg_return10d]]&lt;Data_SP500[[#This Row],[var10d]]</f>
        <v>0</v>
      </c>
      <c r="I1079" s="3">
        <f>IF(AND(Data_SP500[[#This Row],[breaches]], Data_SP500[[#This Row],[breaches]]=H1078),1,0)</f>
        <v>0</v>
      </c>
    </row>
    <row r="1080" spans="1:9" x14ac:dyDescent="0.25">
      <c r="A1080" s="3" t="s">
        <v>1184</v>
      </c>
      <c r="B1080">
        <v>2388.1298830000001</v>
      </c>
      <c r="C1080">
        <f>LN(Data_SP500[[#This Row],[SP500]])-LN(B1079)</f>
        <v>-1.2721693695896263E-3</v>
      </c>
      <c r="D1080">
        <f>LN(B1090)-LN(Data_SP500[[#This Row],[SP500]])</f>
        <v>-1.3108219696540857E-2</v>
      </c>
      <c r="E1080" s="3">
        <f t="shared" si="16"/>
        <v>4.3848583641954266E-3</v>
      </c>
      <c r="F1080" s="3">
        <f>Data_SP500[[#This Row],[sigma]]*SQRT(10)</f>
        <v>1.3866139648097662E-2</v>
      </c>
      <c r="G1080" s="3">
        <f>_xlfn.NORM.INV(0.01,0,1)*Data_SP500[[#This Row],[sigma_10d]]</f>
        <v>-3.2257464491505405E-2</v>
      </c>
      <c r="H1080" s="3" t="b">
        <f>Data_SP500[[#This Row],[leg_return10d]]&lt;Data_SP500[[#This Row],[var10d]]</f>
        <v>0</v>
      </c>
      <c r="I1080" s="3">
        <f>IF(AND(Data_SP500[[#This Row],[breaches]], Data_SP500[[#This Row],[breaches]]=H1079),1,0)</f>
        <v>0</v>
      </c>
    </row>
    <row r="1081" spans="1:9" x14ac:dyDescent="0.25">
      <c r="A1081" s="3" t="s">
        <v>1185</v>
      </c>
      <c r="B1081">
        <v>2389.5200199999999</v>
      </c>
      <c r="C1081">
        <f>LN(Data_SP500[[#This Row],[SP500]])-LN(B1080)</f>
        <v>5.8193340552481487E-4</v>
      </c>
      <c r="D1081">
        <f>LN(B1091)-LN(Data_SP500[[#This Row],[SP500]])</f>
        <v>-1.0010114223406141E-2</v>
      </c>
      <c r="E1081" s="3">
        <f t="shared" si="16"/>
        <v>4.3848538521068636E-3</v>
      </c>
      <c r="F1081" s="3">
        <f>Data_SP500[[#This Row],[sigma]]*SQRT(10)</f>
        <v>1.3866125379620798E-2</v>
      </c>
      <c r="G1081" s="3">
        <f>_xlfn.NORM.INV(0.01,0,1)*Data_SP500[[#This Row],[sigma_10d]]</f>
        <v>-3.225743129806459E-2</v>
      </c>
      <c r="H1081" s="3" t="b">
        <f>Data_SP500[[#This Row],[leg_return10d]]&lt;Data_SP500[[#This Row],[var10d]]</f>
        <v>0</v>
      </c>
      <c r="I1081" s="3">
        <f>IF(AND(Data_SP500[[#This Row],[breaches]], Data_SP500[[#This Row],[breaches]]=H1080),1,0)</f>
        <v>0</v>
      </c>
    </row>
    <row r="1082" spans="1:9" x14ac:dyDescent="0.25">
      <c r="A1082" s="3" t="s">
        <v>1186</v>
      </c>
      <c r="B1082">
        <v>2399.290039</v>
      </c>
      <c r="C1082">
        <f>LN(Data_SP500[[#This Row],[SP500]])-LN(B1081)</f>
        <v>4.080359185260285E-3</v>
      </c>
      <c r="D1082">
        <f>LN(B1092)-LN(Data_SP500[[#This Row],[SP500]])</f>
        <v>-7.3457705227673031E-3</v>
      </c>
      <c r="E1082" s="3">
        <f t="shared" si="16"/>
        <v>4.3645909807039189E-3</v>
      </c>
      <c r="F1082" s="3">
        <f>Data_SP500[[#This Row],[sigma]]*SQRT(10)</f>
        <v>1.3802048554052402E-2</v>
      </c>
      <c r="G1082" s="3">
        <f>_xlfn.NORM.INV(0.01,0,1)*Data_SP500[[#This Row],[sigma_10d]]</f>
        <v>-3.2108366311128268E-2</v>
      </c>
      <c r="H1082" s="3" t="b">
        <f>Data_SP500[[#This Row],[leg_return10d]]&lt;Data_SP500[[#This Row],[var10d]]</f>
        <v>0</v>
      </c>
      <c r="I1082" s="3">
        <f>IF(AND(Data_SP500[[#This Row],[breaches]], Data_SP500[[#This Row],[breaches]]=H1081),1,0)</f>
        <v>0</v>
      </c>
    </row>
    <row r="1083" spans="1:9" x14ac:dyDescent="0.25">
      <c r="A1083" s="3" t="s">
        <v>1187</v>
      </c>
      <c r="B1083">
        <v>2399.3798830000001</v>
      </c>
      <c r="C1083">
        <f>LN(Data_SP500[[#This Row],[SP500]])-LN(B1082)</f>
        <v>3.74453761029514E-5</v>
      </c>
      <c r="D1083">
        <f>LN(B1093)-LN(Data_SP500[[#This Row],[SP500]])</f>
        <v>-2.2363522102510913E-3</v>
      </c>
      <c r="E1083" s="3">
        <f t="shared" si="16"/>
        <v>4.362450260918505E-3</v>
      </c>
      <c r="F1083" s="3">
        <f>Data_SP500[[#This Row],[sigma]]*SQRT(10)</f>
        <v>1.3795279003698306E-2</v>
      </c>
      <c r="G1083" s="3">
        <f>_xlfn.NORM.INV(0.01,0,1)*Data_SP500[[#This Row],[sigma_10d]]</f>
        <v>-3.2092617982053803E-2</v>
      </c>
      <c r="H1083" s="3" t="b">
        <f>Data_SP500[[#This Row],[leg_return10d]]&lt;Data_SP500[[#This Row],[var10d]]</f>
        <v>0</v>
      </c>
      <c r="I1083" s="3">
        <f>IF(AND(Data_SP500[[#This Row],[breaches]], Data_SP500[[#This Row],[breaches]]=H1082),1,0)</f>
        <v>0</v>
      </c>
    </row>
    <row r="1084" spans="1:9" x14ac:dyDescent="0.25">
      <c r="A1084" s="3" t="s">
        <v>1188</v>
      </c>
      <c r="B1084">
        <v>2396.919922</v>
      </c>
      <c r="C1084">
        <f>LN(Data_SP500[[#This Row],[SP500]])-LN(B1083)</f>
        <v>-1.0257745827884079E-3</v>
      </c>
      <c r="D1084">
        <f>LN(B1094)-LN(Data_SP500[[#This Row],[SP500]])</f>
        <v>6.2560740123540626E-4</v>
      </c>
      <c r="E1084" s="3">
        <f t="shared" si="16"/>
        <v>4.3664499914493841E-3</v>
      </c>
      <c r="F1084" s="3">
        <f>Data_SP500[[#This Row],[sigma]]*SQRT(10)</f>
        <v>1.3807927262202799E-2</v>
      </c>
      <c r="G1084" s="3">
        <f>_xlfn.NORM.INV(0.01,0,1)*Data_SP500[[#This Row],[sigma_10d]]</f>
        <v>-3.2122042231336051E-2</v>
      </c>
      <c r="H1084" s="3" t="b">
        <f>Data_SP500[[#This Row],[leg_return10d]]&lt;Data_SP500[[#This Row],[var10d]]</f>
        <v>0</v>
      </c>
      <c r="I1084" s="3">
        <f>IF(AND(Data_SP500[[#This Row],[breaches]], Data_SP500[[#This Row],[breaches]]=H1083),1,0)</f>
        <v>0</v>
      </c>
    </row>
    <row r="1085" spans="1:9" x14ac:dyDescent="0.25">
      <c r="A1085" s="3" t="s">
        <v>1189</v>
      </c>
      <c r="B1085">
        <v>2399.6298830000001</v>
      </c>
      <c r="C1085">
        <f>LN(Data_SP500[[#This Row],[SP500]])-LN(B1084)</f>
        <v>1.1299627434366855E-3</v>
      </c>
      <c r="D1085">
        <f>LN(B1095)-LN(Data_SP500[[#This Row],[SP500]])</f>
        <v>1.9816785857180719E-3</v>
      </c>
      <c r="E1085" s="3">
        <f t="shared" si="16"/>
        <v>4.3667991427102579E-3</v>
      </c>
      <c r="F1085" s="3">
        <f>Data_SP500[[#This Row],[sigma]]*SQRT(10)</f>
        <v>1.380903137543508E-2</v>
      </c>
      <c r="G1085" s="3">
        <f>_xlfn.NORM.INV(0.01,0,1)*Data_SP500[[#This Row],[sigma_10d]]</f>
        <v>-3.2124610782806665E-2</v>
      </c>
      <c r="H1085" s="3" t="b">
        <f>Data_SP500[[#This Row],[leg_return10d]]&lt;Data_SP500[[#This Row],[var10d]]</f>
        <v>0</v>
      </c>
      <c r="I1085" s="3">
        <f>IF(AND(Data_SP500[[#This Row],[breaches]], Data_SP500[[#This Row],[breaches]]=H1084),1,0)</f>
        <v>0</v>
      </c>
    </row>
    <row r="1086" spans="1:9" x14ac:dyDescent="0.25">
      <c r="A1086" s="3" t="s">
        <v>1190</v>
      </c>
      <c r="B1086">
        <v>2394.4399410000001</v>
      </c>
      <c r="C1086">
        <f>LN(Data_SP500[[#This Row],[SP500]])-LN(B1085)</f>
        <v>-2.1651516219076683E-3</v>
      </c>
      <c r="D1086">
        <f>LN(B1096)-LN(Data_SP500[[#This Row],[SP500]])</f>
        <v>8.5789419253377019E-3</v>
      </c>
      <c r="E1086" s="3">
        <f t="shared" si="16"/>
        <v>4.3887590774264705E-3</v>
      </c>
      <c r="F1086" s="3">
        <f>Data_SP500[[#This Row],[sigma]]*SQRT(10)</f>
        <v>1.3878474786406915E-2</v>
      </c>
      <c r="G1086" s="3">
        <f>_xlfn.NORM.INV(0.01,0,1)*Data_SP500[[#This Row],[sigma_10d]]</f>
        <v>-3.2286160314287139E-2</v>
      </c>
      <c r="H1086" s="3" t="b">
        <f>Data_SP500[[#This Row],[leg_return10d]]&lt;Data_SP500[[#This Row],[var10d]]</f>
        <v>0</v>
      </c>
      <c r="I1086" s="3">
        <f>IF(AND(Data_SP500[[#This Row],[breaches]], Data_SP500[[#This Row],[breaches]]=H1085),1,0)</f>
        <v>0</v>
      </c>
    </row>
    <row r="1087" spans="1:9" x14ac:dyDescent="0.25">
      <c r="A1087" s="3" t="s">
        <v>1191</v>
      </c>
      <c r="B1087">
        <v>2390.8999020000001</v>
      </c>
      <c r="C1087">
        <f>LN(Data_SP500[[#This Row],[SP500]])-LN(B1086)</f>
        <v>-1.4795353149050783E-3</v>
      </c>
      <c r="D1087">
        <f>LN(B1097)-LN(Data_SP500[[#This Row],[SP500]])</f>
        <v>1.0368979025591862E-2</v>
      </c>
      <c r="E1087" s="3">
        <f t="shared" si="16"/>
        <v>4.2967557972728356E-3</v>
      </c>
      <c r="F1087" s="3">
        <f>Data_SP500[[#This Row],[sigma]]*SQRT(10)</f>
        <v>1.3587534868914862E-2</v>
      </c>
      <c r="G1087" s="3">
        <f>_xlfn.NORM.INV(0.01,0,1)*Data_SP500[[#This Row],[sigma_10d]]</f>
        <v>-3.160933285575588E-2</v>
      </c>
      <c r="H1087" s="3" t="b">
        <f>Data_SP500[[#This Row],[leg_return10d]]&lt;Data_SP500[[#This Row],[var10d]]</f>
        <v>0</v>
      </c>
      <c r="I1087" s="3">
        <f>IF(AND(Data_SP500[[#This Row],[breaches]], Data_SP500[[#This Row],[breaches]]=H1086),1,0)</f>
        <v>0</v>
      </c>
    </row>
    <row r="1088" spans="1:9" x14ac:dyDescent="0.25">
      <c r="A1088" s="3" t="s">
        <v>654</v>
      </c>
      <c r="B1088">
        <v>2402.320068</v>
      </c>
      <c r="C1088">
        <f>LN(Data_SP500[[#This Row],[SP500]])-LN(B1087)</f>
        <v>4.7651422971943802E-3</v>
      </c>
      <c r="D1088">
        <f>LN(B1098)-LN(Data_SP500[[#This Row],[SP500]])</f>
        <v>4.3984861022936528E-3</v>
      </c>
      <c r="E1088" s="3">
        <f t="shared" si="16"/>
        <v>3.9832469286565772E-3</v>
      </c>
      <c r="F1088" s="3">
        <f>Data_SP500[[#This Row],[sigma]]*SQRT(10)</f>
        <v>1.2596132777425006E-2</v>
      </c>
      <c r="G1088" s="3">
        <f>_xlfn.NORM.INV(0.01,0,1)*Data_SP500[[#This Row],[sigma_10d]]</f>
        <v>-2.9302986707898812E-2</v>
      </c>
      <c r="H1088" s="3" t="b">
        <f>Data_SP500[[#This Row],[leg_return10d]]&lt;Data_SP500[[#This Row],[var10d]]</f>
        <v>0</v>
      </c>
      <c r="I1088" s="3">
        <f>IF(AND(Data_SP500[[#This Row],[breaches]], Data_SP500[[#This Row],[breaches]]=H1087),1,0)</f>
        <v>0</v>
      </c>
    </row>
    <row r="1089" spans="1:9" x14ac:dyDescent="0.25">
      <c r="A1089" s="3" t="s">
        <v>655</v>
      </c>
      <c r="B1089">
        <v>2400.669922</v>
      </c>
      <c r="C1089">
        <f>LN(Data_SP500[[#This Row],[SP500]])-LN(B1088)</f>
        <v>-6.8713283532240155E-4</v>
      </c>
      <c r="D1089">
        <f>LN(B1099)-LN(Data_SP500[[#This Row],[SP500]])</f>
        <v>4.6255444342575558E-3</v>
      </c>
      <c r="E1089" s="3">
        <f t="shared" si="16"/>
        <v>3.6573227464576849E-3</v>
      </c>
      <c r="F1089" s="3">
        <f>Data_SP500[[#This Row],[sigma]]*SQRT(10)</f>
        <v>1.1565470017148799E-2</v>
      </c>
      <c r="G1089" s="3">
        <f>_xlfn.NORM.INV(0.01,0,1)*Data_SP500[[#This Row],[sigma_10d]]</f>
        <v>-2.6905306586677197E-2</v>
      </c>
      <c r="H1089" s="3" t="b">
        <f>Data_SP500[[#This Row],[leg_return10d]]&lt;Data_SP500[[#This Row],[var10d]]</f>
        <v>0</v>
      </c>
      <c r="I1089" s="3">
        <f>IF(AND(Data_SP500[[#This Row],[breaches]], Data_SP500[[#This Row],[breaches]]=H1088),1,0)</f>
        <v>0</v>
      </c>
    </row>
    <row r="1090" spans="1:9" x14ac:dyDescent="0.25">
      <c r="A1090" s="3" t="s">
        <v>656</v>
      </c>
      <c r="B1090">
        <v>2357.030029</v>
      </c>
      <c r="C1090">
        <f>LN(Data_SP500[[#This Row],[SP500]])-LN(B1089)</f>
        <v>-1.8345468349136418E-2</v>
      </c>
      <c r="D1090">
        <f>LN(B1100)-LN(Data_SP500[[#This Row],[SP500]])</f>
        <v>3.0513608464154629E-2</v>
      </c>
      <c r="E1090" s="3">
        <f t="shared" si="16"/>
        <v>5.5509342803151717E-3</v>
      </c>
      <c r="F1090" s="3">
        <f>Data_SP500[[#This Row],[sigma]]*SQRT(10)</f>
        <v>1.755359546770351E-2</v>
      </c>
      <c r="G1090" s="3">
        <f>_xlfn.NORM.INV(0.01,0,1)*Data_SP500[[#This Row],[sigma_10d]]</f>
        <v>-4.0835769498065E-2</v>
      </c>
      <c r="H1090" s="3" t="b">
        <f>Data_SP500[[#This Row],[leg_return10d]]&lt;Data_SP500[[#This Row],[var10d]]</f>
        <v>0</v>
      </c>
      <c r="I1090" s="3">
        <f>IF(AND(Data_SP500[[#This Row],[breaches]], Data_SP500[[#This Row],[breaches]]=H1089),1,0)</f>
        <v>0</v>
      </c>
    </row>
    <row r="1091" spans="1:9" x14ac:dyDescent="0.25">
      <c r="A1091" s="3" t="s">
        <v>657</v>
      </c>
      <c r="B1091">
        <v>2365.719971</v>
      </c>
      <c r="C1091">
        <f>LN(Data_SP500[[#This Row],[SP500]])-LN(B1090)</f>
        <v>3.6800388786595306E-3</v>
      </c>
      <c r="D1091">
        <f>LN(B1101)-LN(Data_SP500[[#This Row],[SP500]])</f>
        <v>3.0534443889022711E-2</v>
      </c>
      <c r="E1091" s="3">
        <f t="shared" si="16"/>
        <v>5.5777001240339373E-3</v>
      </c>
      <c r="F1091" s="3">
        <f>Data_SP500[[#This Row],[sigma]]*SQRT(10)</f>
        <v>1.7638236497350919E-2</v>
      </c>
      <c r="G1091" s="3">
        <f>_xlfn.NORM.INV(0.01,0,1)*Data_SP500[[#This Row],[sigma_10d]]</f>
        <v>-4.1032673977441876E-2</v>
      </c>
      <c r="H1091" s="3" t="b">
        <f>Data_SP500[[#This Row],[leg_return10d]]&lt;Data_SP500[[#This Row],[var10d]]</f>
        <v>0</v>
      </c>
      <c r="I1091" s="3">
        <f>IF(AND(Data_SP500[[#This Row],[breaches]], Data_SP500[[#This Row],[breaches]]=H1090),1,0)</f>
        <v>0</v>
      </c>
    </row>
    <row r="1092" spans="1:9" x14ac:dyDescent="0.25">
      <c r="A1092" s="3" t="s">
        <v>658</v>
      </c>
      <c r="B1092">
        <v>2381.7299800000001</v>
      </c>
      <c r="C1092">
        <f>LN(Data_SP500[[#This Row],[SP500]])-LN(B1091)</f>
        <v>6.7447028858991231E-3</v>
      </c>
      <c r="D1092">
        <f>LN(B1102)-LN(Data_SP500[[#This Row],[SP500]])</f>
        <v>2.2571334151143319E-2</v>
      </c>
      <c r="E1092" s="3">
        <f t="shared" si="16"/>
        <v>5.531128827763911E-3</v>
      </c>
      <c r="F1092" s="3">
        <f>Data_SP500[[#This Row],[sigma]]*SQRT(10)</f>
        <v>1.7490965127551134E-2</v>
      </c>
      <c r="G1092" s="3">
        <f>_xlfn.NORM.INV(0.01,0,1)*Data_SP500[[#This Row],[sigma_10d]]</f>
        <v>-4.0690069539401061E-2</v>
      </c>
      <c r="H1092" s="3" t="b">
        <f>Data_SP500[[#This Row],[leg_return10d]]&lt;Data_SP500[[#This Row],[var10d]]</f>
        <v>0</v>
      </c>
      <c r="I1092" s="3">
        <f>IF(AND(Data_SP500[[#This Row],[breaches]], Data_SP500[[#This Row],[breaches]]=H1091),1,0)</f>
        <v>0</v>
      </c>
    </row>
    <row r="1093" spans="1:9" x14ac:dyDescent="0.25">
      <c r="A1093" s="3" t="s">
        <v>659</v>
      </c>
      <c r="B1093">
        <v>2394.0200199999999</v>
      </c>
      <c r="C1093">
        <f>LN(Data_SP500[[#This Row],[SP500]])-LN(B1092)</f>
        <v>5.1468636886191632E-3</v>
      </c>
      <c r="D1093">
        <f>LN(B1103)-LN(Data_SP500[[#This Row],[SP500]])</f>
        <v>1.4641561603758291E-2</v>
      </c>
      <c r="E1093" s="3">
        <f t="shared" si="16"/>
        <v>5.5561012486160417E-3</v>
      </c>
      <c r="F1093" s="3">
        <f>Data_SP500[[#This Row],[sigma]]*SQRT(10)</f>
        <v>1.7569934856132147E-2</v>
      </c>
      <c r="G1093" s="3">
        <f>_xlfn.NORM.INV(0.01,0,1)*Data_SP500[[#This Row],[sigma_10d]]</f>
        <v>-4.0873780599599084E-2</v>
      </c>
      <c r="H1093" s="3" t="b">
        <f>Data_SP500[[#This Row],[leg_return10d]]&lt;Data_SP500[[#This Row],[var10d]]</f>
        <v>0</v>
      </c>
      <c r="I1093" s="3">
        <f>IF(AND(Data_SP500[[#This Row],[breaches]], Data_SP500[[#This Row],[breaches]]=H1092),1,0)</f>
        <v>0</v>
      </c>
    </row>
    <row r="1094" spans="1:9" x14ac:dyDescent="0.25">
      <c r="A1094" s="3" t="s">
        <v>660</v>
      </c>
      <c r="B1094">
        <v>2398.419922</v>
      </c>
      <c r="C1094">
        <f>LN(Data_SP500[[#This Row],[SP500]])-LN(B1093)</f>
        <v>1.8361850286980896E-3</v>
      </c>
      <c r="D1094">
        <f>LN(B1104)-LN(Data_SP500[[#This Row],[SP500]])</f>
        <v>1.4372405596249749E-2</v>
      </c>
      <c r="E1094" s="3">
        <f t="shared" si="16"/>
        <v>5.0843218989237568E-3</v>
      </c>
      <c r="F1094" s="3">
        <f>Data_SP500[[#This Row],[sigma]]*SQRT(10)</f>
        <v>1.6078037558071471E-2</v>
      </c>
      <c r="G1094" s="3">
        <f>_xlfn.NORM.INV(0.01,0,1)*Data_SP500[[#This Row],[sigma_10d]]</f>
        <v>-3.7403108491968359E-2</v>
      </c>
      <c r="H1094" s="3" t="b">
        <f>Data_SP500[[#This Row],[leg_return10d]]&lt;Data_SP500[[#This Row],[var10d]]</f>
        <v>0</v>
      </c>
      <c r="I1094" s="3">
        <f>IF(AND(Data_SP500[[#This Row],[breaches]], Data_SP500[[#This Row],[breaches]]=H1093),1,0)</f>
        <v>0</v>
      </c>
    </row>
    <row r="1095" spans="1:9" x14ac:dyDescent="0.25">
      <c r="A1095" s="3" t="s">
        <v>661</v>
      </c>
      <c r="B1095">
        <v>2404.389893</v>
      </c>
      <c r="C1095">
        <f>LN(Data_SP500[[#This Row],[SP500]])-LN(B1094)</f>
        <v>2.4860339279193511E-3</v>
      </c>
      <c r="D1095">
        <f>LN(B1105)-LN(Data_SP500[[#This Row],[SP500]])</f>
        <v>1.2153540504927562E-2</v>
      </c>
      <c r="E1095" s="3">
        <f t="shared" si="16"/>
        <v>4.9455862445363487E-3</v>
      </c>
      <c r="F1095" s="3">
        <f>Data_SP500[[#This Row],[sigma]]*SQRT(10)</f>
        <v>1.5639316897533329E-2</v>
      </c>
      <c r="G1095" s="3">
        <f>_xlfn.NORM.INV(0.01,0,1)*Data_SP500[[#This Row],[sigma_10d]]</f>
        <v>-3.6382491616027655E-2</v>
      </c>
      <c r="H1095" s="3" t="b">
        <f>Data_SP500[[#This Row],[leg_return10d]]&lt;Data_SP500[[#This Row],[var10d]]</f>
        <v>0</v>
      </c>
      <c r="I1095" s="3">
        <f>IF(AND(Data_SP500[[#This Row],[breaches]], Data_SP500[[#This Row],[breaches]]=H1094),1,0)</f>
        <v>0</v>
      </c>
    </row>
    <row r="1096" spans="1:9" x14ac:dyDescent="0.25">
      <c r="A1096" s="3" t="s">
        <v>662</v>
      </c>
      <c r="B1096">
        <v>2415.070068</v>
      </c>
      <c r="C1096">
        <f>LN(Data_SP500[[#This Row],[SP500]])-LN(B1095)</f>
        <v>4.4321117177119618E-3</v>
      </c>
      <c r="D1096">
        <f>LN(B1106)-LN(Data_SP500[[#This Row],[SP500]])</f>
        <v>6.8910951394691722E-3</v>
      </c>
      <c r="E1096" s="3">
        <f t="shared" si="16"/>
        <v>5.0216944885436579E-3</v>
      </c>
      <c r="F1096" s="3">
        <f>Data_SP500[[#This Row],[sigma]]*SQRT(10)</f>
        <v>1.5879992297312285E-2</v>
      </c>
      <c r="G1096" s="3">
        <f>_xlfn.NORM.INV(0.01,0,1)*Data_SP500[[#This Row],[sigma_10d]]</f>
        <v>-3.6942386320637358E-2</v>
      </c>
      <c r="H1096" s="3" t="b">
        <f>Data_SP500[[#This Row],[leg_return10d]]&lt;Data_SP500[[#This Row],[var10d]]</f>
        <v>0</v>
      </c>
      <c r="I1096" s="3">
        <f>IF(AND(Data_SP500[[#This Row],[breaches]], Data_SP500[[#This Row],[breaches]]=H1095),1,0)</f>
        <v>0</v>
      </c>
    </row>
    <row r="1097" spans="1:9" x14ac:dyDescent="0.25">
      <c r="A1097" s="3" t="s">
        <v>663</v>
      </c>
      <c r="B1097">
        <v>2415.820068</v>
      </c>
      <c r="C1097">
        <f>LN(Data_SP500[[#This Row],[SP500]])-LN(B1096)</f>
        <v>3.1050178534908213E-4</v>
      </c>
      <c r="D1097">
        <f>LN(B1107)-LN(Data_SP500[[#This Row],[SP500]])</f>
        <v>5.6013508552963387E-3</v>
      </c>
      <c r="E1097" s="3">
        <f t="shared" si="16"/>
        <v>5.0219606277143967E-3</v>
      </c>
      <c r="F1097" s="3">
        <f>Data_SP500[[#This Row],[sigma]]*SQRT(10)</f>
        <v>1.588083390326641E-2</v>
      </c>
      <c r="G1097" s="3">
        <f>_xlfn.NORM.INV(0.01,0,1)*Data_SP500[[#This Row],[sigma_10d]]</f>
        <v>-3.6944344188859522E-2</v>
      </c>
      <c r="H1097" s="3" t="b">
        <f>Data_SP500[[#This Row],[leg_return10d]]&lt;Data_SP500[[#This Row],[var10d]]</f>
        <v>0</v>
      </c>
      <c r="I1097" s="3">
        <f>IF(AND(Data_SP500[[#This Row],[breaches]], Data_SP500[[#This Row],[breaches]]=H1096),1,0)</f>
        <v>0</v>
      </c>
    </row>
    <row r="1098" spans="1:9" x14ac:dyDescent="0.25">
      <c r="A1098" s="3" t="s">
        <v>664</v>
      </c>
      <c r="B1098">
        <v>2412.9099120000001</v>
      </c>
      <c r="C1098">
        <f>LN(Data_SP500[[#This Row],[SP500]])-LN(B1097)</f>
        <v>-1.2053506261038294E-3</v>
      </c>
      <c r="D1098">
        <f>LN(B1108)-LN(Data_SP500[[#This Row],[SP500]])</f>
        <v>1.1308060291836064E-2</v>
      </c>
      <c r="E1098" s="3">
        <f t="shared" si="16"/>
        <v>5.0070076262642479E-3</v>
      </c>
      <c r="F1098" s="3">
        <f>Data_SP500[[#This Row],[sigma]]*SQRT(10)</f>
        <v>1.5833548360828138E-2</v>
      </c>
      <c r="G1098" s="3">
        <f>_xlfn.NORM.INV(0.01,0,1)*Data_SP500[[#This Row],[sigma_10d]]</f>
        <v>-3.6834341567735379E-2</v>
      </c>
      <c r="H1098" s="3" t="b">
        <f>Data_SP500[[#This Row],[leg_return10d]]&lt;Data_SP500[[#This Row],[var10d]]</f>
        <v>0</v>
      </c>
      <c r="I1098" s="3">
        <f>IF(AND(Data_SP500[[#This Row],[breaches]], Data_SP500[[#This Row],[breaches]]=H1097),1,0)</f>
        <v>0</v>
      </c>
    </row>
    <row r="1099" spans="1:9" x14ac:dyDescent="0.25">
      <c r="A1099" s="3" t="s">
        <v>665</v>
      </c>
      <c r="B1099">
        <v>2411.8000489999999</v>
      </c>
      <c r="C1099">
        <f>LN(Data_SP500[[#This Row],[SP500]])-LN(B1098)</f>
        <v>-4.6007450335849853E-4</v>
      </c>
      <c r="D1099">
        <f>LN(B1109)-LN(Data_SP500[[#This Row],[SP500]])</f>
        <v>1.0771807740289852E-2</v>
      </c>
      <c r="E1099" s="3">
        <f t="shared" si="16"/>
        <v>5.0044356426454358E-3</v>
      </c>
      <c r="F1099" s="3">
        <f>Data_SP500[[#This Row],[sigma]]*SQRT(10)</f>
        <v>1.582541503448805E-2</v>
      </c>
      <c r="G1099" s="3">
        <f>_xlfn.NORM.INV(0.01,0,1)*Data_SP500[[#This Row],[sigma_10d]]</f>
        <v>-3.6815420621295232E-2</v>
      </c>
      <c r="H1099" s="3" t="b">
        <f>Data_SP500[[#This Row],[leg_return10d]]&lt;Data_SP500[[#This Row],[var10d]]</f>
        <v>0</v>
      </c>
      <c r="I1099" s="3">
        <f>IF(AND(Data_SP500[[#This Row],[breaches]], Data_SP500[[#This Row],[breaches]]=H1098),1,0)</f>
        <v>0</v>
      </c>
    </row>
    <row r="1100" spans="1:9" x14ac:dyDescent="0.25">
      <c r="A1100" s="3" t="s">
        <v>1192</v>
      </c>
      <c r="B1100">
        <v>2430.0600589999999</v>
      </c>
      <c r="C1100">
        <f>LN(Data_SP500[[#This Row],[SP500]])-LN(B1099)</f>
        <v>7.5425956807606553E-3</v>
      </c>
      <c r="D1100">
        <f>LN(B1110)-LN(Data_SP500[[#This Row],[SP500]])</f>
        <v>9.8710223710973821E-4</v>
      </c>
      <c r="E1100" s="3">
        <f t="shared" si="16"/>
        <v>5.2370101803936127E-3</v>
      </c>
      <c r="F1100" s="3">
        <f>Data_SP500[[#This Row],[sigma]]*SQRT(10)</f>
        <v>1.6560880299533096E-2</v>
      </c>
      <c r="G1100" s="3">
        <f>_xlfn.NORM.INV(0.01,0,1)*Data_SP500[[#This Row],[sigma_10d]]</f>
        <v>-3.852636867706366E-2</v>
      </c>
      <c r="H1100" s="3" t="b">
        <f>Data_SP500[[#This Row],[leg_return10d]]&lt;Data_SP500[[#This Row],[var10d]]</f>
        <v>0</v>
      </c>
      <c r="I1100" s="3">
        <f>IF(AND(Data_SP500[[#This Row],[breaches]], Data_SP500[[#This Row],[breaches]]=H1099),1,0)</f>
        <v>0</v>
      </c>
    </row>
    <row r="1101" spans="1:9" x14ac:dyDescent="0.25">
      <c r="A1101" s="3" t="s">
        <v>1193</v>
      </c>
      <c r="B1101">
        <v>2439.070068</v>
      </c>
      <c r="C1101">
        <f>LN(Data_SP500[[#This Row],[SP500]])-LN(B1100)</f>
        <v>3.7008743035276126E-3</v>
      </c>
      <c r="D1101">
        <f>LN(B1111)-LN(Data_SP500[[#This Row],[SP500]])</f>
        <v>-2.430173083330267E-3</v>
      </c>
      <c r="E1101" s="3">
        <f t="shared" si="16"/>
        <v>5.2525461765707557E-3</v>
      </c>
      <c r="F1101" s="3">
        <f>Data_SP500[[#This Row],[sigma]]*SQRT(10)</f>
        <v>1.6610009433172538E-2</v>
      </c>
      <c r="G1101" s="3">
        <f>_xlfn.NORM.INV(0.01,0,1)*Data_SP500[[#This Row],[sigma_10d]]</f>
        <v>-3.8640660132659245E-2</v>
      </c>
      <c r="H1101" s="3" t="b">
        <f>Data_SP500[[#This Row],[leg_return10d]]&lt;Data_SP500[[#This Row],[var10d]]</f>
        <v>0</v>
      </c>
      <c r="I1101" s="3">
        <f>IF(AND(Data_SP500[[#This Row],[breaches]], Data_SP500[[#This Row],[breaches]]=H1100),1,0)</f>
        <v>0</v>
      </c>
    </row>
    <row r="1102" spans="1:9" x14ac:dyDescent="0.25">
      <c r="A1102" s="3" t="s">
        <v>1194</v>
      </c>
      <c r="B1102">
        <v>2436.1000979999999</v>
      </c>
      <c r="C1102">
        <f>LN(Data_SP500[[#This Row],[SP500]])-LN(B1101)</f>
        <v>-1.2184068519802693E-3</v>
      </c>
      <c r="D1102">
        <f>LN(B1112)-LN(Data_SP500[[#This Row],[SP500]])</f>
        <v>7.1008171422954902E-3</v>
      </c>
      <c r="E1102" s="3">
        <f t="shared" si="16"/>
        <v>5.2744442927382795E-3</v>
      </c>
      <c r="F1102" s="3">
        <f>Data_SP500[[#This Row],[sigma]]*SQRT(10)</f>
        <v>1.6679257356728868E-2</v>
      </c>
      <c r="G1102" s="3">
        <f>_xlfn.NORM.INV(0.01,0,1)*Data_SP500[[#This Row],[sigma_10d]]</f>
        <v>-3.8801754892406254E-2</v>
      </c>
      <c r="H1102" s="3" t="b">
        <f>Data_SP500[[#This Row],[leg_return10d]]&lt;Data_SP500[[#This Row],[var10d]]</f>
        <v>0</v>
      </c>
      <c r="I1102" s="3">
        <f>IF(AND(Data_SP500[[#This Row],[breaches]], Data_SP500[[#This Row],[breaches]]=H1101),1,0)</f>
        <v>0</v>
      </c>
    </row>
    <row r="1103" spans="1:9" x14ac:dyDescent="0.25">
      <c r="A1103" s="3" t="s">
        <v>1195</v>
      </c>
      <c r="B1103">
        <v>2429.330078</v>
      </c>
      <c r="C1103">
        <f>LN(Data_SP500[[#This Row],[SP500]])-LN(B1102)</f>
        <v>-2.7829088587658646E-3</v>
      </c>
      <c r="D1103">
        <f>LN(B1113)-LN(Data_SP500[[#This Row],[SP500]])</f>
        <v>3.1645654068377382E-3</v>
      </c>
      <c r="E1103" s="3">
        <f t="shared" si="16"/>
        <v>5.2814138511384527E-3</v>
      </c>
      <c r="F1103" s="3">
        <f>Data_SP500[[#This Row],[sigma]]*SQRT(10)</f>
        <v>1.6701297035558976E-2</v>
      </c>
      <c r="G1103" s="3">
        <f>_xlfn.NORM.INV(0.01,0,1)*Data_SP500[[#This Row],[sigma_10d]]</f>
        <v>-3.8853026852397221E-2</v>
      </c>
      <c r="H1103" s="3" t="b">
        <f>Data_SP500[[#This Row],[leg_return10d]]&lt;Data_SP500[[#This Row],[var10d]]</f>
        <v>0</v>
      </c>
      <c r="I1103" s="3">
        <f>IF(AND(Data_SP500[[#This Row],[breaches]], Data_SP500[[#This Row],[breaches]]=H1102),1,0)</f>
        <v>0</v>
      </c>
    </row>
    <row r="1104" spans="1:9" x14ac:dyDescent="0.25">
      <c r="A1104" s="3" t="s">
        <v>1196</v>
      </c>
      <c r="B1104">
        <v>2433.139893</v>
      </c>
      <c r="C1104">
        <f>LN(Data_SP500[[#This Row],[SP500]])-LN(B1103)</f>
        <v>1.5670290211895477E-3</v>
      </c>
      <c r="D1104">
        <f>LN(B1114)-LN(Data_SP500[[#This Row],[SP500]])</f>
        <v>1.014722140983082E-3</v>
      </c>
      <c r="E1104" s="3">
        <f t="shared" si="16"/>
        <v>5.283922942301485E-3</v>
      </c>
      <c r="F1104" s="3">
        <f>Data_SP500[[#This Row],[sigma]]*SQRT(10)</f>
        <v>1.6709231478491158E-2</v>
      </c>
      <c r="G1104" s="3">
        <f>_xlfn.NORM.INV(0.01,0,1)*Data_SP500[[#This Row],[sigma_10d]]</f>
        <v>-3.8871485126844199E-2</v>
      </c>
      <c r="H1104" s="3" t="b">
        <f>Data_SP500[[#This Row],[leg_return10d]]&lt;Data_SP500[[#This Row],[var10d]]</f>
        <v>0</v>
      </c>
      <c r="I1104" s="3">
        <f>IF(AND(Data_SP500[[#This Row],[breaches]], Data_SP500[[#This Row],[breaches]]=H1103),1,0)</f>
        <v>0</v>
      </c>
    </row>
    <row r="1105" spans="1:9" x14ac:dyDescent="0.25">
      <c r="A1105" s="3" t="s">
        <v>1197</v>
      </c>
      <c r="B1105">
        <v>2433.790039</v>
      </c>
      <c r="C1105">
        <f>LN(Data_SP500[[#This Row],[SP500]])-LN(B1104)</f>
        <v>2.6716883659716473E-4</v>
      </c>
      <c r="D1105">
        <f>LN(B1115)-LN(Data_SP500[[#This Row],[SP500]])</f>
        <v>2.9166750515940976E-4</v>
      </c>
      <c r="E1105" s="3">
        <f t="shared" si="16"/>
        <v>5.2707489407982245E-3</v>
      </c>
      <c r="F1105" s="3">
        <f>Data_SP500[[#This Row],[sigma]]*SQRT(10)</f>
        <v>1.6667571627842374E-2</v>
      </c>
      <c r="G1105" s="3">
        <f>_xlfn.NORM.INV(0.01,0,1)*Data_SP500[[#This Row],[sigma_10d]]</f>
        <v>-3.8774569821854545E-2</v>
      </c>
      <c r="H1105" s="3" t="b">
        <f>Data_SP500[[#This Row],[leg_return10d]]&lt;Data_SP500[[#This Row],[var10d]]</f>
        <v>0</v>
      </c>
      <c r="I1105" s="3">
        <f>IF(AND(Data_SP500[[#This Row],[breaches]], Data_SP500[[#This Row],[breaches]]=H1104),1,0)</f>
        <v>0</v>
      </c>
    </row>
    <row r="1106" spans="1:9" x14ac:dyDescent="0.25">
      <c r="A1106" s="3" t="s">
        <v>1198</v>
      </c>
      <c r="B1106">
        <v>2431.7700199999999</v>
      </c>
      <c r="C1106">
        <f>LN(Data_SP500[[#This Row],[SP500]])-LN(B1105)</f>
        <v>-8.3033364774642848E-4</v>
      </c>
      <c r="D1106">
        <f>LN(B1116)-LN(Data_SP500[[#This Row],[SP500]])</f>
        <v>2.6816997788046137E-3</v>
      </c>
      <c r="E1106" s="3">
        <f t="shared" si="16"/>
        <v>5.2806035116743644E-3</v>
      </c>
      <c r="F1106" s="3">
        <f>Data_SP500[[#This Row],[sigma]]*SQRT(10)</f>
        <v>1.6698734517174536E-2</v>
      </c>
      <c r="G1106" s="3">
        <f>_xlfn.NORM.INV(0.01,0,1)*Data_SP500[[#This Row],[sigma_10d]]</f>
        <v>-3.8847065543201387E-2</v>
      </c>
      <c r="H1106" s="3" t="b">
        <f>Data_SP500[[#This Row],[leg_return10d]]&lt;Data_SP500[[#This Row],[var10d]]</f>
        <v>0</v>
      </c>
      <c r="I1106" s="3">
        <f>IF(AND(Data_SP500[[#This Row],[breaches]], Data_SP500[[#This Row],[breaches]]=H1105),1,0)</f>
        <v>0</v>
      </c>
    </row>
    <row r="1107" spans="1:9" x14ac:dyDescent="0.25">
      <c r="A1107" s="3" t="s">
        <v>1199</v>
      </c>
      <c r="B1107">
        <v>2429.389893</v>
      </c>
      <c r="C1107">
        <f>LN(Data_SP500[[#This Row],[SP500]])-LN(B1106)</f>
        <v>-9.7924249882375136E-4</v>
      </c>
      <c r="D1107">
        <f>LN(B1117)-LN(Data_SP500[[#This Row],[SP500]])</f>
        <v>3.9766939995296013E-3</v>
      </c>
      <c r="E1107" s="3">
        <f t="shared" si="16"/>
        <v>5.2554582551964076E-3</v>
      </c>
      <c r="F1107" s="3">
        <f>Data_SP500[[#This Row],[sigma]]*SQRT(10)</f>
        <v>1.6619218234355089E-2</v>
      </c>
      <c r="G1107" s="3">
        <f>_xlfn.NORM.INV(0.01,0,1)*Data_SP500[[#This Row],[sigma_10d]]</f>
        <v>-3.8662083007712733E-2</v>
      </c>
      <c r="H1107" s="3" t="b">
        <f>Data_SP500[[#This Row],[leg_return10d]]&lt;Data_SP500[[#This Row],[var10d]]</f>
        <v>0</v>
      </c>
      <c r="I1107" s="3">
        <f>IF(AND(Data_SP500[[#This Row],[breaches]], Data_SP500[[#This Row],[breaches]]=H1106),1,0)</f>
        <v>0</v>
      </c>
    </row>
    <row r="1108" spans="1:9" x14ac:dyDescent="0.25">
      <c r="A1108" s="3" t="s">
        <v>666</v>
      </c>
      <c r="B1108">
        <v>2440.3500979999999</v>
      </c>
      <c r="C1108">
        <f>LN(Data_SP500[[#This Row],[SP500]])-LN(B1107)</f>
        <v>4.5013588104358959E-3</v>
      </c>
      <c r="D1108">
        <f>LN(B1118)-LN(Data_SP500[[#This Row],[SP500]])</f>
        <v>-8.6302511617386557E-3</v>
      </c>
      <c r="E1108" s="3">
        <f t="shared" si="16"/>
        <v>5.2939237050385682E-3</v>
      </c>
      <c r="F1108" s="3">
        <f>Data_SP500[[#This Row],[sigma]]*SQRT(10)</f>
        <v>1.6740856667079283E-2</v>
      </c>
      <c r="G1108" s="3">
        <f>_xlfn.NORM.INV(0.01,0,1)*Data_SP500[[#This Row],[sigma_10d]]</f>
        <v>-3.8945056317082324E-2</v>
      </c>
      <c r="H1108" s="3" t="b">
        <f>Data_SP500[[#This Row],[leg_return10d]]&lt;Data_SP500[[#This Row],[var10d]]</f>
        <v>0</v>
      </c>
      <c r="I1108" s="3">
        <f>IF(AND(Data_SP500[[#This Row],[breaches]], Data_SP500[[#This Row],[breaches]]=H1107),1,0)</f>
        <v>0</v>
      </c>
    </row>
    <row r="1109" spans="1:9" x14ac:dyDescent="0.25">
      <c r="A1109" s="3" t="s">
        <v>667</v>
      </c>
      <c r="B1109">
        <v>2437.919922</v>
      </c>
      <c r="C1109">
        <f>LN(Data_SP500[[#This Row],[SP500]])-LN(B1108)</f>
        <v>-9.9632705490471096E-4</v>
      </c>
      <c r="D1109">
        <f>LN(B1119)-LN(Data_SP500[[#This Row],[SP500]])</f>
        <v>1.1355772957690746E-3</v>
      </c>
      <c r="E1109" s="3">
        <f t="shared" si="16"/>
        <v>5.2366544988447445E-3</v>
      </c>
      <c r="F1109" s="3">
        <f>Data_SP500[[#This Row],[sigma]]*SQRT(10)</f>
        <v>1.6559755535716977E-2</v>
      </c>
      <c r="G1109" s="3">
        <f>_xlfn.NORM.INV(0.01,0,1)*Data_SP500[[#This Row],[sigma_10d]]</f>
        <v>-3.8523752085151235E-2</v>
      </c>
      <c r="H1109" s="3" t="b">
        <f>Data_SP500[[#This Row],[leg_return10d]]&lt;Data_SP500[[#This Row],[var10d]]</f>
        <v>0</v>
      </c>
      <c r="I1109" s="3">
        <f>IF(AND(Data_SP500[[#This Row],[breaches]], Data_SP500[[#This Row],[breaches]]=H1108),1,0)</f>
        <v>0</v>
      </c>
    </row>
    <row r="1110" spans="1:9" x14ac:dyDescent="0.25">
      <c r="A1110" s="3" t="s">
        <v>668</v>
      </c>
      <c r="B1110">
        <v>2432.459961</v>
      </c>
      <c r="C1110">
        <f>LN(Data_SP500[[#This Row],[SP500]])-LN(B1109)</f>
        <v>-2.242109822419458E-3</v>
      </c>
      <c r="D1110">
        <f>LN(B1120)-LN(Data_SP500[[#This Row],[SP500]])</f>
        <v>-5.2595296305355532E-3</v>
      </c>
      <c r="E1110" s="3">
        <f t="shared" si="16"/>
        <v>5.2681555229667464E-3</v>
      </c>
      <c r="F1110" s="3">
        <f>Data_SP500[[#This Row],[sigma]]*SQRT(10)</f>
        <v>1.6659370520570409E-2</v>
      </c>
      <c r="G1110" s="3">
        <f>_xlfn.NORM.INV(0.01,0,1)*Data_SP500[[#This Row],[sigma_10d]]</f>
        <v>-3.8755491193387628E-2</v>
      </c>
      <c r="H1110" s="3" t="b">
        <f>Data_SP500[[#This Row],[leg_return10d]]&lt;Data_SP500[[#This Row],[var10d]]</f>
        <v>0</v>
      </c>
      <c r="I1110" s="3">
        <f>IF(AND(Data_SP500[[#This Row],[breaches]], Data_SP500[[#This Row],[breaches]]=H1109),1,0)</f>
        <v>0</v>
      </c>
    </row>
    <row r="1111" spans="1:9" x14ac:dyDescent="0.25">
      <c r="A1111" s="3" t="s">
        <v>669</v>
      </c>
      <c r="B1111">
        <v>2433.1499020000001</v>
      </c>
      <c r="C1111">
        <f>LN(Data_SP500[[#This Row],[SP500]])-LN(B1110)</f>
        <v>2.8359898308760734E-4</v>
      </c>
      <c r="D1111">
        <f>LN(B1121)-LN(Data_SP500[[#This Row],[SP500]])</f>
        <v>-4.0110709768503838E-3</v>
      </c>
      <c r="E1111" s="3">
        <f t="shared" si="16"/>
        <v>2.9893784054057563E-3</v>
      </c>
      <c r="F1111" s="3">
        <f>Data_SP500[[#This Row],[sigma]]*SQRT(10)</f>
        <v>9.4532445492043968E-3</v>
      </c>
      <c r="G1111" s="3">
        <f>_xlfn.NORM.INV(0.01,0,1)*Data_SP500[[#This Row],[sigma_10d]]</f>
        <v>-2.1991535359829815E-2</v>
      </c>
      <c r="H1111" s="3" t="b">
        <f>Data_SP500[[#This Row],[leg_return10d]]&lt;Data_SP500[[#This Row],[var10d]]</f>
        <v>0</v>
      </c>
      <c r="I1111" s="3">
        <f>IF(AND(Data_SP500[[#This Row],[breaches]], Data_SP500[[#This Row],[breaches]]=H1110),1,0)</f>
        <v>0</v>
      </c>
    </row>
    <row r="1112" spans="1:9" x14ac:dyDescent="0.25">
      <c r="A1112" s="3" t="s">
        <v>670</v>
      </c>
      <c r="B1112">
        <v>2453.459961</v>
      </c>
      <c r="C1112">
        <f>LN(Data_SP500[[#This Row],[SP500]])-LN(B1111)</f>
        <v>8.3125833736454879E-3</v>
      </c>
      <c r="D1112">
        <f>LN(B1122)-LN(Data_SP500[[#This Row],[SP500]])</f>
        <v>-1.0015486229725923E-2</v>
      </c>
      <c r="E1112" s="3">
        <f t="shared" ref="E1112:E1175" si="17">_xlfn.STDEV.S(C1092:C1112)</f>
        <v>3.3108837545538648E-3</v>
      </c>
      <c r="F1112" s="3">
        <f>Data_SP500[[#This Row],[sigma]]*SQRT(10)</f>
        <v>1.0469933732440095E-2</v>
      </c>
      <c r="G1112" s="3">
        <f>_xlfn.NORM.INV(0.01,0,1)*Data_SP500[[#This Row],[sigma_10d]]</f>
        <v>-2.43567080798105E-2</v>
      </c>
      <c r="H1112" s="3" t="b">
        <f>Data_SP500[[#This Row],[leg_return10d]]&lt;Data_SP500[[#This Row],[var10d]]</f>
        <v>0</v>
      </c>
      <c r="I1112" s="3">
        <f>IF(AND(Data_SP500[[#This Row],[breaches]], Data_SP500[[#This Row],[breaches]]=H1111),1,0)</f>
        <v>0</v>
      </c>
    </row>
    <row r="1113" spans="1:9" x14ac:dyDescent="0.25">
      <c r="A1113" s="3" t="s">
        <v>671</v>
      </c>
      <c r="B1113">
        <v>2437.030029</v>
      </c>
      <c r="C1113">
        <f>LN(Data_SP500[[#This Row],[SP500]])-LN(B1112)</f>
        <v>-6.7191605942236166E-3</v>
      </c>
      <c r="D1113">
        <f>LN(B1123)-LN(Data_SP500[[#This Row],[SP500]])</f>
        <v>-1.844101721396818E-3</v>
      </c>
      <c r="E1113" s="3">
        <f t="shared" si="17"/>
        <v>3.5844057583416934E-3</v>
      </c>
      <c r="F1113" s="3">
        <f>Data_SP500[[#This Row],[sigma]]*SQRT(10)</f>
        <v>1.1334886254582836E-2</v>
      </c>
      <c r="G1113" s="3">
        <f>_xlfn.NORM.INV(0.01,0,1)*Data_SP500[[#This Row],[sigma_10d]]</f>
        <v>-2.636888854084353E-2</v>
      </c>
      <c r="H1113" s="3" t="b">
        <f>Data_SP500[[#This Row],[leg_return10d]]&lt;Data_SP500[[#This Row],[var10d]]</f>
        <v>0</v>
      </c>
      <c r="I1113" s="3">
        <f>IF(AND(Data_SP500[[#This Row],[breaches]], Data_SP500[[#This Row],[breaches]]=H1112),1,0)</f>
        <v>0</v>
      </c>
    </row>
    <row r="1114" spans="1:9" x14ac:dyDescent="0.25">
      <c r="A1114" s="3" t="s">
        <v>672</v>
      </c>
      <c r="B1114">
        <v>2435.610107</v>
      </c>
      <c r="C1114">
        <f>LN(Data_SP500[[#This Row],[SP500]])-LN(B1113)</f>
        <v>-5.8281424466510856E-4</v>
      </c>
      <c r="D1114">
        <f>LN(B1124)-LN(Data_SP500[[#This Row],[SP500]])</f>
        <v>-1.0674274757904278E-2</v>
      </c>
      <c r="E1114" s="3">
        <f t="shared" si="17"/>
        <v>3.4768558686907804E-3</v>
      </c>
      <c r="F1114" s="3">
        <f>Data_SP500[[#This Row],[sigma]]*SQRT(10)</f>
        <v>1.099478364118618E-2</v>
      </c>
      <c r="G1114" s="3">
        <f>_xlfn.NORM.INV(0.01,0,1)*Data_SP500[[#This Row],[sigma_10d]]</f>
        <v>-2.5577691549212484E-2</v>
      </c>
      <c r="H1114" s="3" t="b">
        <f>Data_SP500[[#This Row],[leg_return10d]]&lt;Data_SP500[[#This Row],[var10d]]</f>
        <v>0</v>
      </c>
      <c r="I1114" s="3">
        <f>IF(AND(Data_SP500[[#This Row],[breaches]], Data_SP500[[#This Row],[breaches]]=H1113),1,0)</f>
        <v>0</v>
      </c>
    </row>
    <row r="1115" spans="1:9" x14ac:dyDescent="0.25">
      <c r="A1115" s="3" t="s">
        <v>673</v>
      </c>
      <c r="B1115">
        <v>2434.5</v>
      </c>
      <c r="C1115">
        <f>LN(Data_SP500[[#This Row],[SP500]])-LN(B1114)</f>
        <v>-4.5588579922650752E-4</v>
      </c>
      <c r="D1115">
        <f>LN(B1125)-LN(Data_SP500[[#This Row],[SP500]])</f>
        <v>-3.8356762408779943E-3</v>
      </c>
      <c r="E1115" s="3">
        <f t="shared" si="17"/>
        <v>3.4793414567659028E-3</v>
      </c>
      <c r="F1115" s="3">
        <f>Data_SP500[[#This Row],[sigma]]*SQRT(10)</f>
        <v>1.1002643760828519E-2</v>
      </c>
      <c r="G1115" s="3">
        <f>_xlfn.NORM.INV(0.01,0,1)*Data_SP500[[#This Row],[sigma_10d]]</f>
        <v>-2.5595976921832148E-2</v>
      </c>
      <c r="H1115" s="3" t="b">
        <f>Data_SP500[[#This Row],[leg_return10d]]&lt;Data_SP500[[#This Row],[var10d]]</f>
        <v>0</v>
      </c>
      <c r="I1115" s="3">
        <f>IF(AND(Data_SP500[[#This Row],[breaches]], Data_SP500[[#This Row],[breaches]]=H1114),1,0)</f>
        <v>0</v>
      </c>
    </row>
    <row r="1116" spans="1:9" x14ac:dyDescent="0.25">
      <c r="A1116" s="3" t="s">
        <v>674</v>
      </c>
      <c r="B1116">
        <v>2438.3000489999999</v>
      </c>
      <c r="C1116">
        <f>LN(Data_SP500[[#This Row],[SP500]])-LN(B1115)</f>
        <v>1.5596986258987755E-3</v>
      </c>
      <c r="D1116">
        <f>LN(B1126)-LN(Data_SP500[[#This Row],[SP500]])</f>
        <v>-4.4680387634015162E-3</v>
      </c>
      <c r="E1116" s="3">
        <f t="shared" si="17"/>
        <v>3.4615389853778502E-3</v>
      </c>
      <c r="F1116" s="3">
        <f>Data_SP500[[#This Row],[sigma]]*SQRT(10)</f>
        <v>1.0946347403262294E-2</v>
      </c>
      <c r="G1116" s="3">
        <f>_xlfn.NORM.INV(0.01,0,1)*Data_SP500[[#This Row],[sigma_10d]]</f>
        <v>-2.5465012010091714E-2</v>
      </c>
      <c r="H1116" s="3" t="b">
        <f>Data_SP500[[#This Row],[leg_return10d]]&lt;Data_SP500[[#This Row],[var10d]]</f>
        <v>0</v>
      </c>
      <c r="I1116" s="3">
        <f>IF(AND(Data_SP500[[#This Row],[breaches]], Data_SP500[[#This Row],[breaches]]=H1115),1,0)</f>
        <v>0</v>
      </c>
    </row>
    <row r="1117" spans="1:9" x14ac:dyDescent="0.25">
      <c r="A1117" s="3" t="s">
        <v>675</v>
      </c>
      <c r="B1117">
        <v>2439.070068</v>
      </c>
      <c r="C1117">
        <f>LN(Data_SP500[[#This Row],[SP500]])-LN(B1116)</f>
        <v>3.1575172190123624E-4</v>
      </c>
      <c r="D1117">
        <f>LN(B1127)-LN(Data_SP500[[#This Row],[SP500]])</f>
        <v>-5.5667778218282393E-3</v>
      </c>
      <c r="E1117" s="3">
        <f t="shared" si="17"/>
        <v>3.3524964896091652E-3</v>
      </c>
      <c r="F1117" s="3">
        <f>Data_SP500[[#This Row],[sigma]]*SQRT(10)</f>
        <v>1.0601524754883978E-2</v>
      </c>
      <c r="G1117" s="3">
        <f>_xlfn.NORM.INV(0.01,0,1)*Data_SP500[[#This Row],[sigma_10d]]</f>
        <v>-2.4662834575115686E-2</v>
      </c>
      <c r="H1117" s="3" t="b">
        <f>Data_SP500[[#This Row],[leg_return10d]]&lt;Data_SP500[[#This Row],[var10d]]</f>
        <v>0</v>
      </c>
      <c r="I1117" s="3">
        <f>IF(AND(Data_SP500[[#This Row],[breaches]], Data_SP500[[#This Row],[breaches]]=H1116),1,0)</f>
        <v>0</v>
      </c>
    </row>
    <row r="1118" spans="1:9" x14ac:dyDescent="0.25">
      <c r="A1118" s="3" t="s">
        <v>676</v>
      </c>
      <c r="B1118">
        <v>2419.3798830000001</v>
      </c>
      <c r="C1118">
        <f>LN(Data_SP500[[#This Row],[SP500]])-LN(B1117)</f>
        <v>-8.1055863508323611E-3</v>
      </c>
      <c r="D1118">
        <f>LN(B1128)-LN(Data_SP500[[#This Row],[SP500]])</f>
        <v>9.8178595992219897E-3</v>
      </c>
      <c r="E1118" s="3">
        <f t="shared" si="17"/>
        <v>3.8401945180694488E-3</v>
      </c>
      <c r="F1118" s="3">
        <f>Data_SP500[[#This Row],[sigma]]*SQRT(10)</f>
        <v>1.2143761335192094E-2</v>
      </c>
      <c r="G1118" s="3">
        <f>_xlfn.NORM.INV(0.01,0,1)*Data_SP500[[#This Row],[sigma_10d]]</f>
        <v>-2.8250613364983489E-2</v>
      </c>
      <c r="H1118" s="3" t="b">
        <f>Data_SP500[[#This Row],[leg_return10d]]&lt;Data_SP500[[#This Row],[var10d]]</f>
        <v>0</v>
      </c>
      <c r="I1118" s="3">
        <f>IF(AND(Data_SP500[[#This Row],[breaches]], Data_SP500[[#This Row],[breaches]]=H1117),1,0)</f>
        <v>0</v>
      </c>
    </row>
    <row r="1119" spans="1:9" x14ac:dyDescent="0.25">
      <c r="A1119" s="3" t="s">
        <v>677</v>
      </c>
      <c r="B1119">
        <v>2440.6899410000001</v>
      </c>
      <c r="C1119">
        <f>LN(Data_SP500[[#This Row],[SP500]])-LN(B1118)</f>
        <v>8.7695014026030194E-3</v>
      </c>
      <c r="D1119">
        <f>LN(B1129)-LN(Data_SP500[[#This Row],[SP500]])</f>
        <v>2.9211876190258224E-3</v>
      </c>
      <c r="E1119" s="3">
        <f t="shared" si="17"/>
        <v>4.2676478544635089E-3</v>
      </c>
      <c r="F1119" s="3">
        <f>Data_SP500[[#This Row],[sigma]]*SQRT(10)</f>
        <v>1.3495487471635471E-2</v>
      </c>
      <c r="G1119" s="3">
        <f>_xlfn.NORM.INV(0.01,0,1)*Data_SP500[[#This Row],[sigma_10d]]</f>
        <v>-3.1395198588783979E-2</v>
      </c>
      <c r="H1119" s="3" t="b">
        <f>Data_SP500[[#This Row],[leg_return10d]]&lt;Data_SP500[[#This Row],[var10d]]</f>
        <v>0</v>
      </c>
      <c r="I1119" s="3">
        <f>IF(AND(Data_SP500[[#This Row],[breaches]], Data_SP500[[#This Row],[breaches]]=H1118),1,0)</f>
        <v>0</v>
      </c>
    </row>
    <row r="1120" spans="1:9" x14ac:dyDescent="0.25">
      <c r="A1120" s="3" t="s">
        <v>678</v>
      </c>
      <c r="B1120">
        <v>2419.6999510000001</v>
      </c>
      <c r="C1120">
        <f>LN(Data_SP500[[#This Row],[SP500]])-LN(B1119)</f>
        <v>-8.6372167487240858E-3</v>
      </c>
      <c r="D1120">
        <f>LN(B1130)-LN(Data_SP500[[#This Row],[SP500]])</f>
        <v>1.622102077943044E-2</v>
      </c>
      <c r="E1120" s="3">
        <f t="shared" si="17"/>
        <v>4.7136875926374316E-3</v>
      </c>
      <c r="F1120" s="3">
        <f>Data_SP500[[#This Row],[sigma]]*SQRT(10)</f>
        <v>1.4905988971210218E-2</v>
      </c>
      <c r="G1120" s="3">
        <f>_xlfn.NORM.INV(0.01,0,1)*Data_SP500[[#This Row],[sigma_10d]]</f>
        <v>-3.4676515753651112E-2</v>
      </c>
      <c r="H1120" s="3" t="b">
        <f>Data_SP500[[#This Row],[leg_return10d]]&lt;Data_SP500[[#This Row],[var10d]]</f>
        <v>0</v>
      </c>
      <c r="I1120" s="3">
        <f>IF(AND(Data_SP500[[#This Row],[breaches]], Data_SP500[[#This Row],[breaches]]=H1119),1,0)</f>
        <v>0</v>
      </c>
    </row>
    <row r="1121" spans="1:9" x14ac:dyDescent="0.25">
      <c r="A1121" s="3" t="s">
        <v>679</v>
      </c>
      <c r="B1121">
        <v>2423.4099120000001</v>
      </c>
      <c r="C1121">
        <f>LN(Data_SP500[[#This Row],[SP500]])-LN(B1120)</f>
        <v>1.5320576367727767E-3</v>
      </c>
      <c r="D1121">
        <f>LN(B1131)-LN(Data_SP500[[#This Row],[SP500]])</f>
        <v>1.4636048886899289E-2</v>
      </c>
      <c r="E1121" s="3">
        <f t="shared" si="17"/>
        <v>4.4157960906640046E-3</v>
      </c>
      <c r="F1121" s="3">
        <f>Data_SP500[[#This Row],[sigma]]*SQRT(10)</f>
        <v>1.3963973329365645E-2</v>
      </c>
      <c r="G1121" s="3">
        <f>_xlfn.NORM.INV(0.01,0,1)*Data_SP500[[#This Row],[sigma_10d]]</f>
        <v>-3.2485059667932768E-2</v>
      </c>
      <c r="H1121" s="3" t="b">
        <f>Data_SP500[[#This Row],[leg_return10d]]&lt;Data_SP500[[#This Row],[var10d]]</f>
        <v>0</v>
      </c>
      <c r="I1121" s="3">
        <f>IF(AND(Data_SP500[[#This Row],[breaches]], Data_SP500[[#This Row],[breaches]]=H1120),1,0)</f>
        <v>0</v>
      </c>
    </row>
    <row r="1122" spans="1:9" x14ac:dyDescent="0.25">
      <c r="A1122" s="3" t="s">
        <v>1200</v>
      </c>
      <c r="B1122">
        <v>2429.01001</v>
      </c>
      <c r="C1122">
        <f>LN(Data_SP500[[#This Row],[SP500]])-LN(B1121)</f>
        <v>2.3081681207699489E-3</v>
      </c>
      <c r="D1122">
        <f>LN(B1132)-LN(Data_SP500[[#This Row],[SP500]])</f>
        <v>1.2925559121235608E-2</v>
      </c>
      <c r="E1122" s="3">
        <f t="shared" si="17"/>
        <v>4.3655493889865338E-3</v>
      </c>
      <c r="F1122" s="3">
        <f>Data_SP500[[#This Row],[sigma]]*SQRT(10)</f>
        <v>1.3805079307153835E-2</v>
      </c>
      <c r="G1122" s="3">
        <f>_xlfn.NORM.INV(0.01,0,1)*Data_SP500[[#This Row],[sigma_10d]]</f>
        <v>-3.2115416897162526E-2</v>
      </c>
      <c r="H1122" s="3" t="b">
        <f>Data_SP500[[#This Row],[leg_return10d]]&lt;Data_SP500[[#This Row],[var10d]]</f>
        <v>0</v>
      </c>
      <c r="I1122" s="3">
        <f>IF(AND(Data_SP500[[#This Row],[breaches]], Data_SP500[[#This Row],[breaches]]=H1121),1,0)</f>
        <v>0</v>
      </c>
    </row>
    <row r="1123" spans="1:9" x14ac:dyDescent="0.25">
      <c r="A1123" s="3" t="s">
        <v>1201</v>
      </c>
      <c r="B1123">
        <v>2432.540039</v>
      </c>
      <c r="C1123">
        <f>LN(Data_SP500[[#This Row],[SP500]])-LN(B1122)</f>
        <v>1.4522239141054882E-3</v>
      </c>
      <c r="D1123">
        <f>LN(B1133)-LN(Data_SP500[[#This Row],[SP500]])</f>
        <v>1.6831593544106127E-2</v>
      </c>
      <c r="E1123" s="3">
        <f t="shared" si="17"/>
        <v>4.373193724296909E-3</v>
      </c>
      <c r="F1123" s="3">
        <f>Data_SP500[[#This Row],[sigma]]*SQRT(10)</f>
        <v>1.3829252817932671E-2</v>
      </c>
      <c r="G1123" s="3">
        <f>_xlfn.NORM.INV(0.01,0,1)*Data_SP500[[#This Row],[sigma_10d]]</f>
        <v>-3.2171652892570977E-2</v>
      </c>
      <c r="H1123" s="3" t="b">
        <f>Data_SP500[[#This Row],[leg_return10d]]&lt;Data_SP500[[#This Row],[var10d]]</f>
        <v>0</v>
      </c>
      <c r="I1123" s="3">
        <f>IF(AND(Data_SP500[[#This Row],[breaches]], Data_SP500[[#This Row],[breaches]]=H1122),1,0)</f>
        <v>0</v>
      </c>
    </row>
    <row r="1124" spans="1:9" x14ac:dyDescent="0.25">
      <c r="A1124" s="3" t="s">
        <v>1202</v>
      </c>
      <c r="B1124">
        <v>2409.75</v>
      </c>
      <c r="C1124">
        <f>LN(Data_SP500[[#This Row],[SP500]])-LN(B1123)</f>
        <v>-9.412987281172569E-3</v>
      </c>
      <c r="D1124">
        <f>LN(B1134)-LN(Data_SP500[[#This Row],[SP500]])</f>
        <v>2.6090909717711774E-2</v>
      </c>
      <c r="E1124" s="3">
        <f t="shared" si="17"/>
        <v>4.797601166322045E-3</v>
      </c>
      <c r="F1124" s="3">
        <f>Data_SP500[[#This Row],[sigma]]*SQRT(10)</f>
        <v>1.5171346990657964E-2</v>
      </c>
      <c r="G1124" s="3">
        <f>_xlfn.NORM.INV(0.01,0,1)*Data_SP500[[#This Row],[sigma_10d]]</f>
        <v>-3.5293830818053061E-2</v>
      </c>
      <c r="H1124" s="3" t="b">
        <f>Data_SP500[[#This Row],[leg_return10d]]&lt;Data_SP500[[#This Row],[var10d]]</f>
        <v>0</v>
      </c>
      <c r="I1124" s="3">
        <f>IF(AND(Data_SP500[[#This Row],[breaches]], Data_SP500[[#This Row],[breaches]]=H1123),1,0)</f>
        <v>0</v>
      </c>
    </row>
    <row r="1125" spans="1:9" x14ac:dyDescent="0.25">
      <c r="A1125" s="3" t="s">
        <v>1203</v>
      </c>
      <c r="B1125">
        <v>2425.179932</v>
      </c>
      <c r="C1125">
        <f>LN(Data_SP500[[#This Row],[SP500]])-LN(B1124)</f>
        <v>6.3827127177997767E-3</v>
      </c>
      <c r="D1125">
        <f>LN(B1135)-LN(Data_SP500[[#This Row],[SP500]])</f>
        <v>1.9340257714913989E-2</v>
      </c>
      <c r="E1125" s="3">
        <f t="shared" si="17"/>
        <v>5.0061471387118318E-3</v>
      </c>
      <c r="F1125" s="3">
        <f>Data_SP500[[#This Row],[sigma]]*SQRT(10)</f>
        <v>1.5830827260264281E-2</v>
      </c>
      <c r="G1125" s="3">
        <f>_xlfn.NORM.INV(0.01,0,1)*Data_SP500[[#This Row],[sigma_10d]]</f>
        <v>-3.6828011341223599E-2</v>
      </c>
      <c r="H1125" s="3" t="b">
        <f>Data_SP500[[#This Row],[leg_return10d]]&lt;Data_SP500[[#This Row],[var10d]]</f>
        <v>0</v>
      </c>
      <c r="I1125" s="3">
        <f>IF(AND(Data_SP500[[#This Row],[breaches]], Data_SP500[[#This Row],[breaches]]=H1124),1,0)</f>
        <v>0</v>
      </c>
    </row>
    <row r="1126" spans="1:9" x14ac:dyDescent="0.25">
      <c r="A1126" s="3" t="s">
        <v>1204</v>
      </c>
      <c r="B1126">
        <v>2427.429932</v>
      </c>
      <c r="C1126">
        <f>LN(Data_SP500[[#This Row],[SP500]])-LN(B1125)</f>
        <v>9.2733610337525363E-4</v>
      </c>
      <c r="D1126">
        <f>LN(B1136)-LN(Data_SP500[[#This Row],[SP500]])</f>
        <v>1.7348620597124942E-2</v>
      </c>
      <c r="E1126" s="3">
        <f t="shared" si="17"/>
        <v>5.0110080232020904E-3</v>
      </c>
      <c r="F1126" s="3">
        <f>Data_SP500[[#This Row],[sigma]]*SQRT(10)</f>
        <v>1.5846198726696483E-2</v>
      </c>
      <c r="G1126" s="3">
        <f>_xlfn.NORM.INV(0.01,0,1)*Data_SP500[[#This Row],[sigma_10d]]</f>
        <v>-3.6863770719479043E-2</v>
      </c>
      <c r="H1126" s="3" t="b">
        <f>Data_SP500[[#This Row],[leg_return10d]]&lt;Data_SP500[[#This Row],[var10d]]</f>
        <v>0</v>
      </c>
      <c r="I1126" s="3">
        <f>IF(AND(Data_SP500[[#This Row],[breaches]], Data_SP500[[#This Row],[breaches]]=H1125),1,0)</f>
        <v>0</v>
      </c>
    </row>
    <row r="1127" spans="1:9" x14ac:dyDescent="0.25">
      <c r="A1127" s="3" t="s">
        <v>1205</v>
      </c>
      <c r="B1127">
        <v>2425.530029</v>
      </c>
      <c r="C1127">
        <f>LN(Data_SP500[[#This Row],[SP500]])-LN(B1126)</f>
        <v>-7.8298733652548691E-4</v>
      </c>
      <c r="D1127">
        <f>LN(B1137)-LN(Data_SP500[[#This Row],[SP500]])</f>
        <v>2.1050515573523221E-2</v>
      </c>
      <c r="E1127" s="3">
        <f t="shared" si="17"/>
        <v>5.0106852608022565E-3</v>
      </c>
      <c r="F1127" s="3">
        <f>Data_SP500[[#This Row],[sigma]]*SQRT(10)</f>
        <v>1.5845178062369947E-2</v>
      </c>
      <c r="G1127" s="3">
        <f>_xlfn.NORM.INV(0.01,0,1)*Data_SP500[[#This Row],[sigma_10d]]</f>
        <v>-3.6861396299192897E-2</v>
      </c>
      <c r="H1127" s="3" t="b">
        <f>Data_SP500[[#This Row],[leg_return10d]]&lt;Data_SP500[[#This Row],[var10d]]</f>
        <v>0</v>
      </c>
      <c r="I1127" s="3">
        <f>IF(AND(Data_SP500[[#This Row],[breaches]], Data_SP500[[#This Row],[breaches]]=H1126),1,0)</f>
        <v>0</v>
      </c>
    </row>
    <row r="1128" spans="1:9" x14ac:dyDescent="0.25">
      <c r="A1128" s="3" t="s">
        <v>1206</v>
      </c>
      <c r="B1128">
        <v>2443.25</v>
      </c>
      <c r="C1128">
        <f>LN(Data_SP500[[#This Row],[SP500]])-LN(B1127)</f>
        <v>7.2790510702178679E-3</v>
      </c>
      <c r="D1128">
        <f>LN(B1138)-LN(Data_SP500[[#This Row],[SP500]])</f>
        <v>1.4054088383285368E-2</v>
      </c>
      <c r="E1128" s="3">
        <f t="shared" si="17"/>
        <v>5.258032897391021E-3</v>
      </c>
      <c r="F1128" s="3">
        <f>Data_SP500[[#This Row],[sigma]]*SQRT(10)</f>
        <v>1.6627359967850044E-2</v>
      </c>
      <c r="G1128" s="3">
        <f>_xlfn.NORM.INV(0.01,0,1)*Data_SP500[[#This Row],[sigma_10d]]</f>
        <v>-3.868102351211973E-2</v>
      </c>
      <c r="H1128" s="3" t="b">
        <f>Data_SP500[[#This Row],[leg_return10d]]&lt;Data_SP500[[#This Row],[var10d]]</f>
        <v>0</v>
      </c>
      <c r="I1128" s="3">
        <f>IF(AND(Data_SP500[[#This Row],[breaches]], Data_SP500[[#This Row],[breaches]]=H1127),1,0)</f>
        <v>0</v>
      </c>
    </row>
    <row r="1129" spans="1:9" x14ac:dyDescent="0.25">
      <c r="A1129" s="3" t="s">
        <v>680</v>
      </c>
      <c r="B1129">
        <v>2447.830078</v>
      </c>
      <c r="C1129">
        <f>LN(Data_SP500[[#This Row],[SP500]])-LN(B1128)</f>
        <v>1.872829422406852E-3</v>
      </c>
      <c r="D1129">
        <f>LN(B1139)-LN(Data_SP500[[#This Row],[SP500]])</f>
        <v>1.1208097424428409E-2</v>
      </c>
      <c r="E1129" s="3">
        <f t="shared" si="17"/>
        <v>5.1830425621583924E-3</v>
      </c>
      <c r="F1129" s="3">
        <f>Data_SP500[[#This Row],[sigma]]*SQRT(10)</f>
        <v>1.6390219706015365E-2</v>
      </c>
      <c r="G1129" s="3">
        <f>_xlfn.NORM.INV(0.01,0,1)*Data_SP500[[#This Row],[sigma_10d]]</f>
        <v>-3.8129352768151138E-2</v>
      </c>
      <c r="H1129" s="3" t="b">
        <f>Data_SP500[[#This Row],[leg_return10d]]&lt;Data_SP500[[#This Row],[var10d]]</f>
        <v>0</v>
      </c>
      <c r="I1129" s="3">
        <f>IF(AND(Data_SP500[[#This Row],[breaches]], Data_SP500[[#This Row],[breaches]]=H1128),1,0)</f>
        <v>0</v>
      </c>
    </row>
    <row r="1130" spans="1:9" x14ac:dyDescent="0.25">
      <c r="A1130" s="3" t="s">
        <v>681</v>
      </c>
      <c r="B1130">
        <v>2459.2700199999999</v>
      </c>
      <c r="C1130">
        <f>LN(Data_SP500[[#This Row],[SP500]])-LN(B1129)</f>
        <v>4.6626164116805313E-3</v>
      </c>
      <c r="D1130">
        <f>LN(B1140)-LN(Data_SP500[[#This Row],[SP500]])</f>
        <v>5.2034654231869482E-3</v>
      </c>
      <c r="E1130" s="3">
        <f t="shared" si="17"/>
        <v>5.2671224550900316E-3</v>
      </c>
      <c r="F1130" s="3">
        <f>Data_SP500[[#This Row],[sigma]]*SQRT(10)</f>
        <v>1.6656103673102437E-2</v>
      </c>
      <c r="G1130" s="3">
        <f>_xlfn.NORM.INV(0.01,0,1)*Data_SP500[[#This Row],[sigma_10d]]</f>
        <v>-3.8747891369725694E-2</v>
      </c>
      <c r="H1130" s="3" t="b">
        <f>Data_SP500[[#This Row],[leg_return10d]]&lt;Data_SP500[[#This Row],[var10d]]</f>
        <v>0</v>
      </c>
      <c r="I1130" s="3">
        <f>IF(AND(Data_SP500[[#This Row],[breaches]], Data_SP500[[#This Row],[breaches]]=H1129),1,0)</f>
        <v>0</v>
      </c>
    </row>
    <row r="1131" spans="1:9" x14ac:dyDescent="0.25">
      <c r="A1131" s="3" t="s">
        <v>682</v>
      </c>
      <c r="B1131">
        <v>2459.139893</v>
      </c>
      <c r="C1131">
        <f>LN(Data_SP500[[#This Row],[SP500]])-LN(B1130)</f>
        <v>-5.291425575837394E-5</v>
      </c>
      <c r="D1131">
        <f>LN(B1141)-LN(Data_SP500[[#This Row],[SP500]])</f>
        <v>4.5279687749104625E-3</v>
      </c>
      <c r="E1131" s="3">
        <f t="shared" si="17"/>
        <v>5.2334556405565814E-3</v>
      </c>
      <c r="F1131" s="3">
        <f>Data_SP500[[#This Row],[sigma]]*SQRT(10)</f>
        <v>1.6549639857614273E-2</v>
      </c>
      <c r="G1131" s="3">
        <f>_xlfn.NORM.INV(0.01,0,1)*Data_SP500[[#This Row],[sigma_10d]]</f>
        <v>-3.8500219498902526E-2</v>
      </c>
      <c r="H1131" s="3" t="b">
        <f>Data_SP500[[#This Row],[leg_return10d]]&lt;Data_SP500[[#This Row],[var10d]]</f>
        <v>0</v>
      </c>
      <c r="I1131" s="3">
        <f>IF(AND(Data_SP500[[#This Row],[breaches]], Data_SP500[[#This Row],[breaches]]=H1130),1,0)</f>
        <v>0</v>
      </c>
    </row>
    <row r="1132" spans="1:9" x14ac:dyDescent="0.25">
      <c r="A1132" s="3" t="s">
        <v>683</v>
      </c>
      <c r="B1132">
        <v>2460.610107</v>
      </c>
      <c r="C1132">
        <f>LN(Data_SP500[[#This Row],[SP500]])-LN(B1131)</f>
        <v>5.976783551062681E-4</v>
      </c>
      <c r="D1132">
        <f>LN(B1142)-LN(Data_SP500[[#This Row],[SP500]])</f>
        <v>6.3764112639796977E-3</v>
      </c>
      <c r="E1132" s="3">
        <f t="shared" si="17"/>
        <v>5.2331966884001484E-3</v>
      </c>
      <c r="F1132" s="3">
        <f>Data_SP500[[#This Row],[sigma]]*SQRT(10)</f>
        <v>1.6548820978994933E-2</v>
      </c>
      <c r="G1132" s="3">
        <f>_xlfn.NORM.INV(0.01,0,1)*Data_SP500[[#This Row],[sigma_10d]]</f>
        <v>-3.8498314502367327E-2</v>
      </c>
      <c r="H1132" s="3" t="b">
        <f>Data_SP500[[#This Row],[leg_return10d]]&lt;Data_SP500[[#This Row],[var10d]]</f>
        <v>0</v>
      </c>
      <c r="I1132" s="3">
        <f>IF(AND(Data_SP500[[#This Row],[breaches]], Data_SP500[[#This Row],[breaches]]=H1131),1,0)</f>
        <v>0</v>
      </c>
    </row>
    <row r="1133" spans="1:9" x14ac:dyDescent="0.25">
      <c r="A1133" s="3" t="s">
        <v>684</v>
      </c>
      <c r="B1133">
        <v>2473.830078</v>
      </c>
      <c r="C1133">
        <f>LN(Data_SP500[[#This Row],[SP500]])-LN(B1132)</f>
        <v>5.3582583369760073E-3</v>
      </c>
      <c r="D1133">
        <f>LN(B1143)-LN(Data_SP500[[#This Row],[SP500]])</f>
        <v>1.5106800504858242E-3</v>
      </c>
      <c r="E1133" s="3">
        <f t="shared" si="17"/>
        <v>5.0501528470564758E-3</v>
      </c>
      <c r="F1133" s="3">
        <f>Data_SP500[[#This Row],[sigma]]*SQRT(10)</f>
        <v>1.5969985528682434E-2</v>
      </c>
      <c r="G1133" s="3">
        <f>_xlfn.NORM.INV(0.01,0,1)*Data_SP500[[#This Row],[sigma_10d]]</f>
        <v>-3.7151741883113369E-2</v>
      </c>
      <c r="H1133" s="3" t="b">
        <f>Data_SP500[[#This Row],[leg_return10d]]&lt;Data_SP500[[#This Row],[var10d]]</f>
        <v>0</v>
      </c>
      <c r="I1133" s="3">
        <f>IF(AND(Data_SP500[[#This Row],[breaches]], Data_SP500[[#This Row],[breaches]]=H1132),1,0)</f>
        <v>0</v>
      </c>
    </row>
    <row r="1134" spans="1:9" x14ac:dyDescent="0.25">
      <c r="A1134" s="3" t="s">
        <v>685</v>
      </c>
      <c r="B1134">
        <v>2473.4499510000001</v>
      </c>
      <c r="C1134">
        <f>LN(Data_SP500[[#This Row],[SP500]])-LN(B1133)</f>
        <v>-1.5367110756692171E-4</v>
      </c>
      <c r="D1134">
        <f>LN(B1144)-LN(Data_SP500[[#This Row],[SP500]])</f>
        <v>-5.2169057608342229E-4</v>
      </c>
      <c r="E1134" s="3">
        <f t="shared" si="17"/>
        <v>4.7840080480018882E-3</v>
      </c>
      <c r="F1134" s="3">
        <f>Data_SP500[[#This Row],[sigma]]*SQRT(10)</f>
        <v>1.5128361776262108E-2</v>
      </c>
      <c r="G1134" s="3">
        <f>_xlfn.NORM.INV(0.01,0,1)*Data_SP500[[#This Row],[sigma_10d]]</f>
        <v>-3.5193832255928072E-2</v>
      </c>
      <c r="H1134" s="3" t="b">
        <f>Data_SP500[[#This Row],[leg_return10d]]&lt;Data_SP500[[#This Row],[var10d]]</f>
        <v>0</v>
      </c>
      <c r="I1134" s="3">
        <f>IF(AND(Data_SP500[[#This Row],[breaches]], Data_SP500[[#This Row],[breaches]]=H1133),1,0)</f>
        <v>0</v>
      </c>
    </row>
    <row r="1135" spans="1:9" x14ac:dyDescent="0.25">
      <c r="A1135" s="3" t="s">
        <v>686</v>
      </c>
      <c r="B1135">
        <v>2472.540039</v>
      </c>
      <c r="C1135">
        <f>LN(Data_SP500[[#This Row],[SP500]])-LN(B1134)</f>
        <v>-3.6793928499800899E-4</v>
      </c>
      <c r="D1135">
        <f>LN(B1145)-LN(Data_SP500[[#This Row],[SP500]])</f>
        <v>1.733570120229011E-3</v>
      </c>
      <c r="E1135" s="3">
        <f t="shared" si="17"/>
        <v>4.7813418870718549E-3</v>
      </c>
      <c r="F1135" s="3">
        <f>Data_SP500[[#This Row],[sigma]]*SQRT(10)</f>
        <v>1.511993063511465E-2</v>
      </c>
      <c r="G1135" s="3">
        <f>_xlfn.NORM.INV(0.01,0,1)*Data_SP500[[#This Row],[sigma_10d]]</f>
        <v>-3.5174218488643945E-2</v>
      </c>
      <c r="H1135" s="3" t="b">
        <f>Data_SP500[[#This Row],[leg_return10d]]&lt;Data_SP500[[#This Row],[var10d]]</f>
        <v>0</v>
      </c>
      <c r="I1135" s="3">
        <f>IF(AND(Data_SP500[[#This Row],[breaches]], Data_SP500[[#This Row],[breaches]]=H1134),1,0)</f>
        <v>0</v>
      </c>
    </row>
    <row r="1136" spans="1:9" x14ac:dyDescent="0.25">
      <c r="A1136" s="3" t="s">
        <v>687</v>
      </c>
      <c r="B1136">
        <v>2469.9099120000001</v>
      </c>
      <c r="C1136">
        <f>LN(Data_SP500[[#This Row],[SP500]])-LN(B1135)</f>
        <v>-1.0643010144137932E-3</v>
      </c>
      <c r="D1136">
        <f>LN(B1146)-LN(Data_SP500[[#This Row],[SP500]])</f>
        <v>4.4437157853041143E-3</v>
      </c>
      <c r="E1136" s="3">
        <f t="shared" si="17"/>
        <v>4.7906360159176891E-3</v>
      </c>
      <c r="F1136" s="3">
        <f>Data_SP500[[#This Row],[sigma]]*SQRT(10)</f>
        <v>1.5149321251134558E-2</v>
      </c>
      <c r="G1136" s="3">
        <f>_xlfn.NORM.INV(0.01,0,1)*Data_SP500[[#This Row],[sigma_10d]]</f>
        <v>-3.524259128573861E-2</v>
      </c>
      <c r="H1136" s="3" t="b">
        <f>Data_SP500[[#This Row],[leg_return10d]]&lt;Data_SP500[[#This Row],[var10d]]</f>
        <v>0</v>
      </c>
      <c r="I1136" s="3">
        <f>IF(AND(Data_SP500[[#This Row],[breaches]], Data_SP500[[#This Row],[breaches]]=H1135),1,0)</f>
        <v>0</v>
      </c>
    </row>
    <row r="1137" spans="1:9" x14ac:dyDescent="0.25">
      <c r="A1137" s="3" t="s">
        <v>688</v>
      </c>
      <c r="B1137">
        <v>2477.1298830000001</v>
      </c>
      <c r="C1137">
        <f>LN(Data_SP500[[#This Row],[SP500]])-LN(B1136)</f>
        <v>2.918907639872792E-3</v>
      </c>
      <c r="D1137">
        <f>LN(B1147)-LN(Data_SP500[[#This Row],[SP500]])</f>
        <v>-8.9254399036065024E-4</v>
      </c>
      <c r="E1137" s="3">
        <f t="shared" si="17"/>
        <v>4.8121408159851591E-3</v>
      </c>
      <c r="F1137" s="3">
        <f>Data_SP500[[#This Row],[sigma]]*SQRT(10)</f>
        <v>1.5217325399974306E-2</v>
      </c>
      <c r="G1137" s="3">
        <f>_xlfn.NORM.INV(0.01,0,1)*Data_SP500[[#This Row],[sigma_10d]]</f>
        <v>-3.5400792592817913E-2</v>
      </c>
      <c r="H1137" s="3" t="b">
        <f>Data_SP500[[#This Row],[leg_return10d]]&lt;Data_SP500[[#This Row],[var10d]]</f>
        <v>0</v>
      </c>
      <c r="I1137" s="3">
        <f>IF(AND(Data_SP500[[#This Row],[breaches]], Data_SP500[[#This Row],[breaches]]=H1136),1,0)</f>
        <v>0</v>
      </c>
    </row>
    <row r="1138" spans="1:9" x14ac:dyDescent="0.25">
      <c r="A1138" s="3" t="s">
        <v>689</v>
      </c>
      <c r="B1138">
        <v>2477.830078</v>
      </c>
      <c r="C1138">
        <f>LN(Data_SP500[[#This Row],[SP500]])-LN(B1137)</f>
        <v>2.8262387998001515E-4</v>
      </c>
      <c r="D1138">
        <f>LN(B1148)-LN(Data_SP500[[#This Row],[SP500]])</f>
        <v>-1.5388425240914216E-3</v>
      </c>
      <c r="E1138" s="3">
        <f t="shared" si="17"/>
        <v>4.8122965276940809E-3</v>
      </c>
      <c r="F1138" s="3">
        <f>Data_SP500[[#This Row],[sigma]]*SQRT(10)</f>
        <v>1.5217817803632856E-2</v>
      </c>
      <c r="G1138" s="3">
        <f>_xlfn.NORM.INV(0.01,0,1)*Data_SP500[[#This Row],[sigma_10d]]</f>
        <v>-3.5401938095022151E-2</v>
      </c>
      <c r="H1138" s="3" t="b">
        <f>Data_SP500[[#This Row],[leg_return10d]]&lt;Data_SP500[[#This Row],[var10d]]</f>
        <v>0</v>
      </c>
      <c r="I1138" s="3">
        <f>IF(AND(Data_SP500[[#This Row],[breaches]], Data_SP500[[#This Row],[breaches]]=H1137),1,0)</f>
        <v>0</v>
      </c>
    </row>
    <row r="1139" spans="1:9" x14ac:dyDescent="0.25">
      <c r="A1139" s="3" t="s">
        <v>690</v>
      </c>
      <c r="B1139">
        <v>2475.419922</v>
      </c>
      <c r="C1139">
        <f>LN(Data_SP500[[#This Row],[SP500]])-LN(B1138)</f>
        <v>-9.7316153645010672E-4</v>
      </c>
      <c r="D1139">
        <f>LN(B1149)-LN(Data_SP500[[#This Row],[SP500]])</f>
        <v>-1.5145899552218012E-2</v>
      </c>
      <c r="E1139" s="3">
        <f t="shared" si="17"/>
        <v>4.3890674850186407E-3</v>
      </c>
      <c r="F1139" s="3">
        <f>Data_SP500[[#This Row],[sigma]]*SQRT(10)</f>
        <v>1.3879450056845861E-2</v>
      </c>
      <c r="G1139" s="3">
        <f>_xlfn.NORM.INV(0.01,0,1)*Data_SP500[[#This Row],[sigma_10d]]</f>
        <v>-3.2288429132599397E-2</v>
      </c>
      <c r="H1139" s="3" t="b">
        <f>Data_SP500[[#This Row],[leg_return10d]]&lt;Data_SP500[[#This Row],[var10d]]</f>
        <v>0</v>
      </c>
      <c r="I1139" s="3">
        <f>IF(AND(Data_SP500[[#This Row],[breaches]], Data_SP500[[#This Row],[breaches]]=H1138),1,0)</f>
        <v>0</v>
      </c>
    </row>
    <row r="1140" spans="1:9" x14ac:dyDescent="0.25">
      <c r="A1140" s="3" t="s">
        <v>691</v>
      </c>
      <c r="B1140">
        <v>2472.1000979999999</v>
      </c>
      <c r="C1140">
        <f>LN(Data_SP500[[#This Row],[SP500]])-LN(B1139)</f>
        <v>-1.3420155895609298E-3</v>
      </c>
      <c r="D1140">
        <f>LN(B1150)-LN(Data_SP500[[#This Row],[SP500]])</f>
        <v>-1.2529127007508301E-2</v>
      </c>
      <c r="E1140" s="3">
        <f t="shared" si="17"/>
        <v>4.0457260383307426E-3</v>
      </c>
      <c r="F1140" s="3">
        <f>Data_SP500[[#This Row],[sigma]]*SQRT(10)</f>
        <v>1.2793709070174828E-2</v>
      </c>
      <c r="G1140" s="3">
        <f>_xlfn.NORM.INV(0.01,0,1)*Data_SP500[[#This Row],[sigma_10d]]</f>
        <v>-2.9762617896498231E-2</v>
      </c>
      <c r="H1140" s="3" t="b">
        <f>Data_SP500[[#This Row],[leg_return10d]]&lt;Data_SP500[[#This Row],[var10d]]</f>
        <v>0</v>
      </c>
      <c r="I1140" s="3">
        <f>IF(AND(Data_SP500[[#This Row],[breaches]], Data_SP500[[#This Row],[breaches]]=H1139),1,0)</f>
        <v>0</v>
      </c>
    </row>
    <row r="1141" spans="1:9" x14ac:dyDescent="0.25">
      <c r="A1141" s="3" t="s">
        <v>692</v>
      </c>
      <c r="B1141">
        <v>2470.3000489999999</v>
      </c>
      <c r="C1141">
        <f>LN(Data_SP500[[#This Row],[SP500]])-LN(B1140)</f>
        <v>-7.2841090403485964E-4</v>
      </c>
      <c r="D1141">
        <f>LN(B1151)-LN(Data_SP500[[#This Row],[SP500]])</f>
        <v>-1.8070646658632228E-3</v>
      </c>
      <c r="E1141" s="3">
        <f t="shared" si="17"/>
        <v>3.468983258704263E-3</v>
      </c>
      <c r="F1141" s="3">
        <f>Data_SP500[[#This Row],[sigma]]*SQRT(10)</f>
        <v>1.0969888262498598E-2</v>
      </c>
      <c r="G1141" s="3">
        <f>_xlfn.NORM.INV(0.01,0,1)*Data_SP500[[#This Row],[sigma_10d]]</f>
        <v>-2.5519776237929188E-2</v>
      </c>
      <c r="H1141" s="3" t="b">
        <f>Data_SP500[[#This Row],[leg_return10d]]&lt;Data_SP500[[#This Row],[var10d]]</f>
        <v>0</v>
      </c>
      <c r="I1141" s="3">
        <f>IF(AND(Data_SP500[[#This Row],[breaches]], Data_SP500[[#This Row],[breaches]]=H1140),1,0)</f>
        <v>0</v>
      </c>
    </row>
    <row r="1142" spans="1:9" x14ac:dyDescent="0.25">
      <c r="A1142" s="3" t="s">
        <v>1207</v>
      </c>
      <c r="B1142">
        <v>2476.3500979999999</v>
      </c>
      <c r="C1142">
        <f>LN(Data_SP500[[#This Row],[SP500]])-LN(B1141)</f>
        <v>2.4461208441755034E-3</v>
      </c>
      <c r="D1142">
        <f>LN(B1152)-LN(Data_SP500[[#This Row],[SP500]])</f>
        <v>-4.7521180524512374E-3</v>
      </c>
      <c r="E1142" s="3">
        <f t="shared" si="17"/>
        <v>3.4818942304265248E-3</v>
      </c>
      <c r="F1142" s="3">
        <f>Data_SP500[[#This Row],[sigma]]*SQRT(10)</f>
        <v>1.1010716339946972E-2</v>
      </c>
      <c r="G1142" s="3">
        <f>_xlfn.NORM.INV(0.01,0,1)*Data_SP500[[#This Row],[sigma_10d]]</f>
        <v>-2.5614756549102384E-2</v>
      </c>
      <c r="H1142" s="3" t="b">
        <f>Data_SP500[[#This Row],[leg_return10d]]&lt;Data_SP500[[#This Row],[var10d]]</f>
        <v>0</v>
      </c>
      <c r="I1142" s="3">
        <f>IF(AND(Data_SP500[[#This Row],[breaches]], Data_SP500[[#This Row],[breaches]]=H1141),1,0)</f>
        <v>0</v>
      </c>
    </row>
    <row r="1143" spans="1:9" x14ac:dyDescent="0.25">
      <c r="A1143" s="3" t="s">
        <v>1208</v>
      </c>
      <c r="B1143">
        <v>2477.570068</v>
      </c>
      <c r="C1143">
        <f>LN(Data_SP500[[#This Row],[SP500]])-LN(B1142)</f>
        <v>4.9252712348213379E-4</v>
      </c>
      <c r="D1143">
        <f>LN(B1153)-LN(Data_SP500[[#This Row],[SP500]])</f>
        <v>-3.8255496523582622E-3</v>
      </c>
      <c r="E1143" s="3">
        <f t="shared" si="17"/>
        <v>3.4710697118778954E-3</v>
      </c>
      <c r="F1143" s="3">
        <f>Data_SP500[[#This Row],[sigma]]*SQRT(10)</f>
        <v>1.0976486206758562E-2</v>
      </c>
      <c r="G1143" s="3">
        <f>_xlfn.NORM.INV(0.01,0,1)*Data_SP500[[#This Row],[sigma_10d]]</f>
        <v>-2.5535125351531393E-2</v>
      </c>
      <c r="H1143" s="3" t="b">
        <f>Data_SP500[[#This Row],[leg_return10d]]&lt;Data_SP500[[#This Row],[var10d]]</f>
        <v>0</v>
      </c>
      <c r="I1143" s="3">
        <f>IF(AND(Data_SP500[[#This Row],[breaches]], Data_SP500[[#This Row],[breaches]]=H1142),1,0)</f>
        <v>0</v>
      </c>
    </row>
    <row r="1144" spans="1:9" x14ac:dyDescent="0.25">
      <c r="A1144" s="3" t="s">
        <v>1209</v>
      </c>
      <c r="B1144">
        <v>2472.1599120000001</v>
      </c>
      <c r="C1144">
        <f>LN(Data_SP500[[#This Row],[SP500]])-LN(B1143)</f>
        <v>-2.1860417341361682E-3</v>
      </c>
      <c r="D1144">
        <f>LN(B1154)-LN(Data_SP500[[#This Row],[SP500]])</f>
        <v>-1.7196850138033071E-2</v>
      </c>
      <c r="E1144" s="3">
        <f t="shared" si="17"/>
        <v>3.5345778652694569E-3</v>
      </c>
      <c r="F1144" s="3">
        <f>Data_SP500[[#This Row],[sigma]]*SQRT(10)</f>
        <v>1.1177316621467244E-2</v>
      </c>
      <c r="G1144" s="3">
        <f>_xlfn.NORM.INV(0.01,0,1)*Data_SP500[[#This Row],[sigma_10d]]</f>
        <v>-2.6002326759831676E-2</v>
      </c>
      <c r="H1144" s="3" t="b">
        <f>Data_SP500[[#This Row],[leg_return10d]]&lt;Data_SP500[[#This Row],[var10d]]</f>
        <v>0</v>
      </c>
      <c r="I1144" s="3">
        <f>IF(AND(Data_SP500[[#This Row],[breaches]], Data_SP500[[#This Row],[breaches]]=H1143),1,0)</f>
        <v>0</v>
      </c>
    </row>
    <row r="1145" spans="1:9" x14ac:dyDescent="0.25">
      <c r="A1145" s="3" t="s">
        <v>1210</v>
      </c>
      <c r="B1145">
        <v>2476.830078</v>
      </c>
      <c r="C1145">
        <f>LN(Data_SP500[[#This Row],[SP500]])-LN(B1144)</f>
        <v>1.8873214113144243E-3</v>
      </c>
      <c r="D1145">
        <f>LN(B1155)-LN(Data_SP500[[#This Row],[SP500]])</f>
        <v>-2.0921225236289587E-2</v>
      </c>
      <c r="E1145" s="3">
        <f t="shared" si="17"/>
        <v>2.6585146230481086E-3</v>
      </c>
      <c r="F1145" s="3">
        <f>Data_SP500[[#This Row],[sigma]]*SQRT(10)</f>
        <v>8.4069614016959952E-3</v>
      </c>
      <c r="G1145" s="3">
        <f>_xlfn.NORM.INV(0.01,0,1)*Data_SP500[[#This Row],[sigma_10d]]</f>
        <v>-1.9557516783978886E-2</v>
      </c>
      <c r="H1145" s="3" t="b">
        <f>Data_SP500[[#This Row],[leg_return10d]]&lt;Data_SP500[[#This Row],[var10d]]</f>
        <v>1</v>
      </c>
      <c r="I1145" s="3">
        <f>IF(AND(Data_SP500[[#This Row],[breaches]], Data_SP500[[#This Row],[breaches]]=H1144),1,0)</f>
        <v>0</v>
      </c>
    </row>
    <row r="1146" spans="1:9" x14ac:dyDescent="0.25">
      <c r="A1146" s="3" t="s">
        <v>1211</v>
      </c>
      <c r="B1146">
        <v>2480.9099120000001</v>
      </c>
      <c r="C1146">
        <f>LN(Data_SP500[[#This Row],[SP500]])-LN(B1145)</f>
        <v>1.64584465066131E-3</v>
      </c>
      <c r="D1146">
        <f>LN(B1156)-LN(Data_SP500[[#This Row],[SP500]])</f>
        <v>-2.1405094320456897E-2</v>
      </c>
      <c r="E1146" s="3">
        <f t="shared" si="17"/>
        <v>2.3941782287237126E-3</v>
      </c>
      <c r="F1146" s="3">
        <f>Data_SP500[[#This Row],[sigma]]*SQRT(10)</f>
        <v>7.5710563271544967E-3</v>
      </c>
      <c r="G1146" s="3">
        <f>_xlfn.NORM.INV(0.01,0,1)*Data_SP500[[#This Row],[sigma_10d]]</f>
        <v>-1.7612910790919319E-2</v>
      </c>
      <c r="H1146" s="3" t="b">
        <f>Data_SP500[[#This Row],[leg_return10d]]&lt;Data_SP500[[#This Row],[var10d]]</f>
        <v>1</v>
      </c>
      <c r="I1146" s="3">
        <f>IF(AND(Data_SP500[[#This Row],[breaches]], Data_SP500[[#This Row],[breaches]]=H1145),1,0)</f>
        <v>1</v>
      </c>
    </row>
    <row r="1147" spans="1:9" x14ac:dyDescent="0.25">
      <c r="A1147" s="3" t="s">
        <v>1212</v>
      </c>
      <c r="B1147">
        <v>2474.919922</v>
      </c>
      <c r="C1147">
        <f>LN(Data_SP500[[#This Row],[SP500]])-LN(B1146)</f>
        <v>-2.4173521357919725E-3</v>
      </c>
      <c r="D1147">
        <f>LN(B1157)-LN(Data_SP500[[#This Row],[SP500]])</f>
        <v>-9.0960467512619658E-3</v>
      </c>
      <c r="E1147" s="3">
        <f t="shared" si="17"/>
        <v>2.5132636098906323E-3</v>
      </c>
      <c r="F1147" s="3">
        <f>Data_SP500[[#This Row],[sigma]]*SQRT(10)</f>
        <v>7.9476373676712845E-3</v>
      </c>
      <c r="G1147" s="3">
        <f>_xlfn.NORM.INV(0.01,0,1)*Data_SP500[[#This Row],[sigma_10d]]</f>
        <v>-1.8488969293929635E-2</v>
      </c>
      <c r="H1147" s="3" t="b">
        <f>Data_SP500[[#This Row],[leg_return10d]]&lt;Data_SP500[[#This Row],[var10d]]</f>
        <v>0</v>
      </c>
      <c r="I1147" s="3">
        <f>IF(AND(Data_SP500[[#This Row],[breaches]], Data_SP500[[#This Row],[breaches]]=H1146),1,0)</f>
        <v>0</v>
      </c>
    </row>
    <row r="1148" spans="1:9" x14ac:dyDescent="0.25">
      <c r="A1148" s="3" t="s">
        <v>1213</v>
      </c>
      <c r="B1148">
        <v>2474.0200199999999</v>
      </c>
      <c r="C1148">
        <f>LN(Data_SP500[[#This Row],[SP500]])-LN(B1147)</f>
        <v>-3.6367465375075625E-4</v>
      </c>
      <c r="D1148">
        <f>LN(B1158)-LN(Data_SP500[[#This Row],[SP500]])</f>
        <v>-1.2191942351288176E-2</v>
      </c>
      <c r="E1148" s="3">
        <f t="shared" si="17"/>
        <v>2.5006695693739283E-3</v>
      </c>
      <c r="F1148" s="3">
        <f>Data_SP500[[#This Row],[sigma]]*SQRT(10)</f>
        <v>7.9078115146940554E-3</v>
      </c>
      <c r="G1148" s="3">
        <f>_xlfn.NORM.INV(0.01,0,1)*Data_SP500[[#This Row],[sigma_10d]]</f>
        <v>-1.8396320505524196E-2</v>
      </c>
      <c r="H1148" s="3" t="b">
        <f>Data_SP500[[#This Row],[leg_return10d]]&lt;Data_SP500[[#This Row],[var10d]]</f>
        <v>0</v>
      </c>
      <c r="I1148" s="3">
        <f>IF(AND(Data_SP500[[#This Row],[breaches]], Data_SP500[[#This Row],[breaches]]=H1147),1,0)</f>
        <v>0</v>
      </c>
    </row>
    <row r="1149" spans="1:9" x14ac:dyDescent="0.25">
      <c r="A1149" s="3" t="s">
        <v>1214</v>
      </c>
      <c r="B1149">
        <v>2438.209961</v>
      </c>
      <c r="C1149">
        <f>LN(Data_SP500[[#This Row],[SP500]])-LN(B1148)</f>
        <v>-1.4580218564576697E-2</v>
      </c>
      <c r="D1149">
        <f>LN(B1159)-LN(Data_SP500[[#This Row],[SP500]])</f>
        <v>3.1165961344381543E-4</v>
      </c>
      <c r="E1149" s="3">
        <f t="shared" si="17"/>
        <v>3.8930702566362481E-3</v>
      </c>
      <c r="F1149" s="3">
        <f>Data_SP500[[#This Row],[sigma]]*SQRT(10)</f>
        <v>1.2310969102026788E-2</v>
      </c>
      <c r="G1149" s="3">
        <f>_xlfn.NORM.INV(0.01,0,1)*Data_SP500[[#This Row],[sigma_10d]]</f>
        <v>-2.8639596797882496E-2</v>
      </c>
      <c r="H1149" s="3" t="b">
        <f>Data_SP500[[#This Row],[leg_return10d]]&lt;Data_SP500[[#This Row],[var10d]]</f>
        <v>0</v>
      </c>
      <c r="I1149" s="3">
        <f>IF(AND(Data_SP500[[#This Row],[breaches]], Data_SP500[[#This Row],[breaches]]=H1148),1,0)</f>
        <v>0</v>
      </c>
    </row>
    <row r="1150" spans="1:9" x14ac:dyDescent="0.25">
      <c r="A1150" s="3" t="s">
        <v>1215</v>
      </c>
      <c r="B1150">
        <v>2441.320068</v>
      </c>
      <c r="C1150">
        <f>LN(Data_SP500[[#This Row],[SP500]])-LN(B1149)</f>
        <v>1.2747569551487814E-3</v>
      </c>
      <c r="D1150">
        <f>LN(B1160)-LN(Data_SP500[[#This Row],[SP500]])</f>
        <v>7.0837427586400992E-4</v>
      </c>
      <c r="E1150" s="3">
        <f t="shared" si="17"/>
        <v>3.8800952530715482E-3</v>
      </c>
      <c r="F1150" s="3">
        <f>Data_SP500[[#This Row],[sigma]]*SQRT(10)</f>
        <v>1.2269938538113532E-2</v>
      </c>
      <c r="G1150" s="3">
        <f>_xlfn.NORM.INV(0.01,0,1)*Data_SP500[[#This Row],[sigma_10d]]</f>
        <v>-2.8544145432752199E-2</v>
      </c>
      <c r="H1150" s="3" t="b">
        <f>Data_SP500[[#This Row],[leg_return10d]]&lt;Data_SP500[[#This Row],[var10d]]</f>
        <v>0</v>
      </c>
      <c r="I1150" s="3">
        <f>IF(AND(Data_SP500[[#This Row],[breaches]], Data_SP500[[#This Row],[breaches]]=H1149),1,0)</f>
        <v>0</v>
      </c>
    </row>
    <row r="1151" spans="1:9" x14ac:dyDescent="0.25">
      <c r="A1151" s="3" t="s">
        <v>693</v>
      </c>
      <c r="B1151">
        <v>2465.8400879999999</v>
      </c>
      <c r="C1151">
        <f>LN(Data_SP500[[#This Row],[SP500]])-LN(B1150)</f>
        <v>9.9936514376102181E-3</v>
      </c>
      <c r="D1151">
        <f>LN(B1161)-LN(Data_SP500[[#This Row],[SP500]])</f>
        <v>-8.798323854691148E-3</v>
      </c>
      <c r="E1151" s="3">
        <f t="shared" si="17"/>
        <v>4.3545068920682302E-3</v>
      </c>
      <c r="F1151" s="3">
        <f>Data_SP500[[#This Row],[sigma]]*SQRT(10)</f>
        <v>1.3770159865836606E-2</v>
      </c>
      <c r="G1151" s="3">
        <f>_xlfn.NORM.INV(0.01,0,1)*Data_SP500[[#This Row],[sigma_10d]]</f>
        <v>-3.2034182129091496E-2</v>
      </c>
      <c r="H1151" s="3" t="b">
        <f>Data_SP500[[#This Row],[leg_return10d]]&lt;Data_SP500[[#This Row],[var10d]]</f>
        <v>0</v>
      </c>
      <c r="I1151" s="3">
        <f>IF(AND(Data_SP500[[#This Row],[breaches]], Data_SP500[[#This Row],[breaches]]=H1150),1,0)</f>
        <v>0</v>
      </c>
    </row>
    <row r="1152" spans="1:9" x14ac:dyDescent="0.25">
      <c r="A1152" s="3" t="s">
        <v>694</v>
      </c>
      <c r="B1152">
        <v>2464.610107</v>
      </c>
      <c r="C1152">
        <f>LN(Data_SP500[[#This Row],[SP500]])-LN(B1151)</f>
        <v>-4.9893254241251128E-4</v>
      </c>
      <c r="D1152">
        <f>LN(B1162)-LN(Data_SP500[[#This Row],[SP500]])</f>
        <v>-7.4569243841215993E-3</v>
      </c>
      <c r="E1152" s="3">
        <f t="shared" si="17"/>
        <v>4.3565157921744155E-3</v>
      </c>
      <c r="F1152" s="3">
        <f>Data_SP500[[#This Row],[sigma]]*SQRT(10)</f>
        <v>1.3776512565763906E-2</v>
      </c>
      <c r="G1152" s="3">
        <f>_xlfn.NORM.INV(0.01,0,1)*Data_SP500[[#This Row],[sigma_10d]]</f>
        <v>-3.2048960719061791E-2</v>
      </c>
      <c r="H1152" s="3" t="b">
        <f>Data_SP500[[#This Row],[leg_return10d]]&lt;Data_SP500[[#This Row],[var10d]]</f>
        <v>0</v>
      </c>
      <c r="I1152" s="3">
        <f>IF(AND(Data_SP500[[#This Row],[breaches]], Data_SP500[[#This Row],[breaches]]=H1151),1,0)</f>
        <v>0</v>
      </c>
    </row>
    <row r="1153" spans="1:9" x14ac:dyDescent="0.25">
      <c r="A1153" s="3" t="s">
        <v>695</v>
      </c>
      <c r="B1153">
        <v>2468.110107</v>
      </c>
      <c r="C1153">
        <f>LN(Data_SP500[[#This Row],[SP500]])-LN(B1152)</f>
        <v>1.419095523575109E-3</v>
      </c>
      <c r="D1153">
        <f>LN(B1163)-LN(Data_SP500[[#This Row],[SP500]])</f>
        <v>-4.2714881453900233E-3</v>
      </c>
      <c r="E1153" s="3">
        <f t="shared" si="17"/>
        <v>4.3648324969365326E-3</v>
      </c>
      <c r="F1153" s="3">
        <f>Data_SP500[[#This Row],[sigma]]*SQRT(10)</f>
        <v>1.3802812295439363E-2</v>
      </c>
      <c r="G1153" s="3">
        <f>_xlfn.NORM.INV(0.01,0,1)*Data_SP500[[#This Row],[sigma_10d]]</f>
        <v>-3.2110143039280142E-2</v>
      </c>
      <c r="H1153" s="3" t="b">
        <f>Data_SP500[[#This Row],[leg_return10d]]&lt;Data_SP500[[#This Row],[var10d]]</f>
        <v>0</v>
      </c>
      <c r="I1153" s="3">
        <f>IF(AND(Data_SP500[[#This Row],[breaches]], Data_SP500[[#This Row],[breaches]]=H1152),1,0)</f>
        <v>0</v>
      </c>
    </row>
    <row r="1154" spans="1:9" x14ac:dyDescent="0.25">
      <c r="A1154" s="3" t="s">
        <v>696</v>
      </c>
      <c r="B1154">
        <v>2430.01001</v>
      </c>
      <c r="C1154">
        <f>LN(Data_SP500[[#This Row],[SP500]])-LN(B1153)</f>
        <v>-1.5557342219810977E-2</v>
      </c>
      <c r="D1154">
        <f>LN(B1164)-LN(Data_SP500[[#This Row],[SP500]])</f>
        <v>1.6990527475552852E-2</v>
      </c>
      <c r="E1154" s="3">
        <f t="shared" si="17"/>
        <v>5.3832424863235421E-3</v>
      </c>
      <c r="F1154" s="3">
        <f>Data_SP500[[#This Row],[sigma]]*SQRT(10)</f>
        <v>1.7023307453770221E-2</v>
      </c>
      <c r="G1154" s="3">
        <f>_xlfn.NORM.INV(0.01,0,1)*Data_SP500[[#This Row],[sigma_10d]]</f>
        <v>-3.9602135104221954E-2</v>
      </c>
      <c r="H1154" s="3" t="b">
        <f>Data_SP500[[#This Row],[leg_return10d]]&lt;Data_SP500[[#This Row],[var10d]]</f>
        <v>0</v>
      </c>
      <c r="I1154" s="3">
        <f>IF(AND(Data_SP500[[#This Row],[breaches]], Data_SP500[[#This Row],[breaches]]=H1153),1,0)</f>
        <v>0</v>
      </c>
    </row>
    <row r="1155" spans="1:9" x14ac:dyDescent="0.25">
      <c r="A1155" s="3" t="s">
        <v>697</v>
      </c>
      <c r="B1155">
        <v>2425.5500489999999</v>
      </c>
      <c r="C1155">
        <f>LN(Data_SP500[[#This Row],[SP500]])-LN(B1154)</f>
        <v>-1.8370536869420917E-3</v>
      </c>
      <c r="D1155">
        <f>LN(B1165)-LN(Data_SP500[[#This Row],[SP500]])</f>
        <v>2.0808159413308047E-2</v>
      </c>
      <c r="E1155" s="3">
        <f t="shared" si="17"/>
        <v>5.3848718256848021E-3</v>
      </c>
      <c r="F1155" s="3">
        <f>Data_SP500[[#This Row],[sigma]]*SQRT(10)</f>
        <v>1.7028459877233167E-2</v>
      </c>
      <c r="G1155" s="3">
        <f>_xlfn.NORM.INV(0.01,0,1)*Data_SP500[[#This Row],[sigma_10d]]</f>
        <v>-3.9614121433591137E-2</v>
      </c>
      <c r="H1155" s="3" t="b">
        <f>Data_SP500[[#This Row],[leg_return10d]]&lt;Data_SP500[[#This Row],[var10d]]</f>
        <v>0</v>
      </c>
      <c r="I1155" s="3">
        <f>IF(AND(Data_SP500[[#This Row],[breaches]], Data_SP500[[#This Row],[breaches]]=H1154),1,0)</f>
        <v>0</v>
      </c>
    </row>
    <row r="1156" spans="1:9" x14ac:dyDescent="0.25">
      <c r="A1156" s="3" t="s">
        <v>698</v>
      </c>
      <c r="B1156">
        <v>2428.3701169999999</v>
      </c>
      <c r="C1156">
        <f>LN(Data_SP500[[#This Row],[SP500]])-LN(B1155)</f>
        <v>1.1619755664940001E-3</v>
      </c>
      <c r="D1156">
        <f>LN(B1166)-LN(Data_SP500[[#This Row],[SP500]])</f>
        <v>1.2066725365126096E-2</v>
      </c>
      <c r="E1156" s="3">
        <f t="shared" si="17"/>
        <v>5.4031917018799646E-3</v>
      </c>
      <c r="F1156" s="3">
        <f>Data_SP500[[#This Row],[sigma]]*SQRT(10)</f>
        <v>1.7086392412462178E-2</v>
      </c>
      <c r="G1156" s="3">
        <f>_xlfn.NORM.INV(0.01,0,1)*Data_SP500[[#This Row],[sigma_10d]]</f>
        <v>-3.9748892663758938E-2</v>
      </c>
      <c r="H1156" s="3" t="b">
        <f>Data_SP500[[#This Row],[leg_return10d]]&lt;Data_SP500[[#This Row],[var10d]]</f>
        <v>0</v>
      </c>
      <c r="I1156" s="3">
        <f>IF(AND(Data_SP500[[#This Row],[breaches]], Data_SP500[[#This Row],[breaches]]=H1155),1,0)</f>
        <v>0</v>
      </c>
    </row>
    <row r="1157" spans="1:9" x14ac:dyDescent="0.25">
      <c r="A1157" s="3" t="s">
        <v>699</v>
      </c>
      <c r="B1157">
        <v>2452.51001</v>
      </c>
      <c r="C1157">
        <f>LN(Data_SP500[[#This Row],[SP500]])-LN(B1156)</f>
        <v>9.8916954334029583E-3</v>
      </c>
      <c r="D1157">
        <f>LN(B1167)-LN(Data_SP500[[#This Row],[SP500]])</f>
        <v>5.2988722596598592E-3</v>
      </c>
      <c r="E1157" s="3">
        <f t="shared" si="17"/>
        <v>5.8893765298147866E-3</v>
      </c>
      <c r="F1157" s="3">
        <f>Data_SP500[[#This Row],[sigma]]*SQRT(10)</f>
        <v>1.8623843832553274E-2</v>
      </c>
      <c r="G1157" s="3">
        <f>_xlfn.NORM.INV(0.01,0,1)*Data_SP500[[#This Row],[sigma_10d]]</f>
        <v>-4.3325539506328933E-2</v>
      </c>
      <c r="H1157" s="3" t="b">
        <f>Data_SP500[[#This Row],[leg_return10d]]&lt;Data_SP500[[#This Row],[var10d]]</f>
        <v>0</v>
      </c>
      <c r="I1157" s="3">
        <f>IF(AND(Data_SP500[[#This Row],[breaches]], Data_SP500[[#This Row],[breaches]]=H1156),1,0)</f>
        <v>0</v>
      </c>
    </row>
    <row r="1158" spans="1:9" x14ac:dyDescent="0.25">
      <c r="A1158" s="3" t="s">
        <v>700</v>
      </c>
      <c r="B1158">
        <v>2444.040039</v>
      </c>
      <c r="C1158">
        <f>LN(Data_SP500[[#This Row],[SP500]])-LN(B1157)</f>
        <v>-3.4595702537769668E-3</v>
      </c>
      <c r="D1158">
        <f>LN(B1168)-LN(Data_SP500[[#This Row],[SP500]])</f>
        <v>8.5799906333789977E-3</v>
      </c>
      <c r="E1158" s="3">
        <f t="shared" si="17"/>
        <v>5.8775492062751299E-3</v>
      </c>
      <c r="F1158" s="3">
        <f>Data_SP500[[#This Row],[sigma]]*SQRT(10)</f>
        <v>1.8586442551544236E-2</v>
      </c>
      <c r="G1158" s="3">
        <f>_xlfn.NORM.INV(0.01,0,1)*Data_SP500[[#This Row],[sigma_10d]]</f>
        <v>-4.323853111576715E-2</v>
      </c>
      <c r="H1158" s="3" t="b">
        <f>Data_SP500[[#This Row],[leg_return10d]]&lt;Data_SP500[[#This Row],[var10d]]</f>
        <v>0</v>
      </c>
      <c r="I1158" s="3">
        <f>IF(AND(Data_SP500[[#This Row],[breaches]], Data_SP500[[#This Row],[breaches]]=H1157),1,0)</f>
        <v>0</v>
      </c>
    </row>
    <row r="1159" spans="1:9" x14ac:dyDescent="0.25">
      <c r="A1159" s="3" t="s">
        <v>701</v>
      </c>
      <c r="B1159">
        <v>2438.969971</v>
      </c>
      <c r="C1159">
        <f>LN(Data_SP500[[#This Row],[SP500]])-LN(B1158)</f>
        <v>-2.076616599844705E-3</v>
      </c>
      <c r="D1159">
        <f>LN(B1169)-LN(Data_SP500[[#This Row],[SP500]])</f>
        <v>9.1666470963218671E-3</v>
      </c>
      <c r="E1159" s="3">
        <f t="shared" si="17"/>
        <v>5.881570554793665E-3</v>
      </c>
      <c r="F1159" s="3">
        <f>Data_SP500[[#This Row],[sigma]]*SQRT(10)</f>
        <v>1.8599159172128149E-2</v>
      </c>
      <c r="G1159" s="3">
        <f>_xlfn.NORM.INV(0.01,0,1)*Data_SP500[[#This Row],[sigma_10d]]</f>
        <v>-4.3268114399027523E-2</v>
      </c>
      <c r="H1159" s="3" t="b">
        <f>Data_SP500[[#This Row],[leg_return10d]]&lt;Data_SP500[[#This Row],[var10d]]</f>
        <v>0</v>
      </c>
      <c r="I1159" s="3">
        <f>IF(AND(Data_SP500[[#This Row],[breaches]], Data_SP500[[#This Row],[breaches]]=H1158),1,0)</f>
        <v>0</v>
      </c>
    </row>
    <row r="1160" spans="1:9" x14ac:dyDescent="0.25">
      <c r="A1160" s="3" t="s">
        <v>702</v>
      </c>
      <c r="B1160">
        <v>2443.0500489999999</v>
      </c>
      <c r="C1160">
        <f>LN(Data_SP500[[#This Row],[SP500]])-LN(B1159)</f>
        <v>1.6714716175689759E-3</v>
      </c>
      <c r="D1160">
        <f>LN(B1170)-LN(Data_SP500[[#This Row],[SP500]])</f>
        <v>1.8276150360341248E-2</v>
      </c>
      <c r="E1160" s="3">
        <f t="shared" si="17"/>
        <v>5.9048817668068253E-3</v>
      </c>
      <c r="F1160" s="3">
        <f>Data_SP500[[#This Row],[sigma]]*SQRT(10)</f>
        <v>1.8672875697108814E-2</v>
      </c>
      <c r="G1160" s="3">
        <f>_xlfn.NORM.INV(0.01,0,1)*Data_SP500[[#This Row],[sigma_10d]]</f>
        <v>-4.3439604680197974E-2</v>
      </c>
      <c r="H1160" s="3" t="b">
        <f>Data_SP500[[#This Row],[leg_return10d]]&lt;Data_SP500[[#This Row],[var10d]]</f>
        <v>0</v>
      </c>
      <c r="I1160" s="3">
        <f>IF(AND(Data_SP500[[#This Row],[breaches]], Data_SP500[[#This Row],[breaches]]=H1159),1,0)</f>
        <v>0</v>
      </c>
    </row>
    <row r="1161" spans="1:9" x14ac:dyDescent="0.25">
      <c r="A1161" s="3" t="s">
        <v>703</v>
      </c>
      <c r="B1161">
        <v>2444.23999</v>
      </c>
      <c r="C1161">
        <f>LN(Data_SP500[[#This Row],[SP500]])-LN(B1160)</f>
        <v>4.8695330705506024E-4</v>
      </c>
      <c r="D1161">
        <f>LN(B1171)-LN(Data_SP500[[#This Row],[SP500]])</f>
        <v>2.114749962996143E-2</v>
      </c>
      <c r="E1161" s="3">
        <f t="shared" si="17"/>
        <v>5.9072929053760291E-3</v>
      </c>
      <c r="F1161" s="3">
        <f>Data_SP500[[#This Row],[sigma]]*SQRT(10)</f>
        <v>1.8680500386741777E-2</v>
      </c>
      <c r="G1161" s="3">
        <f>_xlfn.NORM.INV(0.01,0,1)*Data_SP500[[#This Row],[sigma_10d]]</f>
        <v>-4.3457342360715835E-2</v>
      </c>
      <c r="H1161" s="3" t="b">
        <f>Data_SP500[[#This Row],[leg_return10d]]&lt;Data_SP500[[#This Row],[var10d]]</f>
        <v>0</v>
      </c>
      <c r="I1161" s="3">
        <f>IF(AND(Data_SP500[[#This Row],[breaches]], Data_SP500[[#This Row],[breaches]]=H1160),1,0)</f>
        <v>0</v>
      </c>
    </row>
    <row r="1162" spans="1:9" x14ac:dyDescent="0.25">
      <c r="A1162" s="3" t="s">
        <v>704</v>
      </c>
      <c r="B1162">
        <v>2446.3000489999999</v>
      </c>
      <c r="C1162">
        <f>LN(Data_SP500[[#This Row],[SP500]])-LN(B1161)</f>
        <v>8.4246692815703739E-4</v>
      </c>
      <c r="D1162">
        <f>LN(B1172)-LN(Data_SP500[[#This Row],[SP500]])</f>
        <v>2.1061867062602602E-2</v>
      </c>
      <c r="E1162" s="3">
        <f t="shared" si="17"/>
        <v>5.9147251432369197E-3</v>
      </c>
      <c r="F1162" s="3">
        <f>Data_SP500[[#This Row],[sigma]]*SQRT(10)</f>
        <v>1.8704003186494331E-2</v>
      </c>
      <c r="G1162" s="3">
        <f>_xlfn.NORM.INV(0.01,0,1)*Data_SP500[[#This Row],[sigma_10d]]</f>
        <v>-4.3512018048954194E-2</v>
      </c>
      <c r="H1162" s="3" t="b">
        <f>Data_SP500[[#This Row],[leg_return10d]]&lt;Data_SP500[[#This Row],[var10d]]</f>
        <v>0</v>
      </c>
      <c r="I1162" s="3">
        <f>IF(AND(Data_SP500[[#This Row],[breaches]], Data_SP500[[#This Row],[breaches]]=H1161),1,0)</f>
        <v>0</v>
      </c>
    </row>
    <row r="1163" spans="1:9" x14ac:dyDescent="0.25">
      <c r="A1163" s="3" t="s">
        <v>705</v>
      </c>
      <c r="B1163">
        <v>2457.5900879999999</v>
      </c>
      <c r="C1163">
        <f>LN(Data_SP500[[#This Row],[SP500]])-LN(B1162)</f>
        <v>4.604531762306685E-3</v>
      </c>
      <c r="D1163">
        <f>LN(B1173)-LN(Data_SP500[[#This Row],[SP500]])</f>
        <v>1.5356011449385143E-2</v>
      </c>
      <c r="E1163" s="3">
        <f t="shared" si="17"/>
        <v>5.9861620685747385E-3</v>
      </c>
      <c r="F1163" s="3">
        <f>Data_SP500[[#This Row],[sigma]]*SQRT(10)</f>
        <v>1.8929906579601231E-2</v>
      </c>
      <c r="G1163" s="3">
        <f>_xlfn.NORM.INV(0.01,0,1)*Data_SP500[[#This Row],[sigma_10d]]</f>
        <v>-4.4037547927247046E-2</v>
      </c>
      <c r="H1163" s="3" t="b">
        <f>Data_SP500[[#This Row],[leg_return10d]]&lt;Data_SP500[[#This Row],[var10d]]</f>
        <v>0</v>
      </c>
      <c r="I1163" s="3">
        <f>IF(AND(Data_SP500[[#This Row],[breaches]], Data_SP500[[#This Row],[breaches]]=H1162),1,0)</f>
        <v>0</v>
      </c>
    </row>
    <row r="1164" spans="1:9" x14ac:dyDescent="0.25">
      <c r="A1164" s="3" t="s">
        <v>706</v>
      </c>
      <c r="B1164">
        <v>2471.6499020000001</v>
      </c>
      <c r="C1164">
        <f>LN(Data_SP500[[#This Row],[SP500]])-LN(B1163)</f>
        <v>5.7046734011318989E-3</v>
      </c>
      <c r="D1164">
        <f>LN(B1174)-LN(Data_SP500[[#This Row],[SP500]])</f>
        <v>1.1496815482061606E-2</v>
      </c>
      <c r="E1164" s="3">
        <f t="shared" si="17"/>
        <v>6.1297008111717488E-3</v>
      </c>
      <c r="F1164" s="3">
        <f>Data_SP500[[#This Row],[sigma]]*SQRT(10)</f>
        <v>1.9383815938684417E-2</v>
      </c>
      <c r="G1164" s="3">
        <f>_xlfn.NORM.INV(0.01,0,1)*Data_SP500[[#This Row],[sigma_10d]]</f>
        <v>-4.509349899975746E-2</v>
      </c>
      <c r="H1164" s="3" t="b">
        <f>Data_SP500[[#This Row],[leg_return10d]]&lt;Data_SP500[[#This Row],[var10d]]</f>
        <v>0</v>
      </c>
      <c r="I1164" s="3">
        <f>IF(AND(Data_SP500[[#This Row],[breaches]], Data_SP500[[#This Row],[breaches]]=H1163),1,0)</f>
        <v>0</v>
      </c>
    </row>
    <row r="1165" spans="1:9" x14ac:dyDescent="0.25">
      <c r="A1165" s="3" t="s">
        <v>1216</v>
      </c>
      <c r="B1165">
        <v>2476.5500489999999</v>
      </c>
      <c r="C1165">
        <f>LN(Data_SP500[[#This Row],[SP500]])-LN(B1164)</f>
        <v>1.9805782508131031E-3</v>
      </c>
      <c r="D1165">
        <f>LN(B1175)-LN(Data_SP500[[#This Row],[SP500]])</f>
        <v>1.0971099272976126E-2</v>
      </c>
      <c r="E1165" s="3">
        <f t="shared" si="17"/>
        <v>6.1267087073580816E-3</v>
      </c>
      <c r="F1165" s="3">
        <f>Data_SP500[[#This Row],[sigma]]*SQRT(10)</f>
        <v>1.9374354075637552E-2</v>
      </c>
      <c r="G1165" s="3">
        <f>_xlfn.NORM.INV(0.01,0,1)*Data_SP500[[#This Row],[sigma_10d]]</f>
        <v>-4.5071487414773917E-2</v>
      </c>
      <c r="H1165" s="3" t="b">
        <f>Data_SP500[[#This Row],[leg_return10d]]&lt;Data_SP500[[#This Row],[var10d]]</f>
        <v>0</v>
      </c>
      <c r="I1165" s="3">
        <f>IF(AND(Data_SP500[[#This Row],[breaches]], Data_SP500[[#This Row],[breaches]]=H1164),1,0)</f>
        <v>0</v>
      </c>
    </row>
    <row r="1166" spans="1:9" x14ac:dyDescent="0.25">
      <c r="A1166" s="3" t="s">
        <v>1217</v>
      </c>
      <c r="B1166">
        <v>2457.8500979999999</v>
      </c>
      <c r="C1166">
        <f>LN(Data_SP500[[#This Row],[SP500]])-LN(B1165)</f>
        <v>-7.5794584816879507E-3</v>
      </c>
      <c r="D1166">
        <f>LN(B1176)-LN(Data_SP500[[#This Row],[SP500]])</f>
        <v>1.966013730914451E-2</v>
      </c>
      <c r="E1166" s="3">
        <f t="shared" si="17"/>
        <v>6.3322565116696291E-3</v>
      </c>
      <c r="F1166" s="3">
        <f>Data_SP500[[#This Row],[sigma]]*SQRT(10)</f>
        <v>2.002435330530862E-2</v>
      </c>
      <c r="G1166" s="3">
        <f>_xlfn.NORM.INV(0.01,0,1)*Data_SP500[[#This Row],[sigma_10d]]</f>
        <v>-4.6583611740847394E-2</v>
      </c>
      <c r="H1166" s="3" t="b">
        <f>Data_SP500[[#This Row],[leg_return10d]]&lt;Data_SP500[[#This Row],[var10d]]</f>
        <v>0</v>
      </c>
      <c r="I1166" s="3">
        <f>IF(AND(Data_SP500[[#This Row],[breaches]], Data_SP500[[#This Row],[breaches]]=H1165),1,0)</f>
        <v>0</v>
      </c>
    </row>
    <row r="1167" spans="1:9" x14ac:dyDescent="0.25">
      <c r="A1167" s="3" t="s">
        <v>1218</v>
      </c>
      <c r="B1167">
        <v>2465.540039</v>
      </c>
      <c r="C1167">
        <f>LN(Data_SP500[[#This Row],[SP500]])-LN(B1166)</f>
        <v>3.1238423279367211E-3</v>
      </c>
      <c r="D1167">
        <f>LN(B1177)-LN(Data_SP500[[#This Row],[SP500]])</f>
        <v>1.7170441727210495E-2</v>
      </c>
      <c r="E1167" s="3">
        <f t="shared" si="17"/>
        <v>6.3638739255996958E-3</v>
      </c>
      <c r="F1167" s="3">
        <f>Data_SP500[[#This Row],[sigma]]*SQRT(10)</f>
        <v>2.0124336347051967E-2</v>
      </c>
      <c r="G1167" s="3">
        <f>_xlfn.NORM.INV(0.01,0,1)*Data_SP500[[#This Row],[sigma_10d]]</f>
        <v>-4.6816207077447165E-2</v>
      </c>
      <c r="H1167" s="3" t="b">
        <f>Data_SP500[[#This Row],[leg_return10d]]&lt;Data_SP500[[#This Row],[var10d]]</f>
        <v>0</v>
      </c>
      <c r="I1167" s="3">
        <f>IF(AND(Data_SP500[[#This Row],[breaches]], Data_SP500[[#This Row],[breaches]]=H1166),1,0)</f>
        <v>0</v>
      </c>
    </row>
    <row r="1168" spans="1:9" x14ac:dyDescent="0.25">
      <c r="A1168" s="3" t="s">
        <v>1219</v>
      </c>
      <c r="B1168">
        <v>2465.1000979999999</v>
      </c>
      <c r="C1168">
        <f>LN(Data_SP500[[#This Row],[SP500]])-LN(B1167)</f>
        <v>-1.784518800578283E-4</v>
      </c>
      <c r="D1168">
        <f>LN(B1178)-LN(Data_SP500[[#This Row],[SP500]])</f>
        <v>1.429832789126273E-2</v>
      </c>
      <c r="E1168" s="3">
        <f t="shared" si="17"/>
        <v>6.3452836680129559E-3</v>
      </c>
      <c r="F1168" s="3">
        <f>Data_SP500[[#This Row],[sigma]]*SQRT(10)</f>
        <v>2.0065548790788642E-2</v>
      </c>
      <c r="G1168" s="3">
        <f>_xlfn.NORM.INV(0.01,0,1)*Data_SP500[[#This Row],[sigma_10d]]</f>
        <v>-4.6679446770913922E-2</v>
      </c>
      <c r="H1168" s="3" t="b">
        <f>Data_SP500[[#This Row],[leg_return10d]]&lt;Data_SP500[[#This Row],[var10d]]</f>
        <v>0</v>
      </c>
      <c r="I1168" s="3">
        <f>IF(AND(Data_SP500[[#This Row],[breaches]], Data_SP500[[#This Row],[breaches]]=H1167),1,0)</f>
        <v>0</v>
      </c>
    </row>
    <row r="1169" spans="1:9" x14ac:dyDescent="0.25">
      <c r="A1169" s="3" t="s">
        <v>1220</v>
      </c>
      <c r="B1169">
        <v>2461.429932</v>
      </c>
      <c r="C1169">
        <f>LN(Data_SP500[[#This Row],[SP500]])-LN(B1168)</f>
        <v>-1.4899601369018356E-3</v>
      </c>
      <c r="D1169">
        <f>LN(B1179)-LN(Data_SP500[[#This Row],[SP500]])</f>
        <v>1.6435872004509022E-2</v>
      </c>
      <c r="E1169" s="3">
        <f t="shared" si="17"/>
        <v>6.3515878571754631E-3</v>
      </c>
      <c r="F1169" s="3">
        <f>Data_SP500[[#This Row],[sigma]]*SQRT(10)</f>
        <v>2.0085484387342714E-2</v>
      </c>
      <c r="G1169" s="3">
        <f>_xlfn.NORM.INV(0.01,0,1)*Data_SP500[[#This Row],[sigma_10d]]</f>
        <v>-4.6725823903575221E-2</v>
      </c>
      <c r="H1169" s="3" t="b">
        <f>Data_SP500[[#This Row],[leg_return10d]]&lt;Data_SP500[[#This Row],[var10d]]</f>
        <v>0</v>
      </c>
      <c r="I1169" s="3">
        <f>IF(AND(Data_SP500[[#This Row],[breaches]], Data_SP500[[#This Row],[breaches]]=H1168),1,0)</f>
        <v>0</v>
      </c>
    </row>
    <row r="1170" spans="1:9" x14ac:dyDescent="0.25">
      <c r="A1170" s="3" t="s">
        <v>1221</v>
      </c>
      <c r="B1170">
        <v>2488.110107</v>
      </c>
      <c r="C1170">
        <f>LN(Data_SP500[[#This Row],[SP500]])-LN(B1169)</f>
        <v>1.0780974881588357E-2</v>
      </c>
      <c r="D1170">
        <f>LN(B1180)-LN(Data_SP500[[#This Row],[SP500]])</f>
        <v>3.4303742606134335E-3</v>
      </c>
      <c r="E1170" s="3">
        <f t="shared" si="17"/>
        <v>5.883004429474553E-3</v>
      </c>
      <c r="F1170" s="3">
        <f>Data_SP500[[#This Row],[sigma]]*SQRT(10)</f>
        <v>1.8603693481999001E-2</v>
      </c>
      <c r="G1170" s="3">
        <f>_xlfn.NORM.INV(0.01,0,1)*Data_SP500[[#This Row],[sigma_10d]]</f>
        <v>-4.3278662781155823E-2</v>
      </c>
      <c r="H1170" s="3" t="b">
        <f>Data_SP500[[#This Row],[leg_return10d]]&lt;Data_SP500[[#This Row],[var10d]]</f>
        <v>0</v>
      </c>
      <c r="I1170" s="3">
        <f>IF(AND(Data_SP500[[#This Row],[breaches]], Data_SP500[[#This Row],[breaches]]=H1169),1,0)</f>
        <v>0</v>
      </c>
    </row>
    <row r="1171" spans="1:9" x14ac:dyDescent="0.25">
      <c r="A1171" s="3" t="s">
        <v>1222</v>
      </c>
      <c r="B1171">
        <v>2496.4799800000001</v>
      </c>
      <c r="C1171">
        <f>LN(Data_SP500[[#This Row],[SP500]])-LN(B1170)</f>
        <v>3.3583025766752428E-3</v>
      </c>
      <c r="D1171">
        <f>LN(B1181)-LN(Data_SP500[[#This Row],[SP500]])</f>
        <v>1.4423589744705367E-4</v>
      </c>
      <c r="E1171" s="3">
        <f t="shared" si="17"/>
        <v>5.9060188913518845E-3</v>
      </c>
      <c r="F1171" s="3">
        <f>Data_SP500[[#This Row],[sigma]]*SQRT(10)</f>
        <v>1.8676471600654485E-2</v>
      </c>
      <c r="G1171" s="3">
        <f>_xlfn.NORM.INV(0.01,0,1)*Data_SP500[[#This Row],[sigma_10d]]</f>
        <v>-4.3447970002766699E-2</v>
      </c>
      <c r="H1171" s="3" t="b">
        <f>Data_SP500[[#This Row],[leg_return10d]]&lt;Data_SP500[[#This Row],[var10d]]</f>
        <v>0</v>
      </c>
      <c r="I1171" s="3">
        <f>IF(AND(Data_SP500[[#This Row],[breaches]], Data_SP500[[#This Row],[breaches]]=H1170),1,0)</f>
        <v>0</v>
      </c>
    </row>
    <row r="1172" spans="1:9" x14ac:dyDescent="0.25">
      <c r="A1172" s="3" t="s">
        <v>707</v>
      </c>
      <c r="B1172">
        <v>2498.3701169999999</v>
      </c>
      <c r="C1172">
        <f>LN(Data_SP500[[#This Row],[SP500]])-LN(B1171)</f>
        <v>7.5683436079820865E-4</v>
      </c>
      <c r="D1172">
        <f>LN(B1182)-LN(Data_SP500[[#This Row],[SP500]])</f>
        <v>3.4642238699014172E-3</v>
      </c>
      <c r="E1172" s="3">
        <f t="shared" si="17"/>
        <v>5.5403656360642111E-3</v>
      </c>
      <c r="F1172" s="3">
        <f>Data_SP500[[#This Row],[sigma]]*SQRT(10)</f>
        <v>1.7520174480090429E-2</v>
      </c>
      <c r="G1172" s="3">
        <f>_xlfn.NORM.INV(0.01,0,1)*Data_SP500[[#This Row],[sigma_10d]]</f>
        <v>-4.0758020654582963E-2</v>
      </c>
      <c r="H1172" s="3" t="b">
        <f>Data_SP500[[#This Row],[leg_return10d]]&lt;Data_SP500[[#This Row],[var10d]]</f>
        <v>0</v>
      </c>
      <c r="I1172" s="3">
        <f>IF(AND(Data_SP500[[#This Row],[breaches]], Data_SP500[[#This Row],[breaches]]=H1171),1,0)</f>
        <v>0</v>
      </c>
    </row>
    <row r="1173" spans="1:9" x14ac:dyDescent="0.25">
      <c r="A1173" s="3" t="s">
        <v>708</v>
      </c>
      <c r="B1173">
        <v>2495.6201169999999</v>
      </c>
      <c r="C1173">
        <f>LN(Data_SP500[[#This Row],[SP500]])-LN(B1172)</f>
        <v>-1.1013238509107737E-3</v>
      </c>
      <c r="D1173">
        <f>LN(B1183)-LN(Data_SP500[[#This Row],[SP500]])</f>
        <v>5.7694385365287815E-3</v>
      </c>
      <c r="E1173" s="3">
        <f t="shared" si="17"/>
        <v>5.5480250002519138E-3</v>
      </c>
      <c r="F1173" s="3">
        <f>Data_SP500[[#This Row],[sigma]]*SQRT(10)</f>
        <v>1.7544395516352295E-2</v>
      </c>
      <c r="G1173" s="3">
        <f>_xlfn.NORM.INV(0.01,0,1)*Data_SP500[[#This Row],[sigma_10d]]</f>
        <v>-4.0814367210797821E-2</v>
      </c>
      <c r="H1173" s="3" t="b">
        <f>Data_SP500[[#This Row],[leg_return10d]]&lt;Data_SP500[[#This Row],[var10d]]</f>
        <v>0</v>
      </c>
      <c r="I1173" s="3">
        <f>IF(AND(Data_SP500[[#This Row],[breaches]], Data_SP500[[#This Row],[breaches]]=H1172),1,0)</f>
        <v>0</v>
      </c>
    </row>
    <row r="1174" spans="1:9" x14ac:dyDescent="0.25">
      <c r="A1174" s="3" t="s">
        <v>709</v>
      </c>
      <c r="B1174">
        <v>2500.2299800000001</v>
      </c>
      <c r="C1174">
        <f>LN(Data_SP500[[#This Row],[SP500]])-LN(B1173)</f>
        <v>1.8454774338083624E-3</v>
      </c>
      <c r="D1174">
        <f>LN(B1184)-LN(Data_SP500[[#This Row],[SP500]])</f>
        <v>7.6222238419179078E-3</v>
      </c>
      <c r="E1174" s="3">
        <f t="shared" si="17"/>
        <v>5.5519689356181689E-3</v>
      </c>
      <c r="F1174" s="3">
        <f>Data_SP500[[#This Row],[sigma]]*SQRT(10)</f>
        <v>1.7556867335054151E-2</v>
      </c>
      <c r="G1174" s="3">
        <f>_xlfn.NORM.INV(0.01,0,1)*Data_SP500[[#This Row],[sigma_10d]]</f>
        <v>-4.0843380999720305E-2</v>
      </c>
      <c r="H1174" s="3" t="b">
        <f>Data_SP500[[#This Row],[leg_return10d]]&lt;Data_SP500[[#This Row],[var10d]]</f>
        <v>0</v>
      </c>
      <c r="I1174" s="3">
        <f>IF(AND(Data_SP500[[#This Row],[breaches]], Data_SP500[[#This Row],[breaches]]=H1173),1,0)</f>
        <v>0</v>
      </c>
    </row>
    <row r="1175" spans="1:9" x14ac:dyDescent="0.25">
      <c r="A1175" s="3" t="s">
        <v>710</v>
      </c>
      <c r="B1175">
        <v>2503.8701169999999</v>
      </c>
      <c r="C1175">
        <f>LN(Data_SP500[[#This Row],[SP500]])-LN(B1174)</f>
        <v>1.4548620417276226E-3</v>
      </c>
      <c r="D1175">
        <f>LN(B1185)-LN(Data_SP500[[#This Row],[SP500]])</f>
        <v>1.0033880723218758E-2</v>
      </c>
      <c r="E1175" s="3">
        <f t="shared" si="17"/>
        <v>4.1342588279910161E-3</v>
      </c>
      <c r="F1175" s="3">
        <f>Data_SP500[[#This Row],[sigma]]*SQRT(10)</f>
        <v>1.3073674333109898E-2</v>
      </c>
      <c r="G1175" s="3">
        <f>_xlfn.NORM.INV(0.01,0,1)*Data_SP500[[#This Row],[sigma_10d]]</f>
        <v>-3.0413914490732517E-2</v>
      </c>
      <c r="H1175" s="3" t="b">
        <f>Data_SP500[[#This Row],[leg_return10d]]&lt;Data_SP500[[#This Row],[var10d]]</f>
        <v>0</v>
      </c>
      <c r="I1175" s="3">
        <f>IF(AND(Data_SP500[[#This Row],[breaches]], Data_SP500[[#This Row],[breaches]]=H1174),1,0)</f>
        <v>0</v>
      </c>
    </row>
    <row r="1176" spans="1:9" x14ac:dyDescent="0.25">
      <c r="A1176" s="3" t="s">
        <v>711</v>
      </c>
      <c r="B1176">
        <v>2506.6499020000001</v>
      </c>
      <c r="C1176">
        <f>LN(Data_SP500[[#This Row],[SP500]])-LN(B1175)</f>
        <v>1.1095795544804332E-3</v>
      </c>
      <c r="D1176">
        <f>LN(B1186)-LN(Data_SP500[[#This Row],[SP500]])</f>
        <v>1.1080812378217786E-2</v>
      </c>
      <c r="E1176" s="3">
        <f t="shared" ref="E1176:E1239" si="18">_xlfn.STDEV.S(C1156:C1176)</f>
        <v>4.0674447093089405E-3</v>
      </c>
      <c r="F1176" s="3">
        <f>Data_SP500[[#This Row],[sigma]]*SQRT(10)</f>
        <v>1.2862389538217731E-2</v>
      </c>
      <c r="G1176" s="3">
        <f>_xlfn.NORM.INV(0.01,0,1)*Data_SP500[[#This Row],[sigma_10d]]</f>
        <v>-2.9922392557317969E-2</v>
      </c>
      <c r="H1176" s="3" t="b">
        <f>Data_SP500[[#This Row],[leg_return10d]]&lt;Data_SP500[[#This Row],[var10d]]</f>
        <v>0</v>
      </c>
      <c r="I1176" s="3">
        <f>IF(AND(Data_SP500[[#This Row],[breaches]], Data_SP500[[#This Row],[breaches]]=H1175),1,0)</f>
        <v>0</v>
      </c>
    </row>
    <row r="1177" spans="1:9" x14ac:dyDescent="0.25">
      <c r="A1177" s="3" t="s">
        <v>712</v>
      </c>
      <c r="B1177">
        <v>2508.23999</v>
      </c>
      <c r="C1177">
        <f>LN(Data_SP500[[#This Row],[SP500]])-LN(B1176)</f>
        <v>6.3414674600270615E-4</v>
      </c>
      <c r="D1177">
        <f>LN(B1187)-LN(Data_SP500[[#This Row],[SP500]])</f>
        <v>1.1692609250291142E-2</v>
      </c>
      <c r="E1177" s="3">
        <f t="shared" si="18"/>
        <v>4.0716957147141483E-3</v>
      </c>
      <c r="F1177" s="3">
        <f>Data_SP500[[#This Row],[sigma]]*SQRT(10)</f>
        <v>1.2875832397643875E-2</v>
      </c>
      <c r="G1177" s="3">
        <f>_xlfn.NORM.INV(0.01,0,1)*Data_SP500[[#This Row],[sigma_10d]]</f>
        <v>-2.9953665324765011E-2</v>
      </c>
      <c r="H1177" s="3" t="b">
        <f>Data_SP500[[#This Row],[leg_return10d]]&lt;Data_SP500[[#This Row],[var10d]]</f>
        <v>0</v>
      </c>
      <c r="I1177" s="3">
        <f>IF(AND(Data_SP500[[#This Row],[breaches]], Data_SP500[[#This Row],[breaches]]=H1176),1,0)</f>
        <v>0</v>
      </c>
    </row>
    <row r="1178" spans="1:9" x14ac:dyDescent="0.25">
      <c r="A1178" s="3" t="s">
        <v>713</v>
      </c>
      <c r="B1178">
        <v>2500.6000979999999</v>
      </c>
      <c r="C1178">
        <f>LN(Data_SP500[[#This Row],[SP500]])-LN(B1177)</f>
        <v>-3.0505657160055932E-3</v>
      </c>
      <c r="D1178">
        <f>LN(B1188)-LN(Data_SP500[[#This Row],[SP500]])</f>
        <v>2.037407894912846E-2</v>
      </c>
      <c r="E1178" s="3">
        <f t="shared" si="18"/>
        <v>3.7077365155572567E-3</v>
      </c>
      <c r="F1178" s="3">
        <f>Data_SP500[[#This Row],[sigma]]*SQRT(10)</f>
        <v>1.1724892352937262E-2</v>
      </c>
      <c r="G1178" s="3">
        <f>_xlfn.NORM.INV(0.01,0,1)*Data_SP500[[#This Row],[sigma_10d]]</f>
        <v>-2.7276178398613311E-2</v>
      </c>
      <c r="H1178" s="3" t="b">
        <f>Data_SP500[[#This Row],[leg_return10d]]&lt;Data_SP500[[#This Row],[var10d]]</f>
        <v>0</v>
      </c>
      <c r="I1178" s="3">
        <f>IF(AND(Data_SP500[[#This Row],[breaches]], Data_SP500[[#This Row],[breaches]]=H1177),1,0)</f>
        <v>0</v>
      </c>
    </row>
    <row r="1179" spans="1:9" x14ac:dyDescent="0.25">
      <c r="A1179" s="3" t="s">
        <v>714</v>
      </c>
      <c r="B1179">
        <v>2502.219971</v>
      </c>
      <c r="C1179">
        <f>LN(Data_SP500[[#This Row],[SP500]])-LN(B1178)</f>
        <v>6.4758397634445686E-4</v>
      </c>
      <c r="D1179">
        <f>LN(B1189)-LN(Data_SP500[[#This Row],[SP500]])</f>
        <v>1.8652283899328381E-2</v>
      </c>
      <c r="E1179" s="3">
        <f t="shared" si="18"/>
        <v>3.5706993568665754E-3</v>
      </c>
      <c r="F1179" s="3">
        <f>Data_SP500[[#This Row],[sigma]]*SQRT(10)</f>
        <v>1.1291542807396773E-2</v>
      </c>
      <c r="G1179" s="3">
        <f>_xlfn.NORM.INV(0.01,0,1)*Data_SP500[[#This Row],[sigma_10d]]</f>
        <v>-2.626805660462863E-2</v>
      </c>
      <c r="H1179" s="3" t="b">
        <f>Data_SP500[[#This Row],[leg_return10d]]&lt;Data_SP500[[#This Row],[var10d]]</f>
        <v>0</v>
      </c>
      <c r="I1179" s="3">
        <f>IF(AND(Data_SP500[[#This Row],[breaches]], Data_SP500[[#This Row],[breaches]]=H1178),1,0)</f>
        <v>0</v>
      </c>
    </row>
    <row r="1180" spans="1:9" x14ac:dyDescent="0.25">
      <c r="A1180" s="3" t="s">
        <v>715</v>
      </c>
      <c r="B1180">
        <v>2496.6599120000001</v>
      </c>
      <c r="C1180">
        <f>LN(Data_SP500[[#This Row],[SP500]])-LN(B1179)</f>
        <v>-2.2245228623072322E-3</v>
      </c>
      <c r="D1180">
        <f>LN(B1190)-LN(Data_SP500[[#This Row],[SP500]])</f>
        <v>1.9070742758450443E-2</v>
      </c>
      <c r="E1180" s="3">
        <f t="shared" si="18"/>
        <v>3.5774599568011863E-3</v>
      </c>
      <c r="F1180" s="3">
        <f>Data_SP500[[#This Row],[sigma]]*SQRT(10)</f>
        <v>1.1312921701539327E-2</v>
      </c>
      <c r="G1180" s="3">
        <f>_xlfn.NORM.INV(0.01,0,1)*Data_SP500[[#This Row],[sigma_10d]]</f>
        <v>-2.6317791349566504E-2</v>
      </c>
      <c r="H1180" s="3" t="b">
        <f>Data_SP500[[#This Row],[leg_return10d]]&lt;Data_SP500[[#This Row],[var10d]]</f>
        <v>0</v>
      </c>
      <c r="I1180" s="3">
        <f>IF(AND(Data_SP500[[#This Row],[breaches]], Data_SP500[[#This Row],[breaches]]=H1179),1,0)</f>
        <v>0</v>
      </c>
    </row>
    <row r="1181" spans="1:9" x14ac:dyDescent="0.25">
      <c r="A1181" s="3" t="s">
        <v>716</v>
      </c>
      <c r="B1181">
        <v>2496.8400879999999</v>
      </c>
      <c r="C1181">
        <f>LN(Data_SP500[[#This Row],[SP500]])-LN(B1180)</f>
        <v>7.2164213508862929E-5</v>
      </c>
      <c r="D1181">
        <f>LN(B1191)-LN(Data_SP500[[#This Row],[SP500]])</f>
        <v>2.1318298525023316E-2</v>
      </c>
      <c r="E1181" s="3">
        <f t="shared" si="18"/>
        <v>3.5820022696310249E-3</v>
      </c>
      <c r="F1181" s="3">
        <f>Data_SP500[[#This Row],[sigma]]*SQRT(10)</f>
        <v>1.1327285755926623E-2</v>
      </c>
      <c r="G1181" s="3">
        <f>_xlfn.NORM.INV(0.01,0,1)*Data_SP500[[#This Row],[sigma_10d]]</f>
        <v>-2.6351207136952996E-2</v>
      </c>
      <c r="H1181" s="3" t="b">
        <f>Data_SP500[[#This Row],[leg_return10d]]&lt;Data_SP500[[#This Row],[var10d]]</f>
        <v>0</v>
      </c>
      <c r="I1181" s="3">
        <f>IF(AND(Data_SP500[[#This Row],[breaches]], Data_SP500[[#This Row],[breaches]]=H1180),1,0)</f>
        <v>0</v>
      </c>
    </row>
    <row r="1182" spans="1:9" x14ac:dyDescent="0.25">
      <c r="A1182" s="3" t="s">
        <v>717</v>
      </c>
      <c r="B1182">
        <v>2507.040039</v>
      </c>
      <c r="C1182">
        <f>LN(Data_SP500[[#This Row],[SP500]])-LN(B1181)</f>
        <v>4.0768223332525722E-3</v>
      </c>
      <c r="D1182">
        <f>LN(B1192)-LN(Data_SP500[[#This Row],[SP500]])</f>
        <v>1.9043358864311521E-2</v>
      </c>
      <c r="E1182" s="3">
        <f t="shared" si="18"/>
        <v>3.639632687365646E-3</v>
      </c>
      <c r="F1182" s="3">
        <f>Data_SP500[[#This Row],[sigma]]*SQRT(10)</f>
        <v>1.1509529138474986E-2</v>
      </c>
      <c r="G1182" s="3">
        <f>_xlfn.NORM.INV(0.01,0,1)*Data_SP500[[#This Row],[sigma_10d]]</f>
        <v>-2.6775168642502394E-2</v>
      </c>
      <c r="H1182" s="3" t="b">
        <f>Data_SP500[[#This Row],[leg_return10d]]&lt;Data_SP500[[#This Row],[var10d]]</f>
        <v>0</v>
      </c>
      <c r="I1182" s="3">
        <f>IF(AND(Data_SP500[[#This Row],[breaches]], Data_SP500[[#This Row],[breaches]]=H1181),1,0)</f>
        <v>0</v>
      </c>
    </row>
    <row r="1183" spans="1:9" x14ac:dyDescent="0.25">
      <c r="A1183" s="3" t="s">
        <v>718</v>
      </c>
      <c r="B1183">
        <v>2510.0600589999999</v>
      </c>
      <c r="C1183">
        <f>LN(Data_SP500[[#This Row],[SP500]])-LN(B1182)</f>
        <v>1.2038908157165906E-3</v>
      </c>
      <c r="D1183">
        <f>LN(B1193)-LN(Data_SP500[[#This Row],[SP500]])</f>
        <v>1.6151291160846348E-2</v>
      </c>
      <c r="E1183" s="3">
        <f t="shared" si="18"/>
        <v>3.6386720441060169E-3</v>
      </c>
      <c r="F1183" s="3">
        <f>Data_SP500[[#This Row],[sigma]]*SQRT(10)</f>
        <v>1.150649131775567E-2</v>
      </c>
      <c r="G1183" s="3">
        <f>_xlfn.NORM.INV(0.01,0,1)*Data_SP500[[#This Row],[sigma_10d]]</f>
        <v>-2.6768101614730293E-2</v>
      </c>
      <c r="H1183" s="3" t="b">
        <f>Data_SP500[[#This Row],[leg_return10d]]&lt;Data_SP500[[#This Row],[var10d]]</f>
        <v>0</v>
      </c>
      <c r="I1183" s="3">
        <f>IF(AND(Data_SP500[[#This Row],[breaches]], Data_SP500[[#This Row],[breaches]]=H1182),1,0)</f>
        <v>0</v>
      </c>
    </row>
    <row r="1184" spans="1:9" x14ac:dyDescent="0.25">
      <c r="A1184" s="3" t="s">
        <v>719</v>
      </c>
      <c r="B1184">
        <v>2519.360107</v>
      </c>
      <c r="C1184">
        <f>LN(Data_SP500[[#This Row],[SP500]])-LN(B1183)</f>
        <v>3.6982627391974887E-3</v>
      </c>
      <c r="D1184">
        <f>LN(B1194)-LN(Data_SP500[[#This Row],[SP500]])</f>
        <v>1.3330750334573871E-2</v>
      </c>
      <c r="E1184" s="3">
        <f t="shared" si="18"/>
        <v>3.6017759360648014E-3</v>
      </c>
      <c r="F1184" s="3">
        <f>Data_SP500[[#This Row],[sigma]]*SQRT(10)</f>
        <v>1.1389815579549776E-2</v>
      </c>
      <c r="G1184" s="3">
        <f>_xlfn.NORM.INV(0.01,0,1)*Data_SP500[[#This Row],[sigma_10d]]</f>
        <v>-2.6496673259202866E-2</v>
      </c>
      <c r="H1184" s="3" t="b">
        <f>Data_SP500[[#This Row],[leg_return10d]]&lt;Data_SP500[[#This Row],[var10d]]</f>
        <v>0</v>
      </c>
      <c r="I1184" s="3">
        <f>IF(AND(Data_SP500[[#This Row],[breaches]], Data_SP500[[#This Row],[breaches]]=H1183),1,0)</f>
        <v>0</v>
      </c>
    </row>
    <row r="1185" spans="1:9" x14ac:dyDescent="0.25">
      <c r="A1185" s="3" t="s">
        <v>1223</v>
      </c>
      <c r="B1185">
        <v>2529.1201169999999</v>
      </c>
      <c r="C1185">
        <f>LN(Data_SP500[[#This Row],[SP500]])-LN(B1184)</f>
        <v>3.8665189230284724E-3</v>
      </c>
      <c r="D1185">
        <f>LN(B1195)-LN(Data_SP500[[#This Row],[SP500]])</f>
        <v>1.1213454059840089E-2</v>
      </c>
      <c r="E1185" s="3">
        <f t="shared" si="18"/>
        <v>3.5074725163334272E-3</v>
      </c>
      <c r="F1185" s="3">
        <f>Data_SP500[[#This Row],[sigma]]*SQRT(10)</f>
        <v>1.1091601982055768E-2</v>
      </c>
      <c r="G1185" s="3">
        <f>_xlfn.NORM.INV(0.01,0,1)*Data_SP500[[#This Row],[sigma_10d]]</f>
        <v>-2.5802924690662612E-2</v>
      </c>
      <c r="H1185" s="3" t="b">
        <f>Data_SP500[[#This Row],[leg_return10d]]&lt;Data_SP500[[#This Row],[var10d]]</f>
        <v>0</v>
      </c>
      <c r="I1185" s="3">
        <f>IF(AND(Data_SP500[[#This Row],[breaches]], Data_SP500[[#This Row],[breaches]]=H1184),1,0)</f>
        <v>0</v>
      </c>
    </row>
    <row r="1186" spans="1:9" x14ac:dyDescent="0.25">
      <c r="A1186" s="3" t="s">
        <v>1224</v>
      </c>
      <c r="B1186">
        <v>2534.580078</v>
      </c>
      <c r="C1186">
        <f>LN(Data_SP500[[#This Row],[SP500]])-LN(B1185)</f>
        <v>2.1565112094794614E-3</v>
      </c>
      <c r="D1186">
        <f>LN(B1196)-LN(Data_SP500[[#This Row],[SP500]])</f>
        <v>9.7292954260108644E-3</v>
      </c>
      <c r="E1186" s="3">
        <f t="shared" si="18"/>
        <v>3.5099039199357829E-3</v>
      </c>
      <c r="F1186" s="3">
        <f>Data_SP500[[#This Row],[sigma]]*SQRT(10)</f>
        <v>1.1099290755350351E-2</v>
      </c>
      <c r="G1186" s="3">
        <f>_xlfn.NORM.INV(0.01,0,1)*Data_SP500[[#This Row],[sigma_10d]]</f>
        <v>-2.5820811452070446E-2</v>
      </c>
      <c r="H1186" s="3" t="b">
        <f>Data_SP500[[#This Row],[leg_return10d]]&lt;Data_SP500[[#This Row],[var10d]]</f>
        <v>0</v>
      </c>
      <c r="I1186" s="3">
        <f>IF(AND(Data_SP500[[#This Row],[breaches]], Data_SP500[[#This Row],[breaches]]=H1185),1,0)</f>
        <v>0</v>
      </c>
    </row>
    <row r="1187" spans="1:9" x14ac:dyDescent="0.25">
      <c r="A1187" s="3" t="s">
        <v>1225</v>
      </c>
      <c r="B1187">
        <v>2537.73999</v>
      </c>
      <c r="C1187">
        <f>LN(Data_SP500[[#This Row],[SP500]])-LN(B1186)</f>
        <v>1.2459436180760619E-3</v>
      </c>
      <c r="D1187">
        <f>LN(B1197)-LN(Data_SP500[[#This Row],[SP500]])</f>
        <v>9.2254115756089661E-3</v>
      </c>
      <c r="E1187" s="3">
        <f t="shared" si="18"/>
        <v>2.892370888608155E-3</v>
      </c>
      <c r="F1187" s="3">
        <f>Data_SP500[[#This Row],[sigma]]*SQRT(10)</f>
        <v>9.1464798459669327E-3</v>
      </c>
      <c r="G1187" s="3">
        <f>_xlfn.NORM.INV(0.01,0,1)*Data_SP500[[#This Row],[sigma_10d]]</f>
        <v>-2.127789394462257E-2</v>
      </c>
      <c r="H1187" s="3" t="b">
        <f>Data_SP500[[#This Row],[leg_return10d]]&lt;Data_SP500[[#This Row],[var10d]]</f>
        <v>0</v>
      </c>
      <c r="I1187" s="3">
        <f>IF(AND(Data_SP500[[#This Row],[breaches]], Data_SP500[[#This Row],[breaches]]=H1186),1,0)</f>
        <v>0</v>
      </c>
    </row>
    <row r="1188" spans="1:9" x14ac:dyDescent="0.25">
      <c r="A1188" s="3" t="s">
        <v>1226</v>
      </c>
      <c r="B1188">
        <v>2552.070068</v>
      </c>
      <c r="C1188">
        <f>LN(Data_SP500[[#This Row],[SP500]])-LN(B1187)</f>
        <v>5.6309039828317253E-3</v>
      </c>
      <c r="D1188">
        <f>LN(B1198)-LN(Data_SP500[[#This Row],[SP500]])</f>
        <v>3.9224517504470313E-3</v>
      </c>
      <c r="E1188" s="3">
        <f t="shared" si="18"/>
        <v>3.0110474402945384E-3</v>
      </c>
      <c r="F1188" s="3">
        <f>Data_SP500[[#This Row],[sigma]]*SQRT(10)</f>
        <v>9.5217680541506023E-3</v>
      </c>
      <c r="G1188" s="3">
        <f>_xlfn.NORM.INV(0.01,0,1)*Data_SP500[[#This Row],[sigma_10d]]</f>
        <v>-2.2150944869883248E-2</v>
      </c>
      <c r="H1188" s="3" t="b">
        <f>Data_SP500[[#This Row],[leg_return10d]]&lt;Data_SP500[[#This Row],[var10d]]</f>
        <v>0</v>
      </c>
      <c r="I1188" s="3">
        <f>IF(AND(Data_SP500[[#This Row],[breaches]], Data_SP500[[#This Row],[breaches]]=H1187),1,0)</f>
        <v>0</v>
      </c>
    </row>
    <row r="1189" spans="1:9" x14ac:dyDescent="0.25">
      <c r="A1189" s="3" t="s">
        <v>1227</v>
      </c>
      <c r="B1189">
        <v>2549.330078</v>
      </c>
      <c r="C1189">
        <f>LN(Data_SP500[[#This Row],[SP500]])-LN(B1188)</f>
        <v>-1.0742110734556221E-3</v>
      </c>
      <c r="D1189">
        <f>LN(B1199)-LN(Data_SP500[[#This Row],[SP500]])</f>
        <v>1.0100458899035658E-2</v>
      </c>
      <c r="E1189" s="3">
        <f t="shared" si="18"/>
        <v>3.0442955046875672E-3</v>
      </c>
      <c r="F1189" s="3">
        <f>Data_SP500[[#This Row],[sigma]]*SQRT(10)</f>
        <v>9.6269076654245164E-3</v>
      </c>
      <c r="G1189" s="3">
        <f>_xlfn.NORM.INV(0.01,0,1)*Data_SP500[[#This Row],[sigma_10d]]</f>
        <v>-2.2395536181047795E-2</v>
      </c>
      <c r="H1189" s="3" t="b">
        <f>Data_SP500[[#This Row],[leg_return10d]]&lt;Data_SP500[[#This Row],[var10d]]</f>
        <v>0</v>
      </c>
      <c r="I1189" s="3">
        <f>IF(AND(Data_SP500[[#This Row],[breaches]], Data_SP500[[#This Row],[breaches]]=H1188),1,0)</f>
        <v>0</v>
      </c>
    </row>
    <row r="1190" spans="1:9" x14ac:dyDescent="0.25">
      <c r="A1190" s="3" t="s">
        <v>1228</v>
      </c>
      <c r="B1190">
        <v>2544.7299800000001</v>
      </c>
      <c r="C1190">
        <f>LN(Data_SP500[[#This Row],[SP500]])-LN(B1189)</f>
        <v>-1.8060640031851705E-3</v>
      </c>
      <c r="D1190">
        <f>LN(B1200)-LN(Data_SP500[[#This Row],[SP500]])</f>
        <v>7.9261273822037737E-3</v>
      </c>
      <c r="E1190" s="3">
        <f t="shared" si="18"/>
        <v>3.061072591859637E-3</v>
      </c>
      <c r="F1190" s="3">
        <f>Data_SP500[[#This Row],[sigma]]*SQRT(10)</f>
        <v>9.6799614733914501E-3</v>
      </c>
      <c r="G1190" s="3">
        <f>_xlfn.NORM.INV(0.01,0,1)*Data_SP500[[#This Row],[sigma_10d]]</f>
        <v>-2.2518957794421444E-2</v>
      </c>
      <c r="H1190" s="3" t="b">
        <f>Data_SP500[[#This Row],[leg_return10d]]&lt;Data_SP500[[#This Row],[var10d]]</f>
        <v>0</v>
      </c>
      <c r="I1190" s="3">
        <f>IF(AND(Data_SP500[[#This Row],[breaches]], Data_SP500[[#This Row],[breaches]]=H1189),1,0)</f>
        <v>0</v>
      </c>
    </row>
    <row r="1191" spans="1:9" x14ac:dyDescent="0.25">
      <c r="A1191" s="3" t="s">
        <v>1229</v>
      </c>
      <c r="B1191">
        <v>2550.639893</v>
      </c>
      <c r="C1191">
        <f>LN(Data_SP500[[#This Row],[SP500]])-LN(B1190)</f>
        <v>2.3197199800817359E-3</v>
      </c>
      <c r="D1191">
        <f>LN(B1201)-LN(Data_SP500[[#This Row],[SP500]])</f>
        <v>7.2230085324118676E-3</v>
      </c>
      <c r="E1191" s="3">
        <f t="shared" si="18"/>
        <v>2.2356838063401579E-3</v>
      </c>
      <c r="F1191" s="3">
        <f>Data_SP500[[#This Row],[sigma]]*SQRT(10)</f>
        <v>7.0698529559896908E-3</v>
      </c>
      <c r="G1191" s="3">
        <f>_xlfn.NORM.INV(0.01,0,1)*Data_SP500[[#This Row],[sigma_10d]]</f>
        <v>-1.644693739394797E-2</v>
      </c>
      <c r="H1191" s="3" t="b">
        <f>Data_SP500[[#This Row],[leg_return10d]]&lt;Data_SP500[[#This Row],[var10d]]</f>
        <v>0</v>
      </c>
      <c r="I1191" s="3">
        <f>IF(AND(Data_SP500[[#This Row],[breaches]], Data_SP500[[#This Row],[breaches]]=H1190),1,0)</f>
        <v>0</v>
      </c>
    </row>
    <row r="1192" spans="1:9" x14ac:dyDescent="0.25">
      <c r="A1192" s="3" t="s">
        <v>1230</v>
      </c>
      <c r="B1192">
        <v>2555.23999</v>
      </c>
      <c r="C1192">
        <f>LN(Data_SP500[[#This Row],[SP500]])-LN(B1191)</f>
        <v>1.8018826725407777E-3</v>
      </c>
      <c r="D1192">
        <f>LN(B1202)-LN(Data_SP500[[#This Row],[SP500]])</f>
        <v>7.4716996520240997E-4</v>
      </c>
      <c r="E1192" s="3">
        <f t="shared" si="18"/>
        <v>2.1851553313698259E-3</v>
      </c>
      <c r="F1192" s="3">
        <f>Data_SP500[[#This Row],[sigma]]*SQRT(10)</f>
        <v>6.9100678883886333E-3</v>
      </c>
      <c r="G1192" s="3">
        <f>_xlfn.NORM.INV(0.01,0,1)*Data_SP500[[#This Row],[sigma_10d]]</f>
        <v>-1.6075221741630778E-2</v>
      </c>
      <c r="H1192" s="3" t="b">
        <f>Data_SP500[[#This Row],[leg_return10d]]&lt;Data_SP500[[#This Row],[var10d]]</f>
        <v>0</v>
      </c>
      <c r="I1192" s="3">
        <f>IF(AND(Data_SP500[[#This Row],[breaches]], Data_SP500[[#This Row],[breaches]]=H1191),1,0)</f>
        <v>0</v>
      </c>
    </row>
    <row r="1193" spans="1:9" x14ac:dyDescent="0.25">
      <c r="A1193" s="3" t="s">
        <v>1231</v>
      </c>
      <c r="B1193">
        <v>2550.929932</v>
      </c>
      <c r="C1193">
        <f>LN(Data_SP500[[#This Row],[SP500]])-LN(B1192)</f>
        <v>-1.6881768877485825E-3</v>
      </c>
      <c r="D1193">
        <f>LN(B1203)-LN(Data_SP500[[#This Row],[SP500]])</f>
        <v>3.7054861037235653E-3</v>
      </c>
      <c r="E1193" s="3">
        <f t="shared" si="18"/>
        <v>2.2683458680323896E-3</v>
      </c>
      <c r="F1193" s="3">
        <f>Data_SP500[[#This Row],[sigma]]*SQRT(10)</f>
        <v>7.1731394640140765E-3</v>
      </c>
      <c r="G1193" s="3">
        <f>_xlfn.NORM.INV(0.01,0,1)*Data_SP500[[#This Row],[sigma_10d]]</f>
        <v>-1.6687217742307602E-2</v>
      </c>
      <c r="H1193" s="3" t="b">
        <f>Data_SP500[[#This Row],[leg_return10d]]&lt;Data_SP500[[#This Row],[var10d]]</f>
        <v>0</v>
      </c>
      <c r="I1193" s="3">
        <f>IF(AND(Data_SP500[[#This Row],[breaches]], Data_SP500[[#This Row],[breaches]]=H1192),1,0)</f>
        <v>0</v>
      </c>
    </row>
    <row r="1194" spans="1:9" x14ac:dyDescent="0.25">
      <c r="A1194" s="3" t="s">
        <v>720</v>
      </c>
      <c r="B1194">
        <v>2553.169922</v>
      </c>
      <c r="C1194">
        <f>LN(Data_SP500[[#This Row],[SP500]])-LN(B1193)</f>
        <v>8.7772191292501134E-4</v>
      </c>
      <c r="D1194">
        <f>LN(B1204)-LN(Data_SP500[[#This Row],[SP500]])</f>
        <v>1.0868374165546868E-2</v>
      </c>
      <c r="E1194" s="3">
        <f t="shared" si="18"/>
        <v>2.2175975989095539E-3</v>
      </c>
      <c r="F1194" s="3">
        <f>Data_SP500[[#This Row],[sigma]]*SQRT(10)</f>
        <v>7.0126593462747208E-3</v>
      </c>
      <c r="G1194" s="3">
        <f>_xlfn.NORM.INV(0.01,0,1)*Data_SP500[[#This Row],[sigma_10d]]</f>
        <v>-1.631388516157883E-2</v>
      </c>
      <c r="H1194" s="3" t="b">
        <f>Data_SP500[[#This Row],[leg_return10d]]&lt;Data_SP500[[#This Row],[var10d]]</f>
        <v>0</v>
      </c>
      <c r="I1194" s="3">
        <f>IF(AND(Data_SP500[[#This Row],[breaches]], Data_SP500[[#This Row],[breaches]]=H1193),1,0)</f>
        <v>0</v>
      </c>
    </row>
    <row r="1195" spans="1:9" x14ac:dyDescent="0.25">
      <c r="A1195" s="3" t="s">
        <v>721</v>
      </c>
      <c r="B1195">
        <v>2557.639893</v>
      </c>
      <c r="C1195">
        <f>LN(Data_SP500[[#This Row],[SP500]])-LN(B1194)</f>
        <v>1.7492226482946904E-3</v>
      </c>
      <c r="D1195">
        <f>LN(B1205)-LN(Data_SP500[[#This Row],[SP500]])</f>
        <v>5.921574231162019E-3</v>
      </c>
      <c r="E1195" s="3">
        <f t="shared" si="18"/>
        <v>2.2160474965106352E-3</v>
      </c>
      <c r="F1195" s="3">
        <f>Data_SP500[[#This Row],[sigma]]*SQRT(10)</f>
        <v>7.0077574920876465E-3</v>
      </c>
      <c r="G1195" s="3">
        <f>_xlfn.NORM.INV(0.01,0,1)*Data_SP500[[#This Row],[sigma_10d]]</f>
        <v>-1.6302481743511871E-2</v>
      </c>
      <c r="H1195" s="3" t="b">
        <f>Data_SP500[[#This Row],[leg_return10d]]&lt;Data_SP500[[#This Row],[var10d]]</f>
        <v>0</v>
      </c>
      <c r="I1195" s="3">
        <f>IF(AND(Data_SP500[[#This Row],[breaches]], Data_SP500[[#This Row],[breaches]]=H1194),1,0)</f>
        <v>0</v>
      </c>
    </row>
    <row r="1196" spans="1:9" x14ac:dyDescent="0.25">
      <c r="A1196" s="3" t="s">
        <v>722</v>
      </c>
      <c r="B1196">
        <v>2559.360107</v>
      </c>
      <c r="C1196">
        <f>LN(Data_SP500[[#This Row],[SP500]])-LN(B1195)</f>
        <v>6.7235257565023687E-4</v>
      </c>
      <c r="D1196">
        <f>LN(B1206)-LN(Data_SP500[[#This Row],[SP500]])</f>
        <v>6.1932347317856795E-3</v>
      </c>
      <c r="E1196" s="3">
        <f t="shared" si="18"/>
        <v>2.2160266365061684E-3</v>
      </c>
      <c r="F1196" s="3">
        <f>Data_SP500[[#This Row],[sigma]]*SQRT(10)</f>
        <v>7.0076915269615299E-3</v>
      </c>
      <c r="G1196" s="3">
        <f>_xlfn.NORM.INV(0.01,0,1)*Data_SP500[[#This Row],[sigma_10d]]</f>
        <v>-1.630232828568097E-2</v>
      </c>
      <c r="H1196" s="3" t="b">
        <f>Data_SP500[[#This Row],[leg_return10d]]&lt;Data_SP500[[#This Row],[var10d]]</f>
        <v>0</v>
      </c>
      <c r="I1196" s="3">
        <f>IF(AND(Data_SP500[[#This Row],[breaches]], Data_SP500[[#This Row],[breaches]]=H1195),1,0)</f>
        <v>0</v>
      </c>
    </row>
    <row r="1197" spans="1:9" x14ac:dyDescent="0.25">
      <c r="A1197" s="3" t="s">
        <v>723</v>
      </c>
      <c r="B1197">
        <v>2561.26001</v>
      </c>
      <c r="C1197">
        <f>LN(Data_SP500[[#This Row],[SP500]])-LN(B1196)</f>
        <v>7.420597676741636E-4</v>
      </c>
      <c r="D1197">
        <f>LN(B1207)-LN(Data_SP500[[#This Row],[SP500]])</f>
        <v>7.0420188174473708E-3</v>
      </c>
      <c r="E1197" s="3">
        <f t="shared" si="18"/>
        <v>2.2169321754047745E-3</v>
      </c>
      <c r="F1197" s="3">
        <f>Data_SP500[[#This Row],[sigma]]*SQRT(10)</f>
        <v>7.0105550923910062E-3</v>
      </c>
      <c r="G1197" s="3">
        <f>_xlfn.NORM.INV(0.01,0,1)*Data_SP500[[#This Row],[sigma_10d]]</f>
        <v>-1.6308989935030008E-2</v>
      </c>
      <c r="H1197" s="3" t="b">
        <f>Data_SP500[[#This Row],[leg_return10d]]&lt;Data_SP500[[#This Row],[var10d]]</f>
        <v>0</v>
      </c>
      <c r="I1197" s="3">
        <f>IF(AND(Data_SP500[[#This Row],[breaches]], Data_SP500[[#This Row],[breaches]]=H1196),1,0)</f>
        <v>0</v>
      </c>
    </row>
    <row r="1198" spans="1:9" x14ac:dyDescent="0.25">
      <c r="A1198" s="3" t="s">
        <v>724</v>
      </c>
      <c r="B1198">
        <v>2562.1000979999999</v>
      </c>
      <c r="C1198">
        <f>LN(Data_SP500[[#This Row],[SP500]])-LN(B1197)</f>
        <v>3.2794415766979057E-4</v>
      </c>
      <c r="D1198">
        <f>LN(B1208)-LN(Data_SP500[[#This Row],[SP500]])</f>
        <v>6.9040227262462395E-3</v>
      </c>
      <c r="E1198" s="3">
        <f t="shared" si="18"/>
        <v>2.2206442025885947E-3</v>
      </c>
      <c r="F1198" s="3">
        <f>Data_SP500[[#This Row],[sigma]]*SQRT(10)</f>
        <v>7.0222935530283382E-3</v>
      </c>
      <c r="G1198" s="3">
        <f>_xlfn.NORM.INV(0.01,0,1)*Data_SP500[[#This Row],[sigma_10d]]</f>
        <v>-1.6336297677978177E-2</v>
      </c>
      <c r="H1198" s="3" t="b">
        <f>Data_SP500[[#This Row],[leg_return10d]]&lt;Data_SP500[[#This Row],[var10d]]</f>
        <v>0</v>
      </c>
      <c r="I1198" s="3">
        <f>IF(AND(Data_SP500[[#This Row],[breaches]], Data_SP500[[#This Row],[breaches]]=H1197),1,0)</f>
        <v>0</v>
      </c>
    </row>
    <row r="1199" spans="1:9" x14ac:dyDescent="0.25">
      <c r="A1199" s="3" t="s">
        <v>725</v>
      </c>
      <c r="B1199">
        <v>2575.209961</v>
      </c>
      <c r="C1199">
        <f>LN(Data_SP500[[#This Row],[SP500]])-LN(B1198)</f>
        <v>5.1037960751330047E-3</v>
      </c>
      <c r="D1199">
        <f>LN(B1209)-LN(Data_SP500[[#This Row],[SP500]])</f>
        <v>4.8925158864490115E-3</v>
      </c>
      <c r="E1199" s="3">
        <f t="shared" si="18"/>
        <v>2.1874859149890705E-3</v>
      </c>
      <c r="F1199" s="3">
        <f>Data_SP500[[#This Row],[sigma]]*SQRT(10)</f>
        <v>6.9174378409029248E-3</v>
      </c>
      <c r="G1199" s="3">
        <f>_xlfn.NORM.INV(0.01,0,1)*Data_SP500[[#This Row],[sigma_10d]]</f>
        <v>-1.6092366814994184E-2</v>
      </c>
      <c r="H1199" s="3" t="b">
        <f>Data_SP500[[#This Row],[leg_return10d]]&lt;Data_SP500[[#This Row],[var10d]]</f>
        <v>0</v>
      </c>
      <c r="I1199" s="3">
        <f>IF(AND(Data_SP500[[#This Row],[breaches]], Data_SP500[[#This Row],[breaches]]=H1198),1,0)</f>
        <v>0</v>
      </c>
    </row>
    <row r="1200" spans="1:9" x14ac:dyDescent="0.25">
      <c r="A1200" s="3" t="s">
        <v>726</v>
      </c>
      <c r="B1200">
        <v>2564.9799800000001</v>
      </c>
      <c r="C1200">
        <f>LN(Data_SP500[[#This Row],[SP500]])-LN(B1199)</f>
        <v>-3.9803955200170549E-3</v>
      </c>
      <c r="D1200">
        <f>LN(B1210)-LN(Data_SP500[[#This Row],[SP500]])</f>
        <v>1.0143355321339698E-2</v>
      </c>
      <c r="E1200" s="3">
        <f t="shared" si="18"/>
        <v>2.4805709893436414E-3</v>
      </c>
      <c r="F1200" s="3">
        <f>Data_SP500[[#This Row],[sigma]]*SQRT(10)</f>
        <v>7.8442542240631727E-3</v>
      </c>
      <c r="G1200" s="3">
        <f>_xlfn.NORM.INV(0.01,0,1)*Data_SP500[[#This Row],[sigma_10d]]</f>
        <v>-1.8248464137585248E-2</v>
      </c>
      <c r="H1200" s="3" t="b">
        <f>Data_SP500[[#This Row],[leg_return10d]]&lt;Data_SP500[[#This Row],[var10d]]</f>
        <v>0</v>
      </c>
      <c r="I1200" s="3">
        <f>IF(AND(Data_SP500[[#This Row],[breaches]], Data_SP500[[#This Row],[breaches]]=H1199),1,0)</f>
        <v>0</v>
      </c>
    </row>
    <row r="1201" spans="1:9" x14ac:dyDescent="0.25">
      <c r="A1201" s="3" t="s">
        <v>727</v>
      </c>
      <c r="B1201">
        <v>2569.1298830000001</v>
      </c>
      <c r="C1201">
        <f>LN(Data_SP500[[#This Row],[SP500]])-LN(B1200)</f>
        <v>1.6166011302898298E-3</v>
      </c>
      <c r="D1201">
        <f>LN(B1211)-LN(Data_SP500[[#This Row],[SP500]])</f>
        <v>8.3376334764517779E-3</v>
      </c>
      <c r="E1201" s="3">
        <f t="shared" si="18"/>
        <v>2.3554692767091632E-3</v>
      </c>
      <c r="F1201" s="3">
        <f>Data_SP500[[#This Row],[sigma]]*SQRT(10)</f>
        <v>7.4486478729503579E-3</v>
      </c>
      <c r="G1201" s="3">
        <f>_xlfn.NORM.INV(0.01,0,1)*Data_SP500[[#This Row],[sigma_10d]]</f>
        <v>-1.7328146143716895E-2</v>
      </c>
      <c r="H1201" s="3" t="b">
        <f>Data_SP500[[#This Row],[leg_return10d]]&lt;Data_SP500[[#This Row],[var10d]]</f>
        <v>0</v>
      </c>
      <c r="I1201" s="3">
        <f>IF(AND(Data_SP500[[#This Row],[breaches]], Data_SP500[[#This Row],[breaches]]=H1200),1,0)</f>
        <v>0</v>
      </c>
    </row>
    <row r="1202" spans="1:9" x14ac:dyDescent="0.25">
      <c r="A1202" s="3" t="s">
        <v>728</v>
      </c>
      <c r="B1202">
        <v>2557.1499020000001</v>
      </c>
      <c r="C1202">
        <f>LN(Data_SP500[[#This Row],[SP500]])-LN(B1201)</f>
        <v>-4.6739558946686799E-3</v>
      </c>
      <c r="D1202">
        <f>LN(B1212)-LN(Data_SP500[[#This Row],[SP500]])</f>
        <v>1.4454203212606487E-2</v>
      </c>
      <c r="E1202" s="3">
        <f t="shared" si="18"/>
        <v>2.6894825927377746E-3</v>
      </c>
      <c r="F1202" s="3">
        <f>Data_SP500[[#This Row],[sigma]]*SQRT(10)</f>
        <v>8.5048907204263967E-3</v>
      </c>
      <c r="G1202" s="3">
        <f>_xlfn.NORM.INV(0.01,0,1)*Data_SP500[[#This Row],[sigma_10d]]</f>
        <v>-1.9785334446413623E-2</v>
      </c>
      <c r="H1202" s="3" t="b">
        <f>Data_SP500[[#This Row],[leg_return10d]]&lt;Data_SP500[[#This Row],[var10d]]</f>
        <v>0</v>
      </c>
      <c r="I1202" s="3">
        <f>IF(AND(Data_SP500[[#This Row],[breaches]], Data_SP500[[#This Row],[breaches]]=H1201),1,0)</f>
        <v>0</v>
      </c>
    </row>
    <row r="1203" spans="1:9" x14ac:dyDescent="0.25">
      <c r="A1203" s="3" t="s">
        <v>729</v>
      </c>
      <c r="B1203">
        <v>2560.3999020000001</v>
      </c>
      <c r="C1203">
        <f>LN(Data_SP500[[#This Row],[SP500]])-LN(B1202)</f>
        <v>1.2701392507725728E-3</v>
      </c>
      <c r="D1203">
        <f>LN(B1213)-LN(Data_SP500[[#This Row],[SP500]])</f>
        <v>9.4150824776475517E-3</v>
      </c>
      <c r="E1203" s="3">
        <f t="shared" si="18"/>
        <v>2.6044558573884826E-3</v>
      </c>
      <c r="F1203" s="3">
        <f>Data_SP500[[#This Row],[sigma]]*SQRT(10)</f>
        <v>8.2360125747142823E-3</v>
      </c>
      <c r="G1203" s="3">
        <f>_xlfn.NORM.INV(0.01,0,1)*Data_SP500[[#This Row],[sigma_10d]]</f>
        <v>-1.91598303437602E-2</v>
      </c>
      <c r="H1203" s="3" t="b">
        <f>Data_SP500[[#This Row],[leg_return10d]]&lt;Data_SP500[[#This Row],[var10d]]</f>
        <v>0</v>
      </c>
      <c r="I1203" s="3">
        <f>IF(AND(Data_SP500[[#This Row],[breaches]], Data_SP500[[#This Row],[breaches]]=H1202),1,0)</f>
        <v>0</v>
      </c>
    </row>
    <row r="1204" spans="1:9" x14ac:dyDescent="0.25">
      <c r="A1204" s="3" t="s">
        <v>730</v>
      </c>
      <c r="B1204">
        <v>2581.070068</v>
      </c>
      <c r="C1204">
        <f>LN(Data_SP500[[#This Row],[SP500]])-LN(B1203)</f>
        <v>8.040609974748314E-3</v>
      </c>
      <c r="D1204">
        <f>LN(B1214)-LN(Data_SP500[[#This Row],[SP500]])</f>
        <v>4.7642566594863212E-4</v>
      </c>
      <c r="E1204" s="3">
        <f t="shared" si="18"/>
        <v>3.0242947331214809E-3</v>
      </c>
      <c r="F1204" s="3">
        <f>Data_SP500[[#This Row],[sigma]]*SQRT(10)</f>
        <v>9.5636596723149506E-3</v>
      </c>
      <c r="G1204" s="3">
        <f>_xlfn.NORM.INV(0.01,0,1)*Data_SP500[[#This Row],[sigma_10d]]</f>
        <v>-2.224839934674001E-2</v>
      </c>
      <c r="H1204" s="3" t="b">
        <f>Data_SP500[[#This Row],[leg_return10d]]&lt;Data_SP500[[#This Row],[var10d]]</f>
        <v>0</v>
      </c>
      <c r="I1204" s="3">
        <f>IF(AND(Data_SP500[[#This Row],[breaches]], Data_SP500[[#This Row],[breaches]]=H1203),1,0)</f>
        <v>0</v>
      </c>
    </row>
    <row r="1205" spans="1:9" x14ac:dyDescent="0.25">
      <c r="A1205" s="3" t="s">
        <v>731</v>
      </c>
      <c r="B1205">
        <v>2572.830078</v>
      </c>
      <c r="C1205">
        <f>LN(Data_SP500[[#This Row],[SP500]])-LN(B1204)</f>
        <v>-3.1975772860901586E-3</v>
      </c>
      <c r="D1205">
        <f>LN(B1215)-LN(Data_SP500[[#This Row],[SP500]])</f>
        <v>4.6571538390871581E-3</v>
      </c>
      <c r="E1205" s="3">
        <f t="shared" si="18"/>
        <v>3.126752564801754E-3</v>
      </c>
      <c r="F1205" s="3">
        <f>Data_SP500[[#This Row],[sigma]]*SQRT(10)</f>
        <v>9.8876597845467696E-3</v>
      </c>
      <c r="G1205" s="3">
        <f>_xlfn.NORM.INV(0.01,0,1)*Data_SP500[[#This Row],[sigma_10d]]</f>
        <v>-2.3002136319019494E-2</v>
      </c>
      <c r="H1205" s="3" t="b">
        <f>Data_SP500[[#This Row],[leg_return10d]]&lt;Data_SP500[[#This Row],[var10d]]</f>
        <v>0</v>
      </c>
      <c r="I1205" s="3">
        <f>IF(AND(Data_SP500[[#This Row],[breaches]], Data_SP500[[#This Row],[breaches]]=H1204),1,0)</f>
        <v>0</v>
      </c>
    </row>
    <row r="1206" spans="1:9" x14ac:dyDescent="0.25">
      <c r="A1206" s="3" t="s">
        <v>732</v>
      </c>
      <c r="B1206">
        <v>2575.26001</v>
      </c>
      <c r="C1206">
        <f>LN(Data_SP500[[#This Row],[SP500]])-LN(B1205)</f>
        <v>9.4401307627389741E-4</v>
      </c>
      <c r="D1206">
        <f>LN(B1216)-LN(Data_SP500[[#This Row],[SP500]])</f>
        <v>1.4008600875108357E-3</v>
      </c>
      <c r="E1206" s="3">
        <f t="shared" si="18"/>
        <v>3.0570537308072729E-3</v>
      </c>
      <c r="F1206" s="3">
        <f>Data_SP500[[#This Row],[sigma]]*SQRT(10)</f>
        <v>9.6672527188662385E-3</v>
      </c>
      <c r="G1206" s="3">
        <f>_xlfn.NORM.INV(0.01,0,1)*Data_SP500[[#This Row],[sigma_10d]]</f>
        <v>-2.2489392810350013E-2</v>
      </c>
      <c r="H1206" s="3" t="b">
        <f>Data_SP500[[#This Row],[leg_return10d]]&lt;Data_SP500[[#This Row],[var10d]]</f>
        <v>0</v>
      </c>
      <c r="I1206" s="3">
        <f>IF(AND(Data_SP500[[#This Row],[breaches]], Data_SP500[[#This Row],[breaches]]=H1205),1,0)</f>
        <v>0</v>
      </c>
    </row>
    <row r="1207" spans="1:9" x14ac:dyDescent="0.25">
      <c r="A1207" s="3" t="s">
        <v>1232</v>
      </c>
      <c r="B1207">
        <v>2579.360107</v>
      </c>
      <c r="C1207">
        <f>LN(Data_SP500[[#This Row],[SP500]])-LN(B1206)</f>
        <v>1.5908438533358549E-3</v>
      </c>
      <c r="D1207">
        <f>LN(B1217)-LN(Data_SP500[[#This Row],[SP500]])</f>
        <v>-5.7309825083526889E-3</v>
      </c>
      <c r="E1207" s="3">
        <f t="shared" si="18"/>
        <v>3.0475443423996127E-3</v>
      </c>
      <c r="F1207" s="3">
        <f>Data_SP500[[#This Row],[sigma]]*SQRT(10)</f>
        <v>9.63718139234283E-3</v>
      </c>
      <c r="G1207" s="3">
        <f>_xlfn.NORM.INV(0.01,0,1)*Data_SP500[[#This Row],[sigma_10d]]</f>
        <v>-2.2419436443822691E-2</v>
      </c>
      <c r="H1207" s="3" t="b">
        <f>Data_SP500[[#This Row],[leg_return10d]]&lt;Data_SP500[[#This Row],[var10d]]</f>
        <v>0</v>
      </c>
      <c r="I1207" s="3">
        <f>IF(AND(Data_SP500[[#This Row],[breaches]], Data_SP500[[#This Row],[breaches]]=H1206),1,0)</f>
        <v>0</v>
      </c>
    </row>
    <row r="1208" spans="1:9" x14ac:dyDescent="0.25">
      <c r="A1208" s="3" t="s">
        <v>1233</v>
      </c>
      <c r="B1208">
        <v>2579.8500979999999</v>
      </c>
      <c r="C1208">
        <f>LN(Data_SP500[[#This Row],[SP500]])-LN(B1207)</f>
        <v>1.8994806646865925E-4</v>
      </c>
      <c r="D1208">
        <f>LN(B1218)-LN(Data_SP500[[#This Row],[SP500]])</f>
        <v>2.2417224444222228E-3</v>
      </c>
      <c r="E1208" s="3">
        <f t="shared" si="18"/>
        <v>3.0491184914923745E-3</v>
      </c>
      <c r="F1208" s="3">
        <f>Data_SP500[[#This Row],[sigma]]*SQRT(10)</f>
        <v>9.6421592888526458E-3</v>
      </c>
      <c r="G1208" s="3">
        <f>_xlfn.NORM.INV(0.01,0,1)*Data_SP500[[#This Row],[sigma_10d]]</f>
        <v>-2.2431016762785496E-2</v>
      </c>
      <c r="H1208" s="3" t="b">
        <f>Data_SP500[[#This Row],[leg_return10d]]&lt;Data_SP500[[#This Row],[var10d]]</f>
        <v>0</v>
      </c>
      <c r="I1208" s="3">
        <f>IF(AND(Data_SP500[[#This Row],[breaches]], Data_SP500[[#This Row],[breaches]]=H1207),1,0)</f>
        <v>0</v>
      </c>
    </row>
    <row r="1209" spans="1:9" x14ac:dyDescent="0.25">
      <c r="A1209" s="3" t="s">
        <v>1234</v>
      </c>
      <c r="B1209">
        <v>2587.8400879999999</v>
      </c>
      <c r="C1209">
        <f>LN(Data_SP500[[#This Row],[SP500]])-LN(B1208)</f>
        <v>3.0922892353357767E-3</v>
      </c>
      <c r="D1209">
        <f>LN(B1219)-LN(Data_SP500[[#This Row],[SP500]])</f>
        <v>-3.4799837996759564E-3</v>
      </c>
      <c r="E1209" s="3">
        <f t="shared" si="18"/>
        <v>2.8936975267810244E-3</v>
      </c>
      <c r="F1209" s="3">
        <f>Data_SP500[[#This Row],[sigma]]*SQRT(10)</f>
        <v>9.1506750442241248E-3</v>
      </c>
      <c r="G1209" s="3">
        <f>_xlfn.NORM.INV(0.01,0,1)*Data_SP500[[#This Row],[sigma_10d]]</f>
        <v>-2.1287653435169369E-2</v>
      </c>
      <c r="H1209" s="3" t="b">
        <f>Data_SP500[[#This Row],[leg_return10d]]&lt;Data_SP500[[#This Row],[var10d]]</f>
        <v>0</v>
      </c>
      <c r="I1209" s="3">
        <f>IF(AND(Data_SP500[[#This Row],[breaches]], Data_SP500[[#This Row],[breaches]]=H1208),1,0)</f>
        <v>0</v>
      </c>
    </row>
    <row r="1210" spans="1:9" x14ac:dyDescent="0.25">
      <c r="A1210" s="3" t="s">
        <v>1235</v>
      </c>
      <c r="B1210">
        <v>2591.1298830000001</v>
      </c>
      <c r="C1210">
        <f>LN(Data_SP500[[#This Row],[SP500]])-LN(B1209)</f>
        <v>1.2704439148736313E-3</v>
      </c>
      <c r="D1210">
        <f>LN(B1220)-LN(Data_SP500[[#This Row],[SP500]])</f>
        <v>-3.4755577956735451E-3</v>
      </c>
      <c r="E1210" s="3">
        <f t="shared" si="18"/>
        <v>2.8684486922784056E-3</v>
      </c>
      <c r="F1210" s="3">
        <f>Data_SP500[[#This Row],[sigma]]*SQRT(10)</f>
        <v>9.0708312189312044E-3</v>
      </c>
      <c r="G1210" s="3">
        <f>_xlfn.NORM.INV(0.01,0,1)*Data_SP500[[#This Row],[sigma_10d]]</f>
        <v>-2.1101908921943895E-2</v>
      </c>
      <c r="H1210" s="3" t="b">
        <f>Data_SP500[[#This Row],[leg_return10d]]&lt;Data_SP500[[#This Row],[var10d]]</f>
        <v>0</v>
      </c>
      <c r="I1210" s="3">
        <f>IF(AND(Data_SP500[[#This Row],[breaches]], Data_SP500[[#This Row],[breaches]]=H1209),1,0)</f>
        <v>0</v>
      </c>
    </row>
    <row r="1211" spans="1:9" x14ac:dyDescent="0.25">
      <c r="A1211" s="3" t="s">
        <v>1236</v>
      </c>
      <c r="B1211">
        <v>2590.639893</v>
      </c>
      <c r="C1211">
        <f>LN(Data_SP500[[#This Row],[SP500]])-LN(B1210)</f>
        <v>-1.8912071459808999E-4</v>
      </c>
      <c r="D1211">
        <f>LN(B1221)-LN(Data_SP500[[#This Row],[SP500]])</f>
        <v>3.2334015210704337E-3</v>
      </c>
      <c r="E1211" s="3">
        <f t="shared" si="18"/>
        <v>2.8169565009017305E-3</v>
      </c>
      <c r="F1211" s="3">
        <f>Data_SP500[[#This Row],[sigma]]*SQRT(10)</f>
        <v>8.9079986124676307E-3</v>
      </c>
      <c r="G1211" s="3">
        <f>_xlfn.NORM.INV(0.01,0,1)*Data_SP500[[#This Row],[sigma_10d]]</f>
        <v>-2.0723103634072832E-2</v>
      </c>
      <c r="H1211" s="3" t="b">
        <f>Data_SP500[[#This Row],[leg_return10d]]&lt;Data_SP500[[#This Row],[var10d]]</f>
        <v>0</v>
      </c>
      <c r="I1211" s="3">
        <f>IF(AND(Data_SP500[[#This Row],[breaches]], Data_SP500[[#This Row],[breaches]]=H1210),1,0)</f>
        <v>0</v>
      </c>
    </row>
    <row r="1212" spans="1:9" x14ac:dyDescent="0.25">
      <c r="A1212" s="3" t="s">
        <v>1237</v>
      </c>
      <c r="B1212">
        <v>2594.3798830000001</v>
      </c>
      <c r="C1212">
        <f>LN(Data_SP500[[#This Row],[SP500]])-LN(B1211)</f>
        <v>1.442613841486029E-3</v>
      </c>
      <c r="D1212">
        <f>LN(B1222)-LN(Data_SP500[[#This Row],[SP500]])</f>
        <v>1.0402450423487863E-3</v>
      </c>
      <c r="E1212" s="3">
        <f t="shared" si="18"/>
        <v>2.8005525803357187E-3</v>
      </c>
      <c r="F1212" s="3">
        <f>Data_SP500[[#This Row],[sigma]]*SQRT(10)</f>
        <v>8.8561248609225537E-3</v>
      </c>
      <c r="G1212" s="3">
        <f>_xlfn.NORM.INV(0.01,0,1)*Data_SP500[[#This Row],[sigma_10d]]</f>
        <v>-2.0602427242447419E-2</v>
      </c>
      <c r="H1212" s="3" t="b">
        <f>Data_SP500[[#This Row],[leg_return10d]]&lt;Data_SP500[[#This Row],[var10d]]</f>
        <v>0</v>
      </c>
      <c r="I1212" s="3">
        <f>IF(AND(Data_SP500[[#This Row],[breaches]], Data_SP500[[#This Row],[breaches]]=H1211),1,0)</f>
        <v>0</v>
      </c>
    </row>
    <row r="1213" spans="1:9" x14ac:dyDescent="0.25">
      <c r="A1213" s="3" t="s">
        <v>1238</v>
      </c>
      <c r="B1213">
        <v>2584.6201169999999</v>
      </c>
      <c r="C1213">
        <f>LN(Data_SP500[[#This Row],[SP500]])-LN(B1212)</f>
        <v>-3.7689814841863623E-3</v>
      </c>
      <c r="D1213">
        <f>LN(B1223)-LN(Data_SP500[[#This Row],[SP500]])</f>
        <v>6.8632109009305609E-3</v>
      </c>
      <c r="E1213" s="3">
        <f t="shared" si="18"/>
        <v>2.9611123120752143E-3</v>
      </c>
      <c r="F1213" s="3">
        <f>Data_SP500[[#This Row],[sigma]]*SQRT(10)</f>
        <v>9.3638593137249891E-3</v>
      </c>
      <c r="G1213" s="3">
        <f>_xlfn.NORM.INV(0.01,0,1)*Data_SP500[[#This Row],[sigma_10d]]</f>
        <v>-2.1783594207301655E-2</v>
      </c>
      <c r="H1213" s="3" t="b">
        <f>Data_SP500[[#This Row],[leg_return10d]]&lt;Data_SP500[[#This Row],[var10d]]</f>
        <v>0</v>
      </c>
      <c r="I1213" s="3">
        <f>IF(AND(Data_SP500[[#This Row],[breaches]], Data_SP500[[#This Row],[breaches]]=H1212),1,0)</f>
        <v>0</v>
      </c>
    </row>
    <row r="1214" spans="1:9" x14ac:dyDescent="0.25">
      <c r="A1214" s="3" t="s">
        <v>1239</v>
      </c>
      <c r="B1214">
        <v>2582.3000489999999</v>
      </c>
      <c r="C1214">
        <f>LN(Data_SP500[[#This Row],[SP500]])-LN(B1213)</f>
        <v>-8.9804683695060561E-4</v>
      </c>
      <c r="D1214">
        <f>LN(B1224)-LN(Data_SP500[[#This Row],[SP500]])</f>
        <v>7.376926151096086E-3</v>
      </c>
      <c r="E1214" s="3">
        <f t="shared" si="18"/>
        <v>2.9362411992549953E-3</v>
      </c>
      <c r="F1214" s="3">
        <f>Data_SP500[[#This Row],[sigma]]*SQRT(10)</f>
        <v>9.2852099492700835E-3</v>
      </c>
      <c r="G1214" s="3">
        <f>_xlfn.NORM.INV(0.01,0,1)*Data_SP500[[#This Row],[sigma_10d]]</f>
        <v>-2.1600628425507321E-2</v>
      </c>
      <c r="H1214" s="3" t="b">
        <f>Data_SP500[[#This Row],[leg_return10d]]&lt;Data_SP500[[#This Row],[var10d]]</f>
        <v>0</v>
      </c>
      <c r="I1214" s="3">
        <f>IF(AND(Data_SP500[[#This Row],[breaches]], Data_SP500[[#This Row],[breaches]]=H1213),1,0)</f>
        <v>0</v>
      </c>
    </row>
    <row r="1215" spans="1:9" x14ac:dyDescent="0.25">
      <c r="A1215" s="3" t="s">
        <v>733</v>
      </c>
      <c r="B1215">
        <v>2584.8400879999999</v>
      </c>
      <c r="C1215">
        <f>LN(Data_SP500[[#This Row],[SP500]])-LN(B1214)</f>
        <v>9.8315088704836739E-4</v>
      </c>
      <c r="D1215">
        <f>LN(B1225)-LN(Data_SP500[[#This Row],[SP500]])</f>
        <v>1.6194107389000401E-2</v>
      </c>
      <c r="E1215" s="3">
        <f t="shared" si="18"/>
        <v>2.9368621320312259E-3</v>
      </c>
      <c r="F1215" s="3">
        <f>Data_SP500[[#This Row],[sigma]]*SQRT(10)</f>
        <v>9.2871735111168235E-3</v>
      </c>
      <c r="G1215" s="3">
        <f>_xlfn.NORM.INV(0.01,0,1)*Data_SP500[[#This Row],[sigma_10d]]</f>
        <v>-2.1605196353435031E-2</v>
      </c>
      <c r="H1215" s="3" t="b">
        <f>Data_SP500[[#This Row],[leg_return10d]]&lt;Data_SP500[[#This Row],[var10d]]</f>
        <v>0</v>
      </c>
      <c r="I1215" s="3">
        <f>IF(AND(Data_SP500[[#This Row],[breaches]], Data_SP500[[#This Row],[breaches]]=H1214),1,0)</f>
        <v>0</v>
      </c>
    </row>
    <row r="1216" spans="1:9" x14ac:dyDescent="0.25">
      <c r="A1216" s="3" t="s">
        <v>734</v>
      </c>
      <c r="B1216">
        <v>2578.8701169999999</v>
      </c>
      <c r="C1216">
        <f>LN(Data_SP500[[#This Row],[SP500]])-LN(B1215)</f>
        <v>-2.312280675302425E-3</v>
      </c>
      <c r="D1216">
        <f>LN(B1226)-LN(Data_SP500[[#This Row],[SP500]])</f>
        <v>1.8137094068453763E-2</v>
      </c>
      <c r="E1216" s="3">
        <f t="shared" si="18"/>
        <v>2.9897583817289097E-3</v>
      </c>
      <c r="F1216" s="3">
        <f>Data_SP500[[#This Row],[sigma]]*SQRT(10)</f>
        <v>9.454446139842497E-3</v>
      </c>
      <c r="G1216" s="3">
        <f>_xlfn.NORM.INV(0.01,0,1)*Data_SP500[[#This Row],[sigma_10d]]</f>
        <v>-2.1994330677656226E-2</v>
      </c>
      <c r="H1216" s="3" t="b">
        <f>Data_SP500[[#This Row],[leg_return10d]]&lt;Data_SP500[[#This Row],[var10d]]</f>
        <v>0</v>
      </c>
      <c r="I1216" s="3">
        <f>IF(AND(Data_SP500[[#This Row],[breaches]], Data_SP500[[#This Row],[breaches]]=H1215),1,0)</f>
        <v>0</v>
      </c>
    </row>
    <row r="1217" spans="1:9" x14ac:dyDescent="0.25">
      <c r="A1217" s="3" t="s">
        <v>735</v>
      </c>
      <c r="B1217">
        <v>2564.6201169999999</v>
      </c>
      <c r="C1217">
        <f>LN(Data_SP500[[#This Row],[SP500]])-LN(B1216)</f>
        <v>-5.5409987425276697E-3</v>
      </c>
      <c r="D1217">
        <f>LN(B1227)-LN(Data_SP500[[#This Row],[SP500]])</f>
        <v>3.1835679563428698E-2</v>
      </c>
      <c r="E1217" s="3">
        <f t="shared" si="18"/>
        <v>3.2563552937936594E-3</v>
      </c>
      <c r="F1217" s="3">
        <f>Data_SP500[[#This Row],[sigma]]*SQRT(10)</f>
        <v>1.029749959913473E-2</v>
      </c>
      <c r="G1217" s="3">
        <f>_xlfn.NORM.INV(0.01,0,1)*Data_SP500[[#This Row],[sigma_10d]]</f>
        <v>-2.3955566300383486E-2</v>
      </c>
      <c r="H1217" s="3" t="b">
        <f>Data_SP500[[#This Row],[leg_return10d]]&lt;Data_SP500[[#This Row],[var10d]]</f>
        <v>0</v>
      </c>
      <c r="I1217" s="3">
        <f>IF(AND(Data_SP500[[#This Row],[breaches]], Data_SP500[[#This Row],[breaches]]=H1216),1,0)</f>
        <v>0</v>
      </c>
    </row>
    <row r="1218" spans="1:9" x14ac:dyDescent="0.25">
      <c r="A1218" s="3" t="s">
        <v>736</v>
      </c>
      <c r="B1218">
        <v>2585.639893</v>
      </c>
      <c r="C1218">
        <f>LN(Data_SP500[[#This Row],[SP500]])-LN(B1217)</f>
        <v>8.1626530192435709E-3</v>
      </c>
      <c r="D1218">
        <f>LN(B1228)-LN(Data_SP500[[#This Row],[SP500]])</f>
        <v>2.1646443767950885E-2</v>
      </c>
      <c r="E1218" s="3">
        <f t="shared" si="18"/>
        <v>3.7019057555519406E-3</v>
      </c>
      <c r="F1218" s="3">
        <f>Data_SP500[[#This Row],[sigma]]*SQRT(10)</f>
        <v>1.1706453870830648E-2</v>
      </c>
      <c r="G1218" s="3">
        <f>_xlfn.NORM.INV(0.01,0,1)*Data_SP500[[#This Row],[sigma_10d]]</f>
        <v>-2.7233284074964049E-2</v>
      </c>
      <c r="H1218" s="3" t="b">
        <f>Data_SP500[[#This Row],[leg_return10d]]&lt;Data_SP500[[#This Row],[var10d]]</f>
        <v>0</v>
      </c>
      <c r="I1218" s="3">
        <f>IF(AND(Data_SP500[[#This Row],[breaches]], Data_SP500[[#This Row],[breaches]]=H1217),1,0)</f>
        <v>0</v>
      </c>
    </row>
    <row r="1219" spans="1:9" x14ac:dyDescent="0.25">
      <c r="A1219" s="3" t="s">
        <v>737</v>
      </c>
      <c r="B1219">
        <v>2578.8500979999999</v>
      </c>
      <c r="C1219">
        <f>LN(Data_SP500[[#This Row],[SP500]])-LN(B1218)</f>
        <v>-2.6294170087624025E-3</v>
      </c>
      <c r="D1219">
        <f>LN(B1229)-LN(Data_SP500[[#This Row],[SP500]])</f>
        <v>2.3223149961153489E-2</v>
      </c>
      <c r="E1219" s="3">
        <f t="shared" si="18"/>
        <v>3.7625804486179394E-3</v>
      </c>
      <c r="F1219" s="3">
        <f>Data_SP500[[#This Row],[sigma]]*SQRT(10)</f>
        <v>1.1898324097250829E-2</v>
      </c>
      <c r="G1219" s="3">
        <f>_xlfn.NORM.INV(0.01,0,1)*Data_SP500[[#This Row],[sigma_10d]]</f>
        <v>-2.7679640968288372E-2</v>
      </c>
      <c r="H1219" s="3" t="b">
        <f>Data_SP500[[#This Row],[leg_return10d]]&lt;Data_SP500[[#This Row],[var10d]]</f>
        <v>0</v>
      </c>
      <c r="I1219" s="3">
        <f>IF(AND(Data_SP500[[#This Row],[breaches]], Data_SP500[[#This Row],[breaches]]=H1218),1,0)</f>
        <v>0</v>
      </c>
    </row>
    <row r="1220" spans="1:9" x14ac:dyDescent="0.25">
      <c r="A1220" s="3" t="s">
        <v>738</v>
      </c>
      <c r="B1220">
        <v>2582.139893</v>
      </c>
      <c r="C1220">
        <f>LN(Data_SP500[[#This Row],[SP500]])-LN(B1219)</f>
        <v>1.2748699188760426E-3</v>
      </c>
      <c r="D1220">
        <f>LN(B1230)-LN(Data_SP500[[#This Row],[SP500]])</f>
        <v>1.8201889533569826E-2</v>
      </c>
      <c r="E1220" s="3">
        <f t="shared" si="18"/>
        <v>3.6082884170808294E-3</v>
      </c>
      <c r="F1220" s="3">
        <f>Data_SP500[[#This Row],[sigma]]*SQRT(10)</f>
        <v>1.1410409852779031E-2</v>
      </c>
      <c r="G1220" s="3">
        <f>_xlfn.NORM.INV(0.01,0,1)*Data_SP500[[#This Row],[sigma_10d]]</f>
        <v>-2.6544582702947163E-2</v>
      </c>
      <c r="H1220" s="3" t="b">
        <f>Data_SP500[[#This Row],[leg_return10d]]&lt;Data_SP500[[#This Row],[var10d]]</f>
        <v>0</v>
      </c>
      <c r="I1220" s="3">
        <f>IF(AND(Data_SP500[[#This Row],[breaches]], Data_SP500[[#This Row],[breaches]]=H1219),1,0)</f>
        <v>0</v>
      </c>
    </row>
    <row r="1221" spans="1:9" x14ac:dyDescent="0.25">
      <c r="A1221" s="3" t="s">
        <v>739</v>
      </c>
      <c r="B1221">
        <v>2599.030029</v>
      </c>
      <c r="C1221">
        <f>LN(Data_SP500[[#This Row],[SP500]])-LN(B1220)</f>
        <v>6.5198386021458887E-3</v>
      </c>
      <c r="D1221">
        <f>LN(B1231)-LN(Data_SP500[[#This Row],[SP500]])</f>
        <v>1.1567939075842304E-2</v>
      </c>
      <c r="E1221" s="3">
        <f t="shared" si="18"/>
        <v>3.7357861078137966E-3</v>
      </c>
      <c r="F1221" s="3">
        <f>Data_SP500[[#This Row],[sigma]]*SQRT(10)</f>
        <v>1.181359295190695E-2</v>
      </c>
      <c r="G1221" s="3">
        <f>_xlfn.NORM.INV(0.01,0,1)*Data_SP500[[#This Row],[sigma_10d]]</f>
        <v>-2.7482526848452593E-2</v>
      </c>
      <c r="H1221" s="3" t="b">
        <f>Data_SP500[[#This Row],[leg_return10d]]&lt;Data_SP500[[#This Row],[var10d]]</f>
        <v>0</v>
      </c>
      <c r="I1221" s="3">
        <f>IF(AND(Data_SP500[[#This Row],[breaches]], Data_SP500[[#This Row],[breaches]]=H1220),1,0)</f>
        <v>0</v>
      </c>
    </row>
    <row r="1222" spans="1:9" x14ac:dyDescent="0.25">
      <c r="A1222" s="3" t="s">
        <v>740</v>
      </c>
      <c r="B1222">
        <v>2597.080078</v>
      </c>
      <c r="C1222">
        <f>LN(Data_SP500[[#This Row],[SP500]])-LN(B1221)</f>
        <v>-7.5054263723561832E-4</v>
      </c>
      <c r="D1222">
        <f>LN(B1232)-LN(Data_SP500[[#This Row],[SP500]])</f>
        <v>1.5246548367145785E-2</v>
      </c>
      <c r="E1222" s="3">
        <f t="shared" si="18"/>
        <v>3.7401744298749609E-3</v>
      </c>
      <c r="F1222" s="3">
        <f>Data_SP500[[#This Row],[sigma]]*SQRT(10)</f>
        <v>1.1827470044726594E-2</v>
      </c>
      <c r="G1222" s="3">
        <f>_xlfn.NORM.INV(0.01,0,1)*Data_SP500[[#This Row],[sigma_10d]]</f>
        <v>-2.7514809793831439E-2</v>
      </c>
      <c r="H1222" s="3" t="b">
        <f>Data_SP500[[#This Row],[leg_return10d]]&lt;Data_SP500[[#This Row],[var10d]]</f>
        <v>0</v>
      </c>
      <c r="I1222" s="3">
        <f>IF(AND(Data_SP500[[#This Row],[breaches]], Data_SP500[[#This Row],[breaches]]=H1221),1,0)</f>
        <v>0</v>
      </c>
    </row>
    <row r="1223" spans="1:9" x14ac:dyDescent="0.25">
      <c r="A1223" s="3" t="s">
        <v>741</v>
      </c>
      <c r="B1223">
        <v>2602.419922</v>
      </c>
      <c r="C1223">
        <f>LN(Data_SP500[[#This Row],[SP500]])-LN(B1222)</f>
        <v>2.0539843743954123E-3</v>
      </c>
      <c r="D1223">
        <f>LN(B1233)-LN(Data_SP500[[#This Row],[SP500]])</f>
        <v>1.8683766206028629E-2</v>
      </c>
      <c r="E1223" s="3">
        <f t="shared" si="18"/>
        <v>3.5571217360891015E-3</v>
      </c>
      <c r="F1223" s="3">
        <f>Data_SP500[[#This Row],[sigma]]*SQRT(10)</f>
        <v>1.1248606600533928E-2</v>
      </c>
      <c r="G1223" s="3">
        <f>_xlfn.NORM.INV(0.01,0,1)*Data_SP500[[#This Row],[sigma_10d]]</f>
        <v>-2.6168172051073871E-2</v>
      </c>
      <c r="H1223" s="3" t="b">
        <f>Data_SP500[[#This Row],[leg_return10d]]&lt;Data_SP500[[#This Row],[var10d]]</f>
        <v>0</v>
      </c>
      <c r="I1223" s="3">
        <f>IF(AND(Data_SP500[[#This Row],[breaches]], Data_SP500[[#This Row],[breaches]]=H1222),1,0)</f>
        <v>0</v>
      </c>
    </row>
    <row r="1224" spans="1:9" x14ac:dyDescent="0.25">
      <c r="A1224" s="3" t="s">
        <v>742</v>
      </c>
      <c r="B1224">
        <v>2601.419922</v>
      </c>
      <c r="C1224">
        <f>LN(Data_SP500[[#This Row],[SP500]])-LN(B1223)</f>
        <v>-3.843315867850805E-4</v>
      </c>
      <c r="D1224">
        <f>LN(B1234)-LN(Data_SP500[[#This Row],[SP500]])</f>
        <v>2.2264939826397878E-2</v>
      </c>
      <c r="E1224" s="3">
        <f t="shared" si="18"/>
        <v>3.5653295391187192E-3</v>
      </c>
      <c r="F1224" s="3">
        <f>Data_SP500[[#This Row],[sigma]]*SQRT(10)</f>
        <v>1.127456195269355E-2</v>
      </c>
      <c r="G1224" s="3">
        <f>_xlfn.NORM.INV(0.01,0,1)*Data_SP500[[#This Row],[sigma_10d]]</f>
        <v>-2.622855322939039E-2</v>
      </c>
      <c r="H1224" s="3" t="b">
        <f>Data_SP500[[#This Row],[leg_return10d]]&lt;Data_SP500[[#This Row],[var10d]]</f>
        <v>0</v>
      </c>
      <c r="I1224" s="3">
        <f>IF(AND(Data_SP500[[#This Row],[breaches]], Data_SP500[[#This Row],[breaches]]=H1223),1,0)</f>
        <v>0</v>
      </c>
    </row>
    <row r="1225" spans="1:9" x14ac:dyDescent="0.25">
      <c r="A1225" s="3" t="s">
        <v>743</v>
      </c>
      <c r="B1225">
        <v>2627.040039</v>
      </c>
      <c r="C1225">
        <f>LN(Data_SP500[[#This Row],[SP500]])-LN(B1224)</f>
        <v>9.800332124952682E-3</v>
      </c>
      <c r="D1225">
        <f>LN(B1235)-LN(Data_SP500[[#This Row],[SP500]])</f>
        <v>1.4012331353291607E-2</v>
      </c>
      <c r="E1225" s="3">
        <f t="shared" si="18"/>
        <v>3.760421699069831E-3</v>
      </c>
      <c r="F1225" s="3">
        <f>Data_SP500[[#This Row],[sigma]]*SQRT(10)</f>
        <v>1.1891497531780947E-2</v>
      </c>
      <c r="G1225" s="3">
        <f>_xlfn.NORM.INV(0.01,0,1)*Data_SP500[[#This Row],[sigma_10d]]</f>
        <v>-2.7663760002220511E-2</v>
      </c>
      <c r="H1225" s="3" t="b">
        <f>Data_SP500[[#This Row],[leg_return10d]]&lt;Data_SP500[[#This Row],[var10d]]</f>
        <v>0</v>
      </c>
      <c r="I1225" s="3">
        <f>IF(AND(Data_SP500[[#This Row],[breaches]], Data_SP500[[#This Row],[breaches]]=H1224),1,0)</f>
        <v>0</v>
      </c>
    </row>
    <row r="1226" spans="1:9" x14ac:dyDescent="0.25">
      <c r="A1226" s="3" t="s">
        <v>744</v>
      </c>
      <c r="B1226">
        <v>2626.070068</v>
      </c>
      <c r="C1226">
        <f>LN(Data_SP500[[#This Row],[SP500]])-LN(B1225)</f>
        <v>-3.6929399584906264E-4</v>
      </c>
      <c r="D1226">
        <f>LN(B1236)-LN(Data_SP500[[#This Row],[SP500]])</f>
        <v>1.3908556666436311E-2</v>
      </c>
      <c r="E1226" s="3">
        <f t="shared" si="18"/>
        <v>3.657808012843114E-3</v>
      </c>
      <c r="F1226" s="3">
        <f>Data_SP500[[#This Row],[sigma]]*SQRT(10)</f>
        <v>1.1567004564198673E-2</v>
      </c>
      <c r="G1226" s="3">
        <f>_xlfn.NORM.INV(0.01,0,1)*Data_SP500[[#This Row],[sigma_10d]]</f>
        <v>-2.6908876476944284E-2</v>
      </c>
      <c r="H1226" s="3" t="b">
        <f>Data_SP500[[#This Row],[leg_return10d]]&lt;Data_SP500[[#This Row],[var10d]]</f>
        <v>0</v>
      </c>
      <c r="I1226" s="3">
        <f>IF(AND(Data_SP500[[#This Row],[breaches]], Data_SP500[[#This Row],[breaches]]=H1225),1,0)</f>
        <v>0</v>
      </c>
    </row>
    <row r="1227" spans="1:9" x14ac:dyDescent="0.25">
      <c r="A1227" s="3" t="s">
        <v>745</v>
      </c>
      <c r="B1227">
        <v>2647.580078</v>
      </c>
      <c r="C1227">
        <f>LN(Data_SP500[[#This Row],[SP500]])-LN(B1226)</f>
        <v>8.1575867524472656E-3</v>
      </c>
      <c r="D1227">
        <f>LN(B1237)-LN(Data_SP500[[#This Row],[SP500]])</f>
        <v>1.6718021425115026E-3</v>
      </c>
      <c r="E1227" s="3">
        <f t="shared" si="18"/>
        <v>3.9793033752162565E-3</v>
      </c>
      <c r="F1227" s="3">
        <f>Data_SP500[[#This Row],[sigma]]*SQRT(10)</f>
        <v>1.2583662166479E-2</v>
      </c>
      <c r="G1227" s="3">
        <f>_xlfn.NORM.INV(0.01,0,1)*Data_SP500[[#This Row],[sigma_10d]]</f>
        <v>-2.9273975728636582E-2</v>
      </c>
      <c r="H1227" s="3" t="b">
        <f>Data_SP500[[#This Row],[leg_return10d]]&lt;Data_SP500[[#This Row],[var10d]]</f>
        <v>0</v>
      </c>
      <c r="I1227" s="3">
        <f>IF(AND(Data_SP500[[#This Row],[breaches]], Data_SP500[[#This Row],[breaches]]=H1226),1,0)</f>
        <v>0</v>
      </c>
    </row>
    <row r="1228" spans="1:9" x14ac:dyDescent="0.25">
      <c r="A1228" s="3" t="s">
        <v>1240</v>
      </c>
      <c r="B1228">
        <v>2642.219971</v>
      </c>
      <c r="C1228">
        <f>LN(Data_SP500[[#This Row],[SP500]])-LN(B1227)</f>
        <v>-2.0265827762342425E-3</v>
      </c>
      <c r="D1228">
        <f>LN(B1238)-LN(Data_SP500[[#This Row],[SP500]])</f>
        <v>1.2632698392335051E-2</v>
      </c>
      <c r="E1228" s="3">
        <f t="shared" si="18"/>
        <v>4.0446990505727098E-3</v>
      </c>
      <c r="F1228" s="3">
        <f>Data_SP500[[#This Row],[sigma]]*SQRT(10)</f>
        <v>1.2790461449730334E-2</v>
      </c>
      <c r="G1228" s="3">
        <f>_xlfn.NORM.INV(0.01,0,1)*Data_SP500[[#This Row],[sigma_10d]]</f>
        <v>-2.9755062801581491E-2</v>
      </c>
      <c r="H1228" s="3" t="b">
        <f>Data_SP500[[#This Row],[leg_return10d]]&lt;Data_SP500[[#This Row],[var10d]]</f>
        <v>0</v>
      </c>
      <c r="I1228" s="3">
        <f>IF(AND(Data_SP500[[#This Row],[breaches]], Data_SP500[[#This Row],[breaches]]=H1227),1,0)</f>
        <v>0</v>
      </c>
    </row>
    <row r="1229" spans="1:9" x14ac:dyDescent="0.25">
      <c r="A1229" s="3" t="s">
        <v>1241</v>
      </c>
      <c r="B1229">
        <v>2639.4399410000001</v>
      </c>
      <c r="C1229">
        <f>LN(Data_SP500[[#This Row],[SP500]])-LN(B1228)</f>
        <v>-1.0527108155597986E-3</v>
      </c>
      <c r="D1229">
        <f>LN(B1239)-LN(Data_SP500[[#This Row],[SP500]])</f>
        <v>1.9033887595012011E-2</v>
      </c>
      <c r="E1229" s="3">
        <f t="shared" si="18"/>
        <v>4.0684149399099877E-3</v>
      </c>
      <c r="F1229" s="3">
        <f>Data_SP500[[#This Row],[sigma]]*SQRT(10)</f>
        <v>1.2865457676772635E-2</v>
      </c>
      <c r="G1229" s="3">
        <f>_xlfn.NORM.INV(0.01,0,1)*Data_SP500[[#This Row],[sigma_10d]]</f>
        <v>-2.9929530114922432E-2</v>
      </c>
      <c r="H1229" s="3" t="b">
        <f>Data_SP500[[#This Row],[leg_return10d]]&lt;Data_SP500[[#This Row],[var10d]]</f>
        <v>0</v>
      </c>
      <c r="I1229" s="3">
        <f>IF(AND(Data_SP500[[#This Row],[breaches]], Data_SP500[[#This Row],[breaches]]=H1228),1,0)</f>
        <v>0</v>
      </c>
    </row>
    <row r="1230" spans="1:9" x14ac:dyDescent="0.25">
      <c r="A1230" s="3" t="s">
        <v>1242</v>
      </c>
      <c r="B1230">
        <v>2629.570068</v>
      </c>
      <c r="C1230">
        <f>LN(Data_SP500[[#This Row],[SP500]])-LN(B1229)</f>
        <v>-3.7463905087076199E-3</v>
      </c>
      <c r="D1230">
        <f>LN(B1240)-LN(Data_SP500[[#This Row],[SP500]])</f>
        <v>1.9544780211972146E-2</v>
      </c>
      <c r="E1230" s="3">
        <f t="shared" si="18"/>
        <v>4.1722833235353649E-3</v>
      </c>
      <c r="F1230" s="3">
        <f>Data_SP500[[#This Row],[sigma]]*SQRT(10)</f>
        <v>1.3193918345908964E-2</v>
      </c>
      <c r="G1230" s="3">
        <f>_xlfn.NORM.INV(0.01,0,1)*Data_SP500[[#This Row],[sigma_10d]]</f>
        <v>-3.0693643894273762E-2</v>
      </c>
      <c r="H1230" s="3" t="b">
        <f>Data_SP500[[#This Row],[leg_return10d]]&lt;Data_SP500[[#This Row],[var10d]]</f>
        <v>0</v>
      </c>
      <c r="I1230" s="3">
        <f>IF(AND(Data_SP500[[#This Row],[breaches]], Data_SP500[[#This Row],[breaches]]=H1229),1,0)</f>
        <v>0</v>
      </c>
    </row>
    <row r="1231" spans="1:9" x14ac:dyDescent="0.25">
      <c r="A1231" s="3" t="s">
        <v>1243</v>
      </c>
      <c r="B1231">
        <v>2629.2700199999999</v>
      </c>
      <c r="C1231">
        <f>LN(Data_SP500[[#This Row],[SP500]])-LN(B1230)</f>
        <v>-1.1411185558163339E-4</v>
      </c>
      <c r="D1231">
        <f>LN(B1241)-LN(Data_SP500[[#This Row],[SP500]])</f>
        <v>1.8830655883268044E-2</v>
      </c>
      <c r="E1231" s="3">
        <f t="shared" si="18"/>
        <v>4.1747817011771578E-3</v>
      </c>
      <c r="F1231" s="3">
        <f>Data_SP500[[#This Row],[sigma]]*SQRT(10)</f>
        <v>1.320181890971227E-2</v>
      </c>
      <c r="G1231" s="3">
        <f>_xlfn.NORM.INV(0.01,0,1)*Data_SP500[[#This Row],[sigma_10d]]</f>
        <v>-3.0712023354081307E-2</v>
      </c>
      <c r="H1231" s="3" t="b">
        <f>Data_SP500[[#This Row],[leg_return10d]]&lt;Data_SP500[[#This Row],[var10d]]</f>
        <v>0</v>
      </c>
      <c r="I1231" s="3">
        <f>IF(AND(Data_SP500[[#This Row],[breaches]], Data_SP500[[#This Row],[breaches]]=H1230),1,0)</f>
        <v>0</v>
      </c>
    </row>
    <row r="1232" spans="1:9" x14ac:dyDescent="0.25">
      <c r="A1232" s="3" t="s">
        <v>1244</v>
      </c>
      <c r="B1232">
        <v>2636.9799800000001</v>
      </c>
      <c r="C1232">
        <f>LN(Data_SP500[[#This Row],[SP500]])-LN(B1231)</f>
        <v>2.9280666540678624E-3</v>
      </c>
      <c r="D1232">
        <f>LN(B1242)-LN(Data_SP500[[#This Row],[SP500]])</f>
        <v>1.7886276107991428E-2</v>
      </c>
      <c r="E1232" s="3">
        <f t="shared" si="18"/>
        <v>4.1971010391716398E-3</v>
      </c>
      <c r="F1232" s="3">
        <f>Data_SP500[[#This Row],[sigma]]*SQRT(10)</f>
        <v>1.3272398853641967E-2</v>
      </c>
      <c r="G1232" s="3">
        <f>_xlfn.NORM.INV(0.01,0,1)*Data_SP500[[#This Row],[sigma_10d]]</f>
        <v>-3.0876216856592083E-2</v>
      </c>
      <c r="H1232" s="3" t="b">
        <f>Data_SP500[[#This Row],[leg_return10d]]&lt;Data_SP500[[#This Row],[var10d]]</f>
        <v>0</v>
      </c>
      <c r="I1232" s="3">
        <f>IF(AND(Data_SP500[[#This Row],[breaches]], Data_SP500[[#This Row],[breaches]]=H1231),1,0)</f>
        <v>0</v>
      </c>
    </row>
    <row r="1233" spans="1:9" x14ac:dyDescent="0.25">
      <c r="A1233" s="3" t="s">
        <v>1245</v>
      </c>
      <c r="B1233">
        <v>2651.5</v>
      </c>
      <c r="C1233">
        <f>LN(Data_SP500[[#This Row],[SP500]])-LN(B1232)</f>
        <v>5.4912022132782567E-3</v>
      </c>
      <c r="D1233">
        <f>LN(B1243)-LN(Data_SP500[[#This Row],[SP500]])</f>
        <v>1.1936802431226745E-2</v>
      </c>
      <c r="E1233" s="3">
        <f t="shared" si="18"/>
        <v>4.3172252696315402E-3</v>
      </c>
      <c r="F1233" s="3">
        <f>Data_SP500[[#This Row],[sigma]]*SQRT(10)</f>
        <v>1.3652265024070229E-2</v>
      </c>
      <c r="G1233" s="3">
        <f>_xlfn.NORM.INV(0.01,0,1)*Data_SP500[[#This Row],[sigma_10d]]</f>
        <v>-3.1759917714587901E-2</v>
      </c>
      <c r="H1233" s="3" t="b">
        <f>Data_SP500[[#This Row],[leg_return10d]]&lt;Data_SP500[[#This Row],[var10d]]</f>
        <v>0</v>
      </c>
      <c r="I1233" s="3">
        <f>IF(AND(Data_SP500[[#This Row],[breaches]], Data_SP500[[#This Row],[breaches]]=H1232),1,0)</f>
        <v>0</v>
      </c>
    </row>
    <row r="1234" spans="1:9" x14ac:dyDescent="0.25">
      <c r="A1234" s="3" t="s">
        <v>1246</v>
      </c>
      <c r="B1234">
        <v>2659.98999</v>
      </c>
      <c r="C1234">
        <f>LN(Data_SP500[[#This Row],[SP500]])-LN(B1233)</f>
        <v>3.1968420335841685E-3</v>
      </c>
      <c r="D1234">
        <f>LN(B1244)-LN(Data_SP500[[#This Row],[SP500]])</f>
        <v>7.6809846568233198E-3</v>
      </c>
      <c r="E1234" s="3">
        <f t="shared" si="18"/>
        <v>4.1953836238079719E-3</v>
      </c>
      <c r="F1234" s="3">
        <f>Data_SP500[[#This Row],[sigma]]*SQRT(10)</f>
        <v>1.3266967909404211E-2</v>
      </c>
      <c r="G1234" s="3">
        <f>_xlfn.NORM.INV(0.01,0,1)*Data_SP500[[#This Row],[sigma_10d]]</f>
        <v>-3.0863582591010543E-2</v>
      </c>
      <c r="H1234" s="3" t="b">
        <f>Data_SP500[[#This Row],[leg_return10d]]&lt;Data_SP500[[#This Row],[var10d]]</f>
        <v>0</v>
      </c>
      <c r="I1234" s="3">
        <f>IF(AND(Data_SP500[[#This Row],[breaches]], Data_SP500[[#This Row],[breaches]]=H1233),1,0)</f>
        <v>0</v>
      </c>
    </row>
    <row r="1235" spans="1:9" x14ac:dyDescent="0.25">
      <c r="A1235" s="3" t="s">
        <v>1247</v>
      </c>
      <c r="B1235">
        <v>2664.110107</v>
      </c>
      <c r="C1235">
        <f>LN(Data_SP500[[#This Row],[SP500]])-LN(B1234)</f>
        <v>1.547723651846411E-3</v>
      </c>
      <c r="D1235">
        <f>LN(B1245)-LN(Data_SP500[[#This Row],[SP500]])</f>
        <v>6.9238892453249434E-3</v>
      </c>
      <c r="E1235" s="3">
        <f t="shared" si="18"/>
        <v>4.1631338873629404E-3</v>
      </c>
      <c r="F1235" s="3">
        <f>Data_SP500[[#This Row],[sigma]]*SQRT(10)</f>
        <v>1.316498528829777E-2</v>
      </c>
      <c r="G1235" s="3">
        <f>_xlfn.NORM.INV(0.01,0,1)*Data_SP500[[#This Row],[sigma_10d]]</f>
        <v>-3.0626335537210461E-2</v>
      </c>
      <c r="H1235" s="3" t="b">
        <f>Data_SP500[[#This Row],[leg_return10d]]&lt;Data_SP500[[#This Row],[var10d]]</f>
        <v>0</v>
      </c>
      <c r="I1235" s="3">
        <f>IF(AND(Data_SP500[[#This Row],[breaches]], Data_SP500[[#This Row],[breaches]]=H1234),1,0)</f>
        <v>0</v>
      </c>
    </row>
    <row r="1236" spans="1:9" x14ac:dyDescent="0.25">
      <c r="A1236" s="3" t="s">
        <v>746</v>
      </c>
      <c r="B1236">
        <v>2662.8500979999999</v>
      </c>
      <c r="C1236">
        <f>LN(Data_SP500[[#This Row],[SP500]])-LN(B1235)</f>
        <v>-4.7306868270435842E-4</v>
      </c>
      <c r="D1236">
        <f>LN(B1246)-LN(Data_SP500[[#This Row],[SP500]])</f>
        <v>9.229276977587908E-3</v>
      </c>
      <c r="E1236" s="3">
        <f t="shared" si="18"/>
        <v>4.1839903946959134E-3</v>
      </c>
      <c r="F1236" s="3">
        <f>Data_SP500[[#This Row],[sigma]]*SQRT(10)</f>
        <v>1.3230939355505967E-2</v>
      </c>
      <c r="G1236" s="3">
        <f>_xlfn.NORM.INV(0.01,0,1)*Data_SP500[[#This Row],[sigma_10d]]</f>
        <v>-3.0779767641244599E-2</v>
      </c>
      <c r="H1236" s="3" t="b">
        <f>Data_SP500[[#This Row],[leg_return10d]]&lt;Data_SP500[[#This Row],[var10d]]</f>
        <v>0</v>
      </c>
      <c r="I1236" s="3">
        <f>IF(AND(Data_SP500[[#This Row],[breaches]], Data_SP500[[#This Row],[breaches]]=H1235),1,0)</f>
        <v>0</v>
      </c>
    </row>
    <row r="1237" spans="1:9" x14ac:dyDescent="0.25">
      <c r="A1237" s="3" t="s">
        <v>747</v>
      </c>
      <c r="B1237">
        <v>2652.01001</v>
      </c>
      <c r="C1237">
        <f>LN(Data_SP500[[#This Row],[SP500]])-LN(B1236)</f>
        <v>-4.0791677714775432E-3</v>
      </c>
      <c r="D1237">
        <f>LN(B1247)-LN(Data_SP500[[#This Row],[SP500]])</f>
        <v>8.1118123217800431E-3</v>
      </c>
      <c r="E1237" s="3">
        <f t="shared" si="18"/>
        <v>4.2793878097153442E-3</v>
      </c>
      <c r="F1237" s="3">
        <f>Data_SP500[[#This Row],[sigma]]*SQRT(10)</f>
        <v>1.3532612469859725E-2</v>
      </c>
      <c r="G1237" s="3">
        <f>_xlfn.NORM.INV(0.01,0,1)*Data_SP500[[#This Row],[sigma_10d]]</f>
        <v>-3.1481564249476741E-2</v>
      </c>
      <c r="H1237" s="3" t="b">
        <f>Data_SP500[[#This Row],[leg_return10d]]&lt;Data_SP500[[#This Row],[var10d]]</f>
        <v>0</v>
      </c>
      <c r="I1237" s="3">
        <f>IF(AND(Data_SP500[[#This Row],[breaches]], Data_SP500[[#This Row],[breaches]]=H1236),1,0)</f>
        <v>0</v>
      </c>
    </row>
    <row r="1238" spans="1:9" x14ac:dyDescent="0.25">
      <c r="A1238" s="3" t="s">
        <v>748</v>
      </c>
      <c r="B1238">
        <v>2675.8100589999999</v>
      </c>
      <c r="C1238">
        <f>LN(Data_SP500[[#This Row],[SP500]])-LN(B1237)</f>
        <v>8.9343134735893059E-3</v>
      </c>
      <c r="D1238">
        <f>LN(B1248)-LN(Data_SP500[[#This Row],[SP500]])</f>
        <v>7.446577375078256E-3</v>
      </c>
      <c r="E1238" s="3">
        <f t="shared" si="18"/>
        <v>4.2828146330225912E-3</v>
      </c>
      <c r="F1238" s="3">
        <f>Data_SP500[[#This Row],[sigma]]*SQRT(10)</f>
        <v>1.3543449036649577E-2</v>
      </c>
      <c r="G1238" s="3">
        <f>_xlfn.NORM.INV(0.01,0,1)*Data_SP500[[#This Row],[sigma_10d]]</f>
        <v>-3.1506773873590216E-2</v>
      </c>
      <c r="H1238" s="3" t="b">
        <f>Data_SP500[[#This Row],[leg_return10d]]&lt;Data_SP500[[#This Row],[var10d]]</f>
        <v>0</v>
      </c>
      <c r="I1238" s="3">
        <f>IF(AND(Data_SP500[[#This Row],[breaches]], Data_SP500[[#This Row],[breaches]]=H1237),1,0)</f>
        <v>0</v>
      </c>
    </row>
    <row r="1239" spans="1:9" x14ac:dyDescent="0.25">
      <c r="A1239" s="3" t="s">
        <v>749</v>
      </c>
      <c r="B1239">
        <v>2690.1599120000001</v>
      </c>
      <c r="C1239">
        <f>LN(Data_SP500[[#This Row],[SP500]])-LN(B1238)</f>
        <v>5.3484783871171615E-3</v>
      </c>
      <c r="D1239">
        <f>LN(B1249)-LN(Data_SP500[[#This Row],[SP500]])</f>
        <v>8.4765322309392488E-3</v>
      </c>
      <c r="E1239" s="3">
        <f t="shared" si="18"/>
        <v>4.1220463640228118E-3</v>
      </c>
      <c r="F1239" s="3">
        <f>Data_SP500[[#This Row],[sigma]]*SQRT(10)</f>
        <v>1.3035055131127633E-2</v>
      </c>
      <c r="G1239" s="3">
        <f>_xlfn.NORM.INV(0.01,0,1)*Data_SP500[[#This Row],[sigma_10d]]</f>
        <v>-3.0324072792303921E-2</v>
      </c>
      <c r="H1239" s="3" t="b">
        <f>Data_SP500[[#This Row],[leg_return10d]]&lt;Data_SP500[[#This Row],[var10d]]</f>
        <v>0</v>
      </c>
      <c r="I1239" s="3">
        <f>IF(AND(Data_SP500[[#This Row],[breaches]], Data_SP500[[#This Row],[breaches]]=H1238),1,0)</f>
        <v>0</v>
      </c>
    </row>
    <row r="1240" spans="1:9" x14ac:dyDescent="0.25">
      <c r="A1240" s="3" t="s">
        <v>750</v>
      </c>
      <c r="B1240">
        <v>2681.469971</v>
      </c>
      <c r="C1240">
        <f>LN(Data_SP500[[#This Row],[SP500]])-LN(B1239)</f>
        <v>-3.2354978917474853E-3</v>
      </c>
      <c r="D1240">
        <f>LN(B1250)-LN(Data_SP500[[#This Row],[SP500]])</f>
        <v>1.5732572742233941E-2</v>
      </c>
      <c r="E1240" s="3">
        <f t="shared" ref="E1240:E1251" si="19">_xlfn.STDEV.S(C1220:C1240)</f>
        <v>4.157221610157657E-3</v>
      </c>
      <c r="F1240" s="3">
        <f>Data_SP500[[#This Row],[sigma]]*SQRT(10)</f>
        <v>1.3146289026170779E-2</v>
      </c>
      <c r="G1240" s="3">
        <f>_xlfn.NORM.INV(0.01,0,1)*Data_SP500[[#This Row],[sigma_10d]]</f>
        <v>-3.0582841527558826E-2</v>
      </c>
      <c r="H1240" s="3" t="b">
        <f>Data_SP500[[#This Row],[leg_return10d]]&lt;Data_SP500[[#This Row],[var10d]]</f>
        <v>0</v>
      </c>
      <c r="I1240" s="3">
        <f>IF(AND(Data_SP500[[#This Row],[breaches]], Data_SP500[[#This Row],[breaches]]=H1239),1,0)</f>
        <v>0</v>
      </c>
    </row>
    <row r="1241" spans="1:9" x14ac:dyDescent="0.25">
      <c r="A1241" s="3" t="s">
        <v>751</v>
      </c>
      <c r="B1241">
        <v>2679.25</v>
      </c>
      <c r="C1241">
        <f>LN(Data_SP500[[#This Row],[SP500]])-LN(B1240)</f>
        <v>-8.2823618428573553E-4</v>
      </c>
      <c r="D1241">
        <f>LN(B1251)-LN(Data_SP500[[#This Row],[SP500]])</f>
        <v>2.3569954775833679E-2</v>
      </c>
      <c r="E1241" s="3">
        <f t="shared" si="19"/>
        <v>4.1971165206926321E-3</v>
      </c>
      <c r="F1241" s="3">
        <f>Data_SP500[[#This Row],[sigma]]*SQRT(10)</f>
        <v>1.3272447810509947E-2</v>
      </c>
      <c r="G1241" s="3">
        <f>_xlfn.NORM.INV(0.01,0,1)*Data_SP500[[#This Row],[sigma_10d]]</f>
        <v>-3.0876330747297828E-2</v>
      </c>
      <c r="H1241" s="3" t="b">
        <f>Data_SP500[[#This Row],[leg_return10d]]&lt;Data_SP500[[#This Row],[var10d]]</f>
        <v>0</v>
      </c>
      <c r="I1241" s="3">
        <f>IF(AND(Data_SP500[[#This Row],[breaches]], Data_SP500[[#This Row],[breaches]]=H1240),1,0)</f>
        <v>0</v>
      </c>
    </row>
    <row r="1242" spans="1:9" x14ac:dyDescent="0.25">
      <c r="A1242" s="3" t="s">
        <v>752</v>
      </c>
      <c r="B1242">
        <v>2684.570068</v>
      </c>
      <c r="C1242">
        <f>LN(Data_SP500[[#This Row],[SP500]])-LN(B1241)</f>
        <v>1.9836868787912465E-3</v>
      </c>
      <c r="D1242" t="e">
        <f>LN(B1252)-LN(Data_SP500[[#This Row],[SP500]])</f>
        <v>#NUM!</v>
      </c>
      <c r="E1242" s="3">
        <f t="shared" si="19"/>
        <v>4.0540838374343875E-3</v>
      </c>
      <c r="F1242" s="3">
        <f>Data_SP500[[#This Row],[sigma]]*SQRT(10)</f>
        <v>1.282013875156846E-2</v>
      </c>
      <c r="G1242" s="3">
        <f>_xlfn.NORM.INV(0.01,0,1)*Data_SP500[[#This Row],[sigma_10d]]</f>
        <v>-2.9824102529619884E-2</v>
      </c>
      <c r="H1242" s="3" t="e">
        <f>Data_SP500[[#This Row],[leg_return10d]]&lt;Data_SP500[[#This Row],[var10d]]</f>
        <v>#NUM!</v>
      </c>
      <c r="I1242" s="3" t="e">
        <f>IF(AND(Data_SP500[[#This Row],[breaches]], Data_SP500[[#This Row],[breaches]]=H1241),1,0)</f>
        <v>#NUM!</v>
      </c>
    </row>
    <row r="1243" spans="1:9" x14ac:dyDescent="0.25">
      <c r="A1243" s="3" t="s">
        <v>753</v>
      </c>
      <c r="B1243">
        <v>2683.3400879999999</v>
      </c>
      <c r="C1243">
        <f>LN(Data_SP500[[#This Row],[SP500]])-LN(B1242)</f>
        <v>-4.58271463486426E-4</v>
      </c>
      <c r="D1243" t="e">
        <f>LN(B1253)-LN(Data_SP500[[#This Row],[SP500]])</f>
        <v>#NUM!</v>
      </c>
      <c r="E1243" s="3">
        <f t="shared" si="19"/>
        <v>4.0463142106291136E-3</v>
      </c>
      <c r="F1243" s="3">
        <f>Data_SP500[[#This Row],[sigma]]*SQRT(10)</f>
        <v>1.2795569034294296E-2</v>
      </c>
      <c r="G1243" s="3">
        <f>_xlfn.NORM.INV(0.01,0,1)*Data_SP500[[#This Row],[sigma_10d]]</f>
        <v>-2.976694482007335E-2</v>
      </c>
      <c r="H1243" s="3" t="e">
        <f>Data_SP500[[#This Row],[leg_return10d]]&lt;Data_SP500[[#This Row],[var10d]]</f>
        <v>#NUM!</v>
      </c>
      <c r="I1243" s="3" t="e">
        <f>IF(AND(Data_SP500[[#This Row],[breaches]], Data_SP500[[#This Row],[breaches]]=H1242),1,0)</f>
        <v>#NUM!</v>
      </c>
    </row>
    <row r="1244" spans="1:9" x14ac:dyDescent="0.25">
      <c r="A1244" s="3" t="s">
        <v>754</v>
      </c>
      <c r="B1244">
        <v>2680.5</v>
      </c>
      <c r="C1244">
        <f>LN(Data_SP500[[#This Row],[SP500]])-LN(B1243)</f>
        <v>-1.0589757408192568E-3</v>
      </c>
      <c r="D1244" t="e">
        <f>LN(B1254)-LN(Data_SP500[[#This Row],[SP500]])</f>
        <v>#NUM!</v>
      </c>
      <c r="E1244" s="3">
        <f t="shared" si="19"/>
        <v>4.0840017210632623E-3</v>
      </c>
      <c r="F1244" s="3">
        <f>Data_SP500[[#This Row],[sigma]]*SQRT(10)</f>
        <v>1.2914747406607568E-2</v>
      </c>
      <c r="G1244" s="3">
        <f>_xlfn.NORM.INV(0.01,0,1)*Data_SP500[[#This Row],[sigma_10d]]</f>
        <v>-3.0044195173135977E-2</v>
      </c>
      <c r="H1244" s="3" t="e">
        <f>Data_SP500[[#This Row],[leg_return10d]]&lt;Data_SP500[[#This Row],[var10d]]</f>
        <v>#NUM!</v>
      </c>
      <c r="I1244" s="3" t="e">
        <f>IF(AND(Data_SP500[[#This Row],[breaches]], Data_SP500[[#This Row],[breaches]]=H1243),1,0)</f>
        <v>#NUM!</v>
      </c>
    </row>
    <row r="1245" spans="1:9" x14ac:dyDescent="0.25">
      <c r="A1245" s="3" t="s">
        <v>755</v>
      </c>
      <c r="B1245">
        <v>2682.6201169999999</v>
      </c>
      <c r="C1245">
        <f>LN(Data_SP500[[#This Row],[SP500]])-LN(B1244)</f>
        <v>7.9062824034803469E-4</v>
      </c>
      <c r="D1245" t="e">
        <f>LN(B1255)-LN(Data_SP500[[#This Row],[SP500]])</f>
        <v>#NUM!</v>
      </c>
      <c r="E1245" s="3">
        <f t="shared" si="19"/>
        <v>4.0662333549263156E-3</v>
      </c>
      <c r="F1245" s="3">
        <f>Data_SP500[[#This Row],[sigma]]*SQRT(10)</f>
        <v>1.2858558899315009E-2</v>
      </c>
      <c r="G1245" s="3">
        <f>_xlfn.NORM.INV(0.01,0,1)*Data_SP500[[#This Row],[sigma_10d]]</f>
        <v>-2.9913481158650404E-2</v>
      </c>
      <c r="H1245" s="3" t="e">
        <f>Data_SP500[[#This Row],[leg_return10d]]&lt;Data_SP500[[#This Row],[var10d]]</f>
        <v>#NUM!</v>
      </c>
      <c r="I1245" s="3" t="e">
        <f>IF(AND(Data_SP500[[#This Row],[breaches]], Data_SP500[[#This Row],[breaches]]=H1244),1,0)</f>
        <v>#NUM!</v>
      </c>
    </row>
    <row r="1246" spans="1:9" x14ac:dyDescent="0.25">
      <c r="A1246" s="3" t="s">
        <v>756</v>
      </c>
      <c r="B1246">
        <v>2687.540039</v>
      </c>
      <c r="C1246">
        <f>LN(Data_SP500[[#This Row],[SP500]])-LN(B1245)</f>
        <v>1.8323190495586061E-3</v>
      </c>
      <c r="D1246" t="e">
        <f>LN(B1256)-LN(Data_SP500[[#This Row],[SP500]])</f>
        <v>#NUM!</v>
      </c>
      <c r="E1246" s="3">
        <f t="shared" si="19"/>
        <v>3.5937261397563439E-3</v>
      </c>
      <c r="F1246" s="3">
        <f>Data_SP500[[#This Row],[sigma]]*SQRT(10)</f>
        <v>1.1364359888514634E-2</v>
      </c>
      <c r="G1246" s="3">
        <f>_xlfn.NORM.INV(0.01,0,1)*Data_SP500[[#This Row],[sigma_10d]]</f>
        <v>-2.6437454466481027E-2</v>
      </c>
      <c r="H1246" s="3" t="e">
        <f>Data_SP500[[#This Row],[leg_return10d]]&lt;Data_SP500[[#This Row],[var10d]]</f>
        <v>#NUM!</v>
      </c>
      <c r="I1246" s="3" t="e">
        <f>IF(AND(Data_SP500[[#This Row],[breaches]], Data_SP500[[#This Row],[breaches]]=H1245),1,0)</f>
        <v>#NUM!</v>
      </c>
    </row>
    <row r="1247" spans="1:9" x14ac:dyDescent="0.25">
      <c r="A1247" s="3" t="s">
        <v>757</v>
      </c>
      <c r="B1247">
        <v>2673.610107</v>
      </c>
      <c r="C1247">
        <f>LN(Data_SP500[[#This Row],[SP500]])-LN(B1246)</f>
        <v>-5.1966324272854081E-3</v>
      </c>
      <c r="D1247" t="e">
        <f>LN(B1257)-LN(Data_SP500[[#This Row],[SP500]])</f>
        <v>#NUM!</v>
      </c>
      <c r="E1247" s="3">
        <f t="shared" si="19"/>
        <v>3.8374734049326348E-3</v>
      </c>
      <c r="F1247" s="3">
        <f>Data_SP500[[#This Row],[sigma]]*SQRT(10)</f>
        <v>1.2135156419908756E-2</v>
      </c>
      <c r="G1247" s="3">
        <f>_xlfn.NORM.INV(0.01,0,1)*Data_SP500[[#This Row],[sigma_10d]]</f>
        <v>-2.8230595338607795E-2</v>
      </c>
      <c r="H1247" s="3" t="e">
        <f>Data_SP500[[#This Row],[leg_return10d]]&lt;Data_SP500[[#This Row],[var10d]]</f>
        <v>#NUM!</v>
      </c>
      <c r="I1247" s="3" t="e">
        <f>IF(AND(Data_SP500[[#This Row],[breaches]], Data_SP500[[#This Row],[breaches]]=H1246),1,0)</f>
        <v>#NUM!</v>
      </c>
    </row>
    <row r="1248" spans="1:9" x14ac:dyDescent="0.25">
      <c r="A1248" s="3" t="s">
        <v>1248</v>
      </c>
      <c r="B1248">
        <v>2695.8100589999999</v>
      </c>
      <c r="C1248">
        <f>LN(Data_SP500[[#This Row],[SP500]])-LN(B1247)</f>
        <v>8.2690785268875189E-3</v>
      </c>
      <c r="D1248" t="e">
        <f>LN(B1258)-LN(Data_SP500[[#This Row],[SP500]])</f>
        <v>#NUM!</v>
      </c>
      <c r="E1248" s="3">
        <f t="shared" si="19"/>
        <v>3.8481449062613797E-3</v>
      </c>
      <c r="F1248" s="3">
        <f>Data_SP500[[#This Row],[sigma]]*SQRT(10)</f>
        <v>1.2168902670161104E-2</v>
      </c>
      <c r="G1248" s="3">
        <f>_xlfn.NORM.INV(0.01,0,1)*Data_SP500[[#This Row],[sigma_10d]]</f>
        <v>-2.8309100856139194E-2</v>
      </c>
      <c r="H1248" s="3" t="e">
        <f>Data_SP500[[#This Row],[leg_return10d]]&lt;Data_SP500[[#This Row],[var10d]]</f>
        <v>#NUM!</v>
      </c>
      <c r="I1248" s="3" t="e">
        <f>IF(AND(Data_SP500[[#This Row],[breaches]], Data_SP500[[#This Row],[breaches]]=H1247),1,0)</f>
        <v>#NUM!</v>
      </c>
    </row>
    <row r="1249" spans="1:9" x14ac:dyDescent="0.25">
      <c r="A1249" s="3" t="s">
        <v>1249</v>
      </c>
      <c r="B1249">
        <v>2713.0600589999999</v>
      </c>
      <c r="C1249">
        <f>LN(Data_SP500[[#This Row],[SP500]])-LN(B1248)</f>
        <v>6.3784332429781543E-3</v>
      </c>
      <c r="D1249" t="e">
        <f>LN(B1259)-LN(Data_SP500[[#This Row],[SP500]])</f>
        <v>#NUM!</v>
      </c>
      <c r="E1249" s="3">
        <f t="shared" si="19"/>
        <v>3.9681668614683302E-3</v>
      </c>
      <c r="F1249" s="3">
        <f>Data_SP500[[#This Row],[sigma]]*SQRT(10)</f>
        <v>1.2548445417841773E-2</v>
      </c>
      <c r="G1249" s="3">
        <f>_xlfn.NORM.INV(0.01,0,1)*Data_SP500[[#This Row],[sigma_10d]]</f>
        <v>-2.9192049320313739E-2</v>
      </c>
      <c r="H1249" s="3" t="e">
        <f>Data_SP500[[#This Row],[leg_return10d]]&lt;Data_SP500[[#This Row],[var10d]]</f>
        <v>#NUM!</v>
      </c>
      <c r="I1249" s="3" t="e">
        <f>IF(AND(Data_SP500[[#This Row],[breaches]], Data_SP500[[#This Row],[breaches]]=H1248),1,0)</f>
        <v>#NUM!</v>
      </c>
    </row>
    <row r="1250" spans="1:9" x14ac:dyDescent="0.25">
      <c r="A1250" s="3" t="s">
        <v>1250</v>
      </c>
      <c r="B1250">
        <v>2723.98999</v>
      </c>
      <c r="C1250">
        <f>LN(Data_SP500[[#This Row],[SP500]])-LN(B1249)</f>
        <v>4.0205426195472072E-3</v>
      </c>
      <c r="D1250" t="e">
        <f>LN(B1260)-LN(Data_SP500[[#This Row],[SP500]])</f>
        <v>#NUM!</v>
      </c>
      <c r="E1250" s="3">
        <f t="shared" si="19"/>
        <v>3.9747605064458704E-3</v>
      </c>
      <c r="F1250" s="3">
        <f>Data_SP500[[#This Row],[sigma]]*SQRT(10)</f>
        <v>1.2569296354053331E-2</v>
      </c>
      <c r="G1250" s="3">
        <f>_xlfn.NORM.INV(0.01,0,1)*Data_SP500[[#This Row],[sigma_10d]]</f>
        <v>-2.9240555851441256E-2</v>
      </c>
      <c r="H1250" s="3" t="e">
        <f>Data_SP500[[#This Row],[leg_return10d]]&lt;Data_SP500[[#This Row],[var10d]]</f>
        <v>#NUM!</v>
      </c>
      <c r="I1250" s="3" t="e">
        <f>IF(AND(Data_SP500[[#This Row],[breaches]], Data_SP500[[#This Row],[breaches]]=H1249),1,0)</f>
        <v>#NUM!</v>
      </c>
    </row>
    <row r="1251" spans="1:9" x14ac:dyDescent="0.25">
      <c r="A1251" s="3" t="s">
        <v>1251</v>
      </c>
      <c r="B1251">
        <v>2743.1499020000001</v>
      </c>
      <c r="C1251">
        <f>LN(Data_SP500[[#This Row],[SP500]])-LN(B1250)</f>
        <v>7.0091458493140024E-3</v>
      </c>
      <c r="D1251" t="e">
        <f>LN(B1261)-LN(Data_SP500[[#This Row],[SP500]])</f>
        <v>#NUM!</v>
      </c>
      <c r="E1251" s="3">
        <f t="shared" si="19"/>
        <v>3.957651667926605E-3</v>
      </c>
      <c r="F1251" s="3">
        <f>Data_SP500[[#This Row],[sigma]]*SQRT(10)</f>
        <v>1.251519345621243E-2</v>
      </c>
      <c r="G1251" s="3">
        <f>_xlfn.NORM.INV(0.01,0,1)*Data_SP500[[#This Row],[sigma_10d]]</f>
        <v>-2.9114693690069627E-2</v>
      </c>
      <c r="H1251" s="3" t="e">
        <f>Data_SP500[[#This Row],[leg_return10d]]&lt;Data_SP500[[#This Row],[var10d]]</f>
        <v>#NUM!</v>
      </c>
      <c r="I1251" s="3" t="e">
        <f>IF(AND(Data_SP500[[#This Row],[breaches]], Data_SP500[[#This Row],[breaches]]=H1250),1,0)</f>
        <v>#NUM!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7B53-BBF4-46F1-97FC-883D4A9C3C24}">
  <dimension ref="A1:A1251"/>
  <sheetViews>
    <sheetView workbookViewId="0"/>
  </sheetViews>
  <sheetFormatPr defaultRowHeight="15" x14ac:dyDescent="0.25"/>
  <cols>
    <col min="1" max="1" width="12.42578125" bestFit="1" customWidth="1"/>
    <col min="2" max="2" width="12" bestFit="1" customWidth="1"/>
  </cols>
  <sheetData>
    <row r="1" spans="1:1" x14ac:dyDescent="0.25">
      <c r="A1" s="1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b X 5 0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X 5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+ d F b D 0 h 9 k F A E A A K 8 B A A A T A B w A R m 9 y b X V s Y X M v U 2 V j d G l v b j E u b S C i G A A o o B Q A A A A A A A A A A A A A A A A A A A A A A A A A A A B t U D 1 r w z A U 3 A 3 + D 0 J d H B A m L r R D g 4 d i t 3 Q q K X a n O B R Z f k 4 E + m j 1 5 J B g 8 t + r 1 i n u E C 3 S u z v u 3 Q l B e G k N q a Y 7 W 8 V R H O G e O + h I y T 3 / q N Z 3 y y X J i Q I f R y S c y g 5 O Q E A K P K S l F Y M G 4 5 N n q S A t r P F h w I Q W D 8 0 7 g s O m b 5 3 E B p 1 o x F f f w J H r r J l 9 U 4 E H u m C b E p T U 0 o P L K a O M F F Y N 2 m B + y 8 i T E b a T Z p f f B 3 n G y N t g P V T + p C C f n + m r N b B d s C n g D V 0 7 q w P X k R f g X U h B Q 9 q a t 0 F 4 Y S 5 4 M n V h Z H P B H 5 W q B F f c Y e 7 d 8 N + y 2 H O z C 4 7 1 6 R N m u 9 p x g 7 1 1 e k r 8 Q 2 J y Z T 8 b R x p a Q + j m g 4 Z 4 O P o z I y P 9 / Y U / 1 A y 6 B X c + L + J I m q u L V 9 9 Q S w E C L Q A U A A I A C A B t f n R W S L L l + K Q A A A D 2 A A A A E g A A A A A A A A A A A A A A A A A A A A A A Q 2 9 u Z m l n L 1 B h Y 2 t h Z 2 U u e G 1 s U E s B A i 0 A F A A C A A g A b X 5 0 V g / K 6 a u k A A A A 6 Q A A A B M A A A A A A A A A A A A A A A A A 8 A A A A F t D b 2 5 0 Z W 5 0 X 1 R 5 c G V z X S 5 4 b W x Q S w E C L Q A U A A I A C A B t f n R W w 9 I f Z B Q B A A C v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Q A A A A A A A D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1 N Q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U 1 A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O D o 1 M T o y N i 4 4 N D M w M j g y W i I g L z 4 8 R W 5 0 c n k g V H l w Z T 0 i R m l s b E N v b H V t b l R 5 c G V z I i B W Y W x 1 Z T 0 i c 0 J n V T 0 i I C 8 + P E V u d H J 5 I F R 5 c G U 9 I k Z p b G x D b 2 x 1 b W 5 O Y W 1 l c y I g V m F s d W U 9 I n N b J n F 1 b 3 Q 7 R G F 0 Z S Z x d W 9 0 O y w m c X V v d D t T U D U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1 A 1 M D A v Q X V 0 b 1 J l b W 9 2 Z W R D b 2 x 1 b W 5 z M S 5 7 R G F 0 Z S w w f S Z x d W 9 0 O y w m c X V v d D t T Z W N 0 a W 9 u M S 9 E Y X R h X 1 N Q N T A w L 0 F 1 d G 9 S Z W 1 v d m V k Q 2 9 s d W 1 u c z E u e 1 N Q N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U 1 A 1 M D A v Q X V 0 b 1 J l b W 9 2 Z W R D b 2 x 1 b W 5 z M S 5 7 R G F 0 Z S w w f S Z x d W 9 0 O y w m c X V v d D t T Z W N 0 a W 9 u M S 9 E Y X R h X 1 N Q N T A w L 0 F 1 d G 9 S Z W 1 v d m V k Q 2 9 s d W 1 u c z E u e 1 N Q N T A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N Q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1 A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U D U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5 F U I 9 W h z T L Z d v c b S O q k N A A A A A A I A A A A A A B B m A A A A A Q A A I A A A A D e d w T J Z S 3 X U V b Q T g O e e w X l V q 3 K j C o 5 J Y d k g K x O 3 x e o B A A A A A A 6 A A A A A A g A A I A A A A I e 4 6 / Y B x B p T J g a n Q 6 I 0 o x L t Y d O E i Y E X H r O V k H C c f W w 2 U A A A A G f F e w s q T C d s 5 S 9 0 T C O g s d Z b M l w O 4 V l b z n s N 4 p o k c J F P i E 2 X N c n l d g F D s F Z + X u X r M S 5 e W 0 g 0 I m k V 2 5 u v 3 C y x s 7 v A C A b M h g B B B T b X b 2 k 2 k J z b Q A A A A E Z 3 V r a W R T S q z N p Y + O a k A K C 8 9 F 1 b g U W 3 Z O 8 l a e 9 A o 3 g u S x p e f S k v 2 0 N X 4 1 Z E 1 S E F m j w x S m g I O t e T w x J e Y T 8 v Z O 8 = < / D a t a M a s h u p > 
</file>

<file path=customXml/itemProps1.xml><?xml version="1.0" encoding="utf-8"?>
<ds:datastoreItem xmlns:ds="http://schemas.openxmlformats.org/officeDocument/2006/customXml" ds:itemID="{CAEEDB26-015F-4694-8EEC-359C609CBF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Data_SP500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2023-03-20T18:40:43Z</dcterms:created>
  <dcterms:modified xsi:type="dcterms:W3CDTF">2023-03-20T19:06:39Z</dcterms:modified>
</cp:coreProperties>
</file>