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17955" windowHeight="7455" tabRatio="427" activeTab="2"/>
  </bookViews>
  <sheets>
    <sheet name="Contratos Telefonica" sheetId="1" r:id="rId1"/>
    <sheet name="Plan1" sheetId="2" r:id="rId2"/>
    <sheet name="dinâmica" sheetId="4" r:id="rId3"/>
  </sheets>
  <calcPr calcId="145621"/>
</workbook>
</file>

<file path=xl/calcChain.xml><?xml version="1.0" encoding="utf-8"?>
<calcChain xmlns="http://schemas.openxmlformats.org/spreadsheetml/2006/main">
  <c r="E62" i="4" l="1"/>
  <c r="D62" i="4"/>
  <c r="C62" i="4"/>
  <c r="B62" i="4"/>
  <c r="E59" i="4"/>
  <c r="D59" i="4"/>
  <c r="C59" i="4"/>
  <c r="B59" i="4"/>
  <c r="E52" i="4"/>
  <c r="D52" i="4"/>
  <c r="C52" i="4"/>
  <c r="B52" i="4"/>
  <c r="E45" i="4"/>
  <c r="D45" i="4"/>
  <c r="C45" i="4"/>
  <c r="B45" i="4"/>
  <c r="E38" i="4"/>
  <c r="D38" i="4"/>
  <c r="C38" i="4"/>
  <c r="B38" i="4"/>
  <c r="E31" i="4"/>
  <c r="D31" i="4"/>
  <c r="C31" i="4"/>
  <c r="B31" i="4"/>
  <c r="E23" i="4"/>
  <c r="D23" i="4"/>
  <c r="C23" i="4"/>
  <c r="B23" i="4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2" i="1"/>
  <c r="R3" i="1"/>
  <c r="R4" i="1"/>
  <c r="R5" i="1"/>
  <c r="R6" i="1"/>
  <c r="R7" i="1"/>
  <c r="R8" i="1"/>
  <c r="R9" i="1"/>
  <c r="R10" i="1"/>
  <c r="R11" i="1"/>
  <c r="R12" i="1"/>
  <c r="R2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18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1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4" i="1"/>
  <c r="L3" i="1"/>
  <c r="L2" i="1"/>
</calcChain>
</file>

<file path=xl/sharedStrings.xml><?xml version="1.0" encoding="utf-8"?>
<sst xmlns="http://schemas.openxmlformats.org/spreadsheetml/2006/main" count="586" uniqueCount="77">
  <si>
    <t>Empr</t>
  </si>
  <si>
    <t>OrgC</t>
  </si>
  <si>
    <t>Doc.compra</t>
  </si>
  <si>
    <t>N. Acomp</t>
  </si>
  <si>
    <t>Tipo</t>
  </si>
  <si>
    <t>Sua ref.</t>
  </si>
  <si>
    <t>Fornecedor</t>
  </si>
  <si>
    <t>Nº conta do fornecedor</t>
  </si>
  <si>
    <t xml:space="preserve">InPerVal  </t>
  </si>
  <si>
    <t>Fim da validade</t>
  </si>
  <si>
    <t>ValFix.(cabeç.)</t>
  </si>
  <si>
    <t>D001</t>
  </si>
  <si>
    <t>OC01</t>
  </si>
  <si>
    <t xml:space="preserve">OEEA    </t>
  </si>
  <si>
    <t xml:space="preserve">WK  </t>
  </si>
  <si>
    <t xml:space="preserve">S153    </t>
  </si>
  <si>
    <t>D002</t>
  </si>
  <si>
    <t xml:space="preserve">31.03.2013     </t>
  </si>
  <si>
    <t xml:space="preserve">ASC     </t>
  </si>
  <si>
    <t xml:space="preserve">S034    </t>
  </si>
  <si>
    <t>TELEFONICA BRASIL S.A.</t>
  </si>
  <si>
    <t>01.06.2009</t>
  </si>
  <si>
    <t xml:space="preserve">AIT     </t>
  </si>
  <si>
    <t>08.09.2009</t>
  </si>
  <si>
    <t xml:space="preserve">31.12.2013     </t>
  </si>
  <si>
    <t>D005</t>
  </si>
  <si>
    <t>30.06.2009</t>
  </si>
  <si>
    <t>30.09.2009</t>
  </si>
  <si>
    <t>D006</t>
  </si>
  <si>
    <t>D004</t>
  </si>
  <si>
    <t>D003</t>
  </si>
  <si>
    <t>D007</t>
  </si>
  <si>
    <t>30.10.2009</t>
  </si>
  <si>
    <t>S001</t>
  </si>
  <si>
    <t>05.04.2010</t>
  </si>
  <si>
    <t xml:space="preserve">04.04.2013     </t>
  </si>
  <si>
    <t xml:space="preserve">31.12.9999     </t>
  </si>
  <si>
    <t>S002</t>
  </si>
  <si>
    <t xml:space="preserve">S214    </t>
  </si>
  <si>
    <t>24.06.2010</t>
  </si>
  <si>
    <t>01.09.2010</t>
  </si>
  <si>
    <t>15.12.2010</t>
  </si>
  <si>
    <t xml:space="preserve">14.01.2013     </t>
  </si>
  <si>
    <t>01.01.2011</t>
  </si>
  <si>
    <t xml:space="preserve">S230    </t>
  </si>
  <si>
    <t>C001</t>
  </si>
  <si>
    <t xml:space="preserve">ECN     </t>
  </si>
  <si>
    <t>25.01.2012</t>
  </si>
  <si>
    <t>S004</t>
  </si>
  <si>
    <t xml:space="preserve">        </t>
  </si>
  <si>
    <t>23.05.2012</t>
  </si>
  <si>
    <t xml:space="preserve">VK  </t>
  </si>
  <si>
    <t>01.10.2012</t>
  </si>
  <si>
    <t xml:space="preserve">30.09.2014     </t>
  </si>
  <si>
    <t xml:space="preserve">30.09.2015     </t>
  </si>
  <si>
    <t>D008</t>
  </si>
  <si>
    <t>S005</t>
  </si>
  <si>
    <t>22.07.2013</t>
  </si>
  <si>
    <t>17.09.2013</t>
  </si>
  <si>
    <t>Inicio consumo da ROL</t>
  </si>
  <si>
    <t>Qtmeses 2013</t>
  </si>
  <si>
    <t>R$ Consumo previsto 2013</t>
  </si>
  <si>
    <t>Qtmeses 2014</t>
  </si>
  <si>
    <t>R$ Consumo previsto 2014</t>
  </si>
  <si>
    <t>Qtmeses 2011</t>
  </si>
  <si>
    <t>R$ Consumo previsto 2011</t>
  </si>
  <si>
    <t>Qtmeses 2012</t>
  </si>
  <si>
    <t>R$ Consumo previsto 2012</t>
  </si>
  <si>
    <t>consumo / mês</t>
  </si>
  <si>
    <t>D001 Total</t>
  </si>
  <si>
    <t>D002 Total</t>
  </si>
  <si>
    <t>D003 Total</t>
  </si>
  <si>
    <t>D004 Total</t>
  </si>
  <si>
    <t>D005 Total</t>
  </si>
  <si>
    <t>D006 Total</t>
  </si>
  <si>
    <t>D007 Total</t>
  </si>
  <si>
    <t>D008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</si>
</sst>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0.39994506668294322"/>
      </left>
      <right style="medium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  <border>
      <left style="medium">
        <color theme="3" tint="0.39994506668294322"/>
      </left>
      <right style="medium">
        <color theme="3" tint="0.39994506668294322"/>
      </right>
      <top style="medium">
        <color theme="3" tint="0.39994506668294322"/>
      </top>
      <bottom/>
      <diagonal/>
    </border>
    <border>
      <left style="medium">
        <color theme="3" tint="0.39994506668294322"/>
      </left>
      <right style="medium">
        <color theme="3" tint="0.39994506668294322"/>
      </right>
      <top/>
      <bottom/>
      <diagonal/>
    </border>
    <border>
      <left style="medium">
        <color theme="3" tint="0.39994506668294322"/>
      </left>
      <right style="medium">
        <color theme="3" tint="0.39994506668294322"/>
      </right>
      <top/>
      <bottom style="medium">
        <color theme="3" tint="0.399945066682943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6" fillId="33" borderId="10" xfId="0" applyFont="1" applyFill="1" applyBorder="1" applyAlignment="1">
      <alignment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0" fontId="16" fillId="37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4" fontId="0" fillId="0" borderId="10" xfId="0" applyNumberFormat="1" applyBorder="1"/>
    <xf numFmtId="0" fontId="0" fillId="37" borderId="10" xfId="0" applyFill="1" applyBorder="1"/>
    <xf numFmtId="0" fontId="16" fillId="38" borderId="10" xfId="0" applyFont="1" applyFill="1" applyBorder="1" applyAlignment="1">
      <alignment horizontal="center" vertical="center" wrapText="1"/>
    </xf>
    <xf numFmtId="4" fontId="0" fillId="0" borderId="10" xfId="0" applyNumberFormat="1" applyBorder="1" applyAlignment="1">
      <alignment horizontal="center"/>
    </xf>
    <xf numFmtId="0" fontId="0" fillId="38" borderId="10" xfId="0" applyFill="1" applyBorder="1"/>
    <xf numFmtId="0" fontId="0" fillId="34" borderId="10" xfId="0" applyFill="1" applyBorder="1"/>
    <xf numFmtId="0" fontId="0" fillId="39" borderId="10" xfId="0" applyFill="1" applyBorder="1"/>
    <xf numFmtId="0" fontId="0" fillId="40" borderId="10" xfId="0" applyFill="1" applyBorder="1"/>
    <xf numFmtId="0" fontId="0" fillId="36" borderId="10" xfId="0" applyFill="1" applyBorder="1"/>
    <xf numFmtId="0" fontId="0" fillId="41" borderId="10" xfId="0" applyFill="1" applyBorder="1"/>
    <xf numFmtId="3" fontId="0" fillId="0" borderId="10" xfId="0" applyNumberFormat="1" applyBorder="1" applyAlignment="1">
      <alignment horizontal="center"/>
    </xf>
    <xf numFmtId="0" fontId="14" fillId="0" borderId="10" xfId="0" applyFont="1" applyBorder="1"/>
    <xf numFmtId="0" fontId="18" fillId="0" borderId="10" xfId="0" applyFont="1" applyBorder="1"/>
    <xf numFmtId="0" fontId="16" fillId="0" borderId="11" xfId="0" applyFont="1" applyBorder="1"/>
    <xf numFmtId="0" fontId="16" fillId="42" borderId="11" xfId="0" applyFont="1" applyFill="1" applyBorder="1"/>
    <xf numFmtId="0" fontId="0" fillId="0" borderId="11" xfId="0" applyFont="1" applyBorder="1"/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44" fontId="16" fillId="0" borderId="11" xfId="42" applyFont="1" applyBorder="1"/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Moeda" xfId="42" builtinId="4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G1" workbookViewId="0">
      <pane ySplit="1" topLeftCell="A2" activePane="bottomLeft" state="frozen"/>
      <selection activeCell="T1" sqref="T1"/>
      <selection pane="bottomLeft" activeCell="L7" sqref="L7"/>
    </sheetView>
  </sheetViews>
  <sheetFormatPr defaultRowHeight="15" x14ac:dyDescent="0.25"/>
  <cols>
    <col min="1" max="1" width="5.5703125" bestFit="1" customWidth="1"/>
    <col min="2" max="2" width="11.42578125" bestFit="1" customWidth="1"/>
    <col min="3" max="3" width="9.5703125" style="1" bestFit="1" customWidth="1"/>
    <col min="4" max="4" width="4.85546875" bestFit="1" customWidth="1"/>
    <col min="5" max="5" width="7.7109375" bestFit="1" customWidth="1"/>
    <col min="6" max="6" width="11.140625" bestFit="1" customWidth="1"/>
    <col min="7" max="7" width="22.42578125" bestFit="1" customWidth="1"/>
    <col min="8" max="8" width="10.140625" bestFit="1" customWidth="1"/>
    <col min="9" max="9" width="21" style="1" bestFit="1" customWidth="1"/>
    <col min="10" max="10" width="15" bestFit="1" customWidth="1"/>
    <col min="11" max="11" width="14.140625" bestFit="1" customWidth="1"/>
    <col min="12" max="12" width="14.140625" customWidth="1"/>
    <col min="13" max="16" width="14.140625" style="1" customWidth="1"/>
    <col min="17" max="17" width="13.42578125" style="1" bestFit="1" customWidth="1"/>
    <col min="18" max="18" width="14.85546875" style="1" customWidth="1"/>
    <col min="19" max="19" width="9.140625" style="1"/>
    <col min="20" max="20" width="15.85546875" style="1" customWidth="1"/>
  </cols>
  <sheetData>
    <row r="1" spans="1:20" s="2" customFormat="1" ht="30" x14ac:dyDescent="0.25">
      <c r="A1" s="3" t="s">
        <v>0</v>
      </c>
      <c r="B1" s="3" t="s">
        <v>2</v>
      </c>
      <c r="C1" s="4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59</v>
      </c>
      <c r="J1" s="3" t="s">
        <v>9</v>
      </c>
      <c r="K1" s="3" t="s">
        <v>10</v>
      </c>
      <c r="L1" s="3" t="s">
        <v>68</v>
      </c>
      <c r="M1" s="6" t="s">
        <v>64</v>
      </c>
      <c r="N1" s="6" t="s">
        <v>65</v>
      </c>
      <c r="O1" s="11" t="s">
        <v>66</v>
      </c>
      <c r="P1" s="11" t="s">
        <v>67</v>
      </c>
      <c r="Q1" s="5" t="s">
        <v>60</v>
      </c>
      <c r="R1" s="5" t="s">
        <v>61</v>
      </c>
      <c r="S1" s="6" t="s">
        <v>62</v>
      </c>
      <c r="T1" s="6" t="s">
        <v>63</v>
      </c>
    </row>
    <row r="2" spans="1:20" x14ac:dyDescent="0.25">
      <c r="A2" s="13" t="s">
        <v>11</v>
      </c>
      <c r="B2" s="10">
        <v>4600017078</v>
      </c>
      <c r="C2" s="8" t="s">
        <v>18</v>
      </c>
      <c r="D2" s="7" t="s">
        <v>14</v>
      </c>
      <c r="E2" s="7" t="s">
        <v>19</v>
      </c>
      <c r="F2" s="7">
        <v>1025433</v>
      </c>
      <c r="G2" s="7" t="s">
        <v>20</v>
      </c>
      <c r="H2" s="7" t="s">
        <v>21</v>
      </c>
      <c r="I2" s="8" t="s">
        <v>43</v>
      </c>
      <c r="J2" s="7" t="s">
        <v>17</v>
      </c>
      <c r="K2" s="9">
        <v>2665205.9700000002</v>
      </c>
      <c r="L2" s="9">
        <f>K2/27</f>
        <v>98711.332222222234</v>
      </c>
      <c r="M2" s="19">
        <v>12</v>
      </c>
      <c r="N2" s="12">
        <f>L2*M2</f>
        <v>1184535.9866666668</v>
      </c>
      <c r="O2" s="19">
        <v>12</v>
      </c>
      <c r="P2" s="12">
        <f>L2*O2</f>
        <v>1184535.9866666668</v>
      </c>
      <c r="Q2" s="8">
        <v>3</v>
      </c>
      <c r="R2" s="8">
        <f>L2*Q2</f>
        <v>296133.9966666667</v>
      </c>
      <c r="S2" s="8">
        <v>0</v>
      </c>
      <c r="T2" s="8">
        <f>L2*S2</f>
        <v>0</v>
      </c>
    </row>
    <row r="3" spans="1:20" x14ac:dyDescent="0.25">
      <c r="A3" s="13" t="s">
        <v>11</v>
      </c>
      <c r="B3" s="10">
        <v>4600017655</v>
      </c>
      <c r="C3" s="8" t="s">
        <v>22</v>
      </c>
      <c r="D3" s="7" t="s">
        <v>14</v>
      </c>
      <c r="E3" s="7" t="s">
        <v>15</v>
      </c>
      <c r="F3" s="7">
        <v>1025433</v>
      </c>
      <c r="G3" s="7" t="s">
        <v>20</v>
      </c>
      <c r="H3" s="7" t="s">
        <v>23</v>
      </c>
      <c r="I3" s="8" t="s">
        <v>43</v>
      </c>
      <c r="J3" s="7" t="s">
        <v>24</v>
      </c>
      <c r="K3" s="9">
        <v>390870.88</v>
      </c>
      <c r="L3" s="9">
        <f>K3/36</f>
        <v>10857.524444444445</v>
      </c>
      <c r="M3" s="19">
        <v>12</v>
      </c>
      <c r="N3" s="12">
        <f t="shared" ref="N3:N47" si="0">L3*M3</f>
        <v>130290.29333333333</v>
      </c>
      <c r="O3" s="19">
        <v>12</v>
      </c>
      <c r="P3" s="12">
        <f t="shared" ref="P3:P47" si="1">L3*O3</f>
        <v>130290.29333333333</v>
      </c>
      <c r="Q3" s="8">
        <v>12</v>
      </c>
      <c r="R3" s="8">
        <f t="shared" ref="R3:R12" si="2">L3*Q3</f>
        <v>130290.29333333333</v>
      </c>
      <c r="S3" s="8">
        <v>0</v>
      </c>
      <c r="T3" s="8">
        <f t="shared" ref="T3:T17" si="3">L3*S3</f>
        <v>0</v>
      </c>
    </row>
    <row r="4" spans="1:20" x14ac:dyDescent="0.25">
      <c r="A4" s="13" t="s">
        <v>11</v>
      </c>
      <c r="B4" s="10">
        <v>4600021174</v>
      </c>
      <c r="C4" s="8" t="s">
        <v>22</v>
      </c>
      <c r="D4" s="7" t="s">
        <v>14</v>
      </c>
      <c r="E4" s="7" t="s">
        <v>15</v>
      </c>
      <c r="F4" s="7">
        <v>1025433</v>
      </c>
      <c r="G4" s="7" t="s">
        <v>20</v>
      </c>
      <c r="H4" s="7" t="s">
        <v>34</v>
      </c>
      <c r="I4" s="8" t="s">
        <v>43</v>
      </c>
      <c r="J4" s="7" t="s">
        <v>35</v>
      </c>
      <c r="K4" s="9">
        <v>546948.54</v>
      </c>
      <c r="L4" s="9">
        <f>K4/28</f>
        <v>19533.876428571431</v>
      </c>
      <c r="M4" s="19">
        <v>12</v>
      </c>
      <c r="N4" s="12">
        <f t="shared" si="0"/>
        <v>234406.51714285719</v>
      </c>
      <c r="O4" s="19">
        <v>12</v>
      </c>
      <c r="P4" s="12">
        <f t="shared" si="1"/>
        <v>234406.51714285719</v>
      </c>
      <c r="Q4" s="8">
        <v>4</v>
      </c>
      <c r="R4" s="8">
        <f t="shared" si="2"/>
        <v>78135.505714285726</v>
      </c>
      <c r="S4" s="8">
        <v>0</v>
      </c>
      <c r="T4" s="8">
        <f t="shared" si="3"/>
        <v>0</v>
      </c>
    </row>
    <row r="5" spans="1:20" x14ac:dyDescent="0.25">
      <c r="A5" s="13" t="s">
        <v>11</v>
      </c>
      <c r="B5" s="10">
        <v>4600021175</v>
      </c>
      <c r="C5" s="8" t="s">
        <v>18</v>
      </c>
      <c r="D5" s="7" t="s">
        <v>14</v>
      </c>
      <c r="E5" s="7" t="s">
        <v>15</v>
      </c>
      <c r="F5" s="7">
        <v>1025433</v>
      </c>
      <c r="G5" s="7" t="s">
        <v>20</v>
      </c>
      <c r="H5" s="7" t="s">
        <v>34</v>
      </c>
      <c r="I5" s="8" t="s">
        <v>43</v>
      </c>
      <c r="J5" s="20" t="s">
        <v>36</v>
      </c>
      <c r="K5" s="9">
        <v>18071.060000000001</v>
      </c>
      <c r="L5" s="9"/>
      <c r="M5" s="19">
        <v>12</v>
      </c>
      <c r="N5" s="12">
        <f t="shared" si="0"/>
        <v>0</v>
      </c>
      <c r="O5" s="19">
        <v>12</v>
      </c>
      <c r="P5" s="12">
        <f t="shared" si="1"/>
        <v>0</v>
      </c>
      <c r="Q5" s="8">
        <v>12</v>
      </c>
      <c r="R5" s="8">
        <f t="shared" si="2"/>
        <v>0</v>
      </c>
      <c r="S5" s="8">
        <v>0</v>
      </c>
      <c r="T5" s="8">
        <f t="shared" si="3"/>
        <v>0</v>
      </c>
    </row>
    <row r="6" spans="1:20" x14ac:dyDescent="0.25">
      <c r="A6" s="13" t="s">
        <v>11</v>
      </c>
      <c r="B6" s="10">
        <v>4600023795</v>
      </c>
      <c r="C6" s="8" t="s">
        <v>18</v>
      </c>
      <c r="D6" s="7" t="s">
        <v>14</v>
      </c>
      <c r="E6" s="7" t="s">
        <v>38</v>
      </c>
      <c r="F6" s="7">
        <v>1025433</v>
      </c>
      <c r="G6" s="7" t="s">
        <v>20</v>
      </c>
      <c r="H6" s="7" t="s">
        <v>40</v>
      </c>
      <c r="I6" s="8" t="s">
        <v>43</v>
      </c>
      <c r="J6" s="7" t="s">
        <v>17</v>
      </c>
      <c r="K6" s="9">
        <v>271724.3</v>
      </c>
      <c r="L6" s="9">
        <f>K6/27</f>
        <v>10063.862962962963</v>
      </c>
      <c r="M6" s="19">
        <v>12</v>
      </c>
      <c r="N6" s="12">
        <f t="shared" si="0"/>
        <v>120766.35555555555</v>
      </c>
      <c r="O6" s="19">
        <v>12</v>
      </c>
      <c r="P6" s="12">
        <f t="shared" si="1"/>
        <v>120766.35555555555</v>
      </c>
      <c r="Q6" s="8">
        <v>3</v>
      </c>
      <c r="R6" s="8">
        <f t="shared" si="2"/>
        <v>30191.588888888888</v>
      </c>
      <c r="S6" s="8">
        <v>0</v>
      </c>
      <c r="T6" s="8">
        <f t="shared" si="3"/>
        <v>0</v>
      </c>
    </row>
    <row r="7" spans="1:20" x14ac:dyDescent="0.25">
      <c r="A7" s="13" t="s">
        <v>11</v>
      </c>
      <c r="B7" s="10">
        <v>4600025591</v>
      </c>
      <c r="C7" s="8" t="s">
        <v>13</v>
      </c>
      <c r="D7" s="7" t="s">
        <v>14</v>
      </c>
      <c r="E7" s="7" t="s">
        <v>38</v>
      </c>
      <c r="F7" s="7">
        <v>1025433</v>
      </c>
      <c r="G7" s="7" t="s">
        <v>20</v>
      </c>
      <c r="H7" s="7" t="s">
        <v>43</v>
      </c>
      <c r="I7" s="8" t="s">
        <v>43</v>
      </c>
      <c r="J7" s="7" t="s">
        <v>24</v>
      </c>
      <c r="K7" s="9">
        <v>1284043.26</v>
      </c>
      <c r="L7" s="9">
        <f>K7/36</f>
        <v>35667.868333333332</v>
      </c>
      <c r="M7" s="19">
        <v>12</v>
      </c>
      <c r="N7" s="12">
        <f t="shared" si="0"/>
        <v>428014.42</v>
      </c>
      <c r="O7" s="19">
        <v>12</v>
      </c>
      <c r="P7" s="12">
        <f t="shared" si="1"/>
        <v>428014.42</v>
      </c>
      <c r="Q7" s="8">
        <v>12</v>
      </c>
      <c r="R7" s="8">
        <f t="shared" si="2"/>
        <v>428014.42</v>
      </c>
      <c r="S7" s="8">
        <v>0</v>
      </c>
      <c r="T7" s="8">
        <f t="shared" si="3"/>
        <v>0</v>
      </c>
    </row>
    <row r="8" spans="1:20" x14ac:dyDescent="0.25">
      <c r="A8" s="13" t="s">
        <v>11</v>
      </c>
      <c r="B8" s="10">
        <v>4600031388</v>
      </c>
      <c r="C8" s="8" t="s">
        <v>18</v>
      </c>
      <c r="D8" s="7" t="s">
        <v>14</v>
      </c>
      <c r="E8" s="7" t="s">
        <v>44</v>
      </c>
      <c r="F8" s="7">
        <v>1025433</v>
      </c>
      <c r="G8" s="7" t="s">
        <v>20</v>
      </c>
      <c r="H8" s="7" t="s">
        <v>43</v>
      </c>
      <c r="I8" s="8" t="s">
        <v>43</v>
      </c>
      <c r="J8" s="7" t="s">
        <v>24</v>
      </c>
      <c r="K8" s="9">
        <v>19493176.23</v>
      </c>
      <c r="L8" s="9">
        <f>K8/36</f>
        <v>541477.11750000005</v>
      </c>
      <c r="M8" s="19">
        <v>12</v>
      </c>
      <c r="N8" s="12">
        <f t="shared" si="0"/>
        <v>6497725.4100000001</v>
      </c>
      <c r="O8" s="19">
        <v>12</v>
      </c>
      <c r="P8" s="12">
        <f t="shared" si="1"/>
        <v>6497725.4100000001</v>
      </c>
      <c r="Q8" s="8">
        <v>12</v>
      </c>
      <c r="R8" s="8">
        <f t="shared" si="2"/>
        <v>6497725.4100000001</v>
      </c>
      <c r="S8" s="8">
        <v>0</v>
      </c>
      <c r="T8" s="8">
        <f t="shared" si="3"/>
        <v>0</v>
      </c>
    </row>
    <row r="9" spans="1:20" x14ac:dyDescent="0.25">
      <c r="A9" s="13" t="s">
        <v>11</v>
      </c>
      <c r="B9" s="10">
        <v>4600040913</v>
      </c>
      <c r="C9" s="8" t="s">
        <v>22</v>
      </c>
      <c r="D9" s="7" t="s">
        <v>51</v>
      </c>
      <c r="E9" s="7" t="s">
        <v>15</v>
      </c>
      <c r="F9" s="7">
        <v>1025433</v>
      </c>
      <c r="G9" s="7" t="s">
        <v>20</v>
      </c>
      <c r="H9" s="7" t="s">
        <v>52</v>
      </c>
      <c r="I9" s="8" t="s">
        <v>52</v>
      </c>
      <c r="J9" s="7" t="s">
        <v>53</v>
      </c>
      <c r="K9" s="9">
        <v>665301</v>
      </c>
      <c r="L9" s="9">
        <f>K9/24</f>
        <v>27720.875</v>
      </c>
      <c r="M9" s="19">
        <v>0</v>
      </c>
      <c r="N9" s="12">
        <f t="shared" si="0"/>
        <v>0</v>
      </c>
      <c r="O9" s="19">
        <v>3</v>
      </c>
      <c r="P9" s="12">
        <f t="shared" si="1"/>
        <v>83162.625</v>
      </c>
      <c r="Q9" s="8">
        <v>12</v>
      </c>
      <c r="R9" s="8">
        <f t="shared" si="2"/>
        <v>332650.5</v>
      </c>
      <c r="S9" s="8">
        <v>9</v>
      </c>
      <c r="T9" s="8">
        <f t="shared" si="3"/>
        <v>249487.875</v>
      </c>
    </row>
    <row r="10" spans="1:20" x14ac:dyDescent="0.25">
      <c r="A10" s="13" t="s">
        <v>11</v>
      </c>
      <c r="B10" s="10">
        <v>4600040922</v>
      </c>
      <c r="C10" s="8" t="s">
        <v>22</v>
      </c>
      <c r="D10" s="7" t="s">
        <v>51</v>
      </c>
      <c r="E10" s="7" t="s">
        <v>15</v>
      </c>
      <c r="F10" s="7">
        <v>1025433</v>
      </c>
      <c r="G10" s="7" t="s">
        <v>20</v>
      </c>
      <c r="H10" s="7" t="s">
        <v>52</v>
      </c>
      <c r="I10" s="8" t="s">
        <v>52</v>
      </c>
      <c r="J10" s="7" t="s">
        <v>53</v>
      </c>
      <c r="K10" s="9">
        <v>589983.91</v>
      </c>
      <c r="L10" s="9">
        <f>K10/24</f>
        <v>24582.662916666668</v>
      </c>
      <c r="M10" s="19">
        <v>0</v>
      </c>
      <c r="N10" s="12">
        <f t="shared" si="0"/>
        <v>0</v>
      </c>
      <c r="O10" s="19">
        <v>3</v>
      </c>
      <c r="P10" s="12">
        <f t="shared" si="1"/>
        <v>73747.988750000004</v>
      </c>
      <c r="Q10" s="8">
        <v>12</v>
      </c>
      <c r="R10" s="8">
        <f t="shared" si="2"/>
        <v>294991.95500000002</v>
      </c>
      <c r="S10" s="8">
        <v>9</v>
      </c>
      <c r="T10" s="8">
        <f t="shared" si="3"/>
        <v>221243.96625</v>
      </c>
    </row>
    <row r="11" spans="1:20" x14ac:dyDescent="0.25">
      <c r="A11" s="13" t="s">
        <v>11</v>
      </c>
      <c r="B11" s="10">
        <v>4600040948</v>
      </c>
      <c r="C11" s="8" t="s">
        <v>22</v>
      </c>
      <c r="D11" s="7" t="s">
        <v>51</v>
      </c>
      <c r="E11" s="7" t="s">
        <v>38</v>
      </c>
      <c r="F11" s="7">
        <v>1025433</v>
      </c>
      <c r="G11" s="7" t="s">
        <v>20</v>
      </c>
      <c r="H11" s="7" t="s">
        <v>52</v>
      </c>
      <c r="I11" s="8" t="s">
        <v>52</v>
      </c>
      <c r="J11" s="7" t="s">
        <v>54</v>
      </c>
      <c r="K11" s="9">
        <v>9673926.1999999993</v>
      </c>
      <c r="L11" s="9">
        <f>K11/36</f>
        <v>268720.1722222222</v>
      </c>
      <c r="M11" s="19">
        <v>0</v>
      </c>
      <c r="N11" s="12">
        <f t="shared" si="0"/>
        <v>0</v>
      </c>
      <c r="O11" s="19">
        <v>3</v>
      </c>
      <c r="P11" s="12">
        <f t="shared" si="1"/>
        <v>806160.5166666666</v>
      </c>
      <c r="Q11" s="8">
        <v>12</v>
      </c>
      <c r="R11" s="8">
        <f t="shared" si="2"/>
        <v>3224642.0666666664</v>
      </c>
      <c r="S11" s="8">
        <v>12</v>
      </c>
      <c r="T11" s="8">
        <f t="shared" si="3"/>
        <v>3224642.0666666664</v>
      </c>
    </row>
    <row r="12" spans="1:20" x14ac:dyDescent="0.25">
      <c r="A12" s="13" t="s">
        <v>11</v>
      </c>
      <c r="B12" s="10">
        <v>4600040956</v>
      </c>
      <c r="C12" s="8" t="s">
        <v>22</v>
      </c>
      <c r="D12" s="7" t="s">
        <v>51</v>
      </c>
      <c r="E12" s="7" t="s">
        <v>38</v>
      </c>
      <c r="F12" s="7">
        <v>1025433</v>
      </c>
      <c r="G12" s="7" t="s">
        <v>20</v>
      </c>
      <c r="H12" s="7" t="s">
        <v>52</v>
      </c>
      <c r="I12" s="8" t="s">
        <v>52</v>
      </c>
      <c r="J12" s="7" t="s">
        <v>54</v>
      </c>
      <c r="K12" s="9">
        <v>485738.64</v>
      </c>
      <c r="L12" s="9">
        <f>K12/36</f>
        <v>13492.74</v>
      </c>
      <c r="M12" s="19">
        <v>0</v>
      </c>
      <c r="N12" s="12">
        <f t="shared" si="0"/>
        <v>0</v>
      </c>
      <c r="O12" s="19">
        <v>3</v>
      </c>
      <c r="P12" s="12">
        <f t="shared" si="1"/>
        <v>40478.22</v>
      </c>
      <c r="Q12" s="8">
        <v>12</v>
      </c>
      <c r="R12" s="8">
        <f t="shared" si="2"/>
        <v>161912.88</v>
      </c>
      <c r="S12" s="8">
        <v>12</v>
      </c>
      <c r="T12" s="8">
        <f t="shared" si="3"/>
        <v>161912.88</v>
      </c>
    </row>
    <row r="13" spans="1:20" x14ac:dyDescent="0.25">
      <c r="A13" s="13" t="s">
        <v>11</v>
      </c>
      <c r="B13" s="10">
        <v>4600040958</v>
      </c>
      <c r="C13" s="8" t="s">
        <v>22</v>
      </c>
      <c r="D13" s="7" t="s">
        <v>51</v>
      </c>
      <c r="E13" s="7" t="s">
        <v>38</v>
      </c>
      <c r="F13" s="7">
        <v>1025433</v>
      </c>
      <c r="G13" s="7" t="s">
        <v>20</v>
      </c>
      <c r="H13" s="7" t="s">
        <v>52</v>
      </c>
      <c r="I13" s="8" t="s">
        <v>52</v>
      </c>
      <c r="J13" s="7" t="s">
        <v>54</v>
      </c>
      <c r="K13" s="9">
        <v>560943.31000000006</v>
      </c>
      <c r="L13" s="9">
        <f>K13/36</f>
        <v>15581.758611111112</v>
      </c>
      <c r="M13" s="19">
        <v>0</v>
      </c>
      <c r="N13" s="12">
        <f t="shared" si="0"/>
        <v>0</v>
      </c>
      <c r="O13" s="19">
        <v>3</v>
      </c>
      <c r="P13" s="12">
        <f t="shared" si="1"/>
        <v>46745.275833333333</v>
      </c>
      <c r="Q13" s="8">
        <v>12</v>
      </c>
      <c r="R13" s="8">
        <f>L13*Q13</f>
        <v>186981.10333333333</v>
      </c>
      <c r="S13" s="8">
        <v>12</v>
      </c>
      <c r="T13" s="8">
        <f t="shared" si="3"/>
        <v>186981.10333333333</v>
      </c>
    </row>
    <row r="14" spans="1:20" x14ac:dyDescent="0.25">
      <c r="A14" s="14" t="s">
        <v>16</v>
      </c>
      <c r="B14" s="7">
        <v>4600017080</v>
      </c>
      <c r="C14" s="8" t="s">
        <v>18</v>
      </c>
      <c r="D14" s="7" t="s">
        <v>14</v>
      </c>
      <c r="E14" s="7" t="s">
        <v>19</v>
      </c>
      <c r="F14" s="7">
        <v>1025433</v>
      </c>
      <c r="G14" s="7" t="s">
        <v>20</v>
      </c>
      <c r="H14" s="7" t="s">
        <v>21</v>
      </c>
      <c r="I14" s="8" t="s">
        <v>43</v>
      </c>
      <c r="J14" s="7" t="s">
        <v>17</v>
      </c>
      <c r="K14" s="9">
        <v>964697.64</v>
      </c>
      <c r="L14" s="9">
        <f>K14/27</f>
        <v>35729.542222222226</v>
      </c>
      <c r="M14" s="19">
        <v>12</v>
      </c>
      <c r="N14" s="12">
        <f t="shared" si="0"/>
        <v>428754.50666666671</v>
      </c>
      <c r="O14" s="19">
        <v>12</v>
      </c>
      <c r="P14" s="12">
        <f t="shared" si="1"/>
        <v>428754.50666666671</v>
      </c>
      <c r="Q14" s="8">
        <v>3</v>
      </c>
      <c r="R14" s="8">
        <f t="shared" ref="R14:R47" si="4">L14*Q14</f>
        <v>107188.62666666668</v>
      </c>
      <c r="S14" s="8">
        <v>0</v>
      </c>
      <c r="T14" s="8">
        <f t="shared" si="3"/>
        <v>0</v>
      </c>
    </row>
    <row r="15" spans="1:20" x14ac:dyDescent="0.25">
      <c r="A15" s="14" t="s">
        <v>16</v>
      </c>
      <c r="B15" s="7">
        <v>4600025589</v>
      </c>
      <c r="C15" s="8" t="s">
        <v>13</v>
      </c>
      <c r="D15" s="7" t="s">
        <v>14</v>
      </c>
      <c r="E15" s="7" t="s">
        <v>38</v>
      </c>
      <c r="F15" s="7">
        <v>1025433</v>
      </c>
      <c r="G15" s="7" t="s">
        <v>20</v>
      </c>
      <c r="H15" s="7" t="s">
        <v>43</v>
      </c>
      <c r="I15" s="8" t="s">
        <v>43</v>
      </c>
      <c r="J15" s="7" t="s">
        <v>24</v>
      </c>
      <c r="K15" s="9">
        <v>811227.62</v>
      </c>
      <c r="L15" s="9">
        <f>K15/36</f>
        <v>22534.100555555557</v>
      </c>
      <c r="M15" s="19">
        <v>12</v>
      </c>
      <c r="N15" s="12">
        <f t="shared" si="0"/>
        <v>270409.20666666667</v>
      </c>
      <c r="O15" s="19">
        <v>12</v>
      </c>
      <c r="P15" s="12">
        <f t="shared" si="1"/>
        <v>270409.20666666667</v>
      </c>
      <c r="Q15" s="8">
        <v>12</v>
      </c>
      <c r="R15" s="8">
        <f t="shared" si="4"/>
        <v>270409.20666666667</v>
      </c>
      <c r="S15" s="8">
        <v>0</v>
      </c>
      <c r="T15" s="8">
        <f t="shared" si="3"/>
        <v>0</v>
      </c>
    </row>
    <row r="16" spans="1:20" x14ac:dyDescent="0.25">
      <c r="A16" s="14" t="s">
        <v>16</v>
      </c>
      <c r="B16" s="7">
        <v>4600031387</v>
      </c>
      <c r="C16" s="8" t="s">
        <v>18</v>
      </c>
      <c r="D16" s="7" t="s">
        <v>14</v>
      </c>
      <c r="E16" s="7" t="s">
        <v>44</v>
      </c>
      <c r="F16" s="7">
        <v>1025433</v>
      </c>
      <c r="G16" s="7" t="s">
        <v>20</v>
      </c>
      <c r="H16" s="7" t="s">
        <v>43</v>
      </c>
      <c r="I16" s="8" t="s">
        <v>43</v>
      </c>
      <c r="J16" s="7" t="s">
        <v>24</v>
      </c>
      <c r="K16" s="9">
        <v>6397081.7999999998</v>
      </c>
      <c r="L16" s="9">
        <f>K16/36</f>
        <v>177696.71666666667</v>
      </c>
      <c r="M16" s="19">
        <v>12</v>
      </c>
      <c r="N16" s="12">
        <f t="shared" si="0"/>
        <v>2132360.6</v>
      </c>
      <c r="O16" s="19">
        <v>12</v>
      </c>
      <c r="P16" s="12">
        <f t="shared" si="1"/>
        <v>2132360.6</v>
      </c>
      <c r="Q16" s="8">
        <v>12</v>
      </c>
      <c r="R16" s="8">
        <f t="shared" si="4"/>
        <v>2132360.6</v>
      </c>
      <c r="S16" s="8">
        <v>0</v>
      </c>
      <c r="T16" s="8">
        <f t="shared" si="3"/>
        <v>0</v>
      </c>
    </row>
    <row r="17" spans="1:20" x14ac:dyDescent="0.25">
      <c r="A17" s="14" t="s">
        <v>16</v>
      </c>
      <c r="B17" s="7">
        <v>4600038457</v>
      </c>
      <c r="C17" s="8" t="s">
        <v>22</v>
      </c>
      <c r="D17" s="7" t="s">
        <v>14</v>
      </c>
      <c r="E17" s="7" t="s">
        <v>15</v>
      </c>
      <c r="F17" s="7">
        <v>1025433</v>
      </c>
      <c r="G17" s="7" t="s">
        <v>20</v>
      </c>
      <c r="H17" s="7" t="s">
        <v>50</v>
      </c>
      <c r="I17" s="8" t="s">
        <v>50</v>
      </c>
      <c r="J17" s="7" t="s">
        <v>17</v>
      </c>
      <c r="K17" s="9">
        <v>260904.33</v>
      </c>
      <c r="L17" s="9">
        <f>K17/10</f>
        <v>26090.432999999997</v>
      </c>
      <c r="M17" s="19">
        <v>0</v>
      </c>
      <c r="N17" s="12">
        <f t="shared" si="0"/>
        <v>0</v>
      </c>
      <c r="O17" s="19">
        <v>7</v>
      </c>
      <c r="P17" s="12">
        <f t="shared" si="1"/>
        <v>182633.03099999999</v>
      </c>
      <c r="Q17" s="8">
        <v>3</v>
      </c>
      <c r="R17" s="8">
        <f t="shared" si="4"/>
        <v>78271.298999999999</v>
      </c>
      <c r="S17" s="8">
        <v>0</v>
      </c>
      <c r="T17" s="8">
        <f t="shared" si="3"/>
        <v>0</v>
      </c>
    </row>
    <row r="18" spans="1:20" x14ac:dyDescent="0.25">
      <c r="A18" s="14" t="s">
        <v>16</v>
      </c>
      <c r="B18" s="7">
        <v>4600040914</v>
      </c>
      <c r="C18" s="8" t="s">
        <v>22</v>
      </c>
      <c r="D18" s="7" t="s">
        <v>51</v>
      </c>
      <c r="E18" s="7" t="s">
        <v>15</v>
      </c>
      <c r="F18" s="7">
        <v>1025433</v>
      </c>
      <c r="G18" s="7" t="s">
        <v>20</v>
      </c>
      <c r="H18" s="7" t="s">
        <v>52</v>
      </c>
      <c r="I18" s="8" t="s">
        <v>52</v>
      </c>
      <c r="J18" s="7" t="s">
        <v>53</v>
      </c>
      <c r="K18" s="9">
        <v>218470.86</v>
      </c>
      <c r="L18" s="9">
        <f>K18/24</f>
        <v>9102.9524999999994</v>
      </c>
      <c r="M18" s="19">
        <v>0</v>
      </c>
      <c r="N18" s="12">
        <f t="shared" si="0"/>
        <v>0</v>
      </c>
      <c r="O18" s="19">
        <v>3</v>
      </c>
      <c r="P18" s="12">
        <f t="shared" si="1"/>
        <v>27308.857499999998</v>
      </c>
      <c r="Q18" s="8">
        <v>12</v>
      </c>
      <c r="R18" s="8">
        <f t="shared" si="4"/>
        <v>109235.43</v>
      </c>
      <c r="S18" s="8">
        <v>9</v>
      </c>
      <c r="T18" s="8">
        <f>L18*S18</f>
        <v>81926.572499999995</v>
      </c>
    </row>
    <row r="19" spans="1:20" x14ac:dyDescent="0.25">
      <c r="A19" s="14" t="s">
        <v>16</v>
      </c>
      <c r="B19" s="7">
        <v>4600040923</v>
      </c>
      <c r="C19" s="8" t="s">
        <v>22</v>
      </c>
      <c r="D19" s="7" t="s">
        <v>51</v>
      </c>
      <c r="E19" s="7" t="s">
        <v>15</v>
      </c>
      <c r="F19" s="7">
        <v>1025433</v>
      </c>
      <c r="G19" s="7" t="s">
        <v>20</v>
      </c>
      <c r="H19" s="7" t="s">
        <v>52</v>
      </c>
      <c r="I19" s="8" t="s">
        <v>52</v>
      </c>
      <c r="J19" s="7" t="s">
        <v>53</v>
      </c>
      <c r="K19" s="9">
        <v>193738.31</v>
      </c>
      <c r="L19" s="9">
        <f>K19/24</f>
        <v>8072.4295833333335</v>
      </c>
      <c r="M19" s="19">
        <v>0</v>
      </c>
      <c r="N19" s="12">
        <f t="shared" si="0"/>
        <v>0</v>
      </c>
      <c r="O19" s="19">
        <v>3</v>
      </c>
      <c r="P19" s="12">
        <f t="shared" si="1"/>
        <v>24217.28875</v>
      </c>
      <c r="Q19" s="8">
        <v>12</v>
      </c>
      <c r="R19" s="8">
        <f t="shared" si="4"/>
        <v>96869.154999999999</v>
      </c>
      <c r="S19" s="8">
        <v>9</v>
      </c>
      <c r="T19" s="8">
        <f t="shared" ref="T19:T47" si="5">L19*S19</f>
        <v>72651.866250000006</v>
      </c>
    </row>
    <row r="20" spans="1:20" x14ac:dyDescent="0.25">
      <c r="A20" s="14" t="s">
        <v>16</v>
      </c>
      <c r="B20" s="7">
        <v>4600040949</v>
      </c>
      <c r="C20" s="8" t="s">
        <v>22</v>
      </c>
      <c r="D20" s="7" t="s">
        <v>51</v>
      </c>
      <c r="E20" s="7" t="s">
        <v>38</v>
      </c>
      <c r="F20" s="7">
        <v>1025433</v>
      </c>
      <c r="G20" s="7" t="s">
        <v>20</v>
      </c>
      <c r="H20" s="7" t="s">
        <v>52</v>
      </c>
      <c r="I20" s="8" t="s">
        <v>52</v>
      </c>
      <c r="J20" s="7" t="s">
        <v>54</v>
      </c>
      <c r="K20" s="9">
        <v>4736712.38</v>
      </c>
      <c r="L20" s="9">
        <f>K20/36</f>
        <v>131575.34388888889</v>
      </c>
      <c r="M20" s="19">
        <v>0</v>
      </c>
      <c r="N20" s="12">
        <f t="shared" si="0"/>
        <v>0</v>
      </c>
      <c r="O20" s="19">
        <v>3</v>
      </c>
      <c r="P20" s="12">
        <f t="shared" si="1"/>
        <v>394726.03166666668</v>
      </c>
      <c r="Q20" s="8">
        <v>12</v>
      </c>
      <c r="R20" s="8">
        <f t="shared" si="4"/>
        <v>1578904.1266666667</v>
      </c>
      <c r="S20" s="8">
        <v>12</v>
      </c>
      <c r="T20" s="8">
        <f t="shared" si="5"/>
        <v>1578904.1266666667</v>
      </c>
    </row>
    <row r="21" spans="1:20" x14ac:dyDescent="0.25">
      <c r="A21" s="10" t="s">
        <v>30</v>
      </c>
      <c r="B21" s="7">
        <v>4600018994</v>
      </c>
      <c r="C21" s="8" t="s">
        <v>18</v>
      </c>
      <c r="D21" s="7" t="s">
        <v>14</v>
      </c>
      <c r="E21" s="7" t="s">
        <v>15</v>
      </c>
      <c r="F21" s="7">
        <v>1025433</v>
      </c>
      <c r="G21" s="7" t="s">
        <v>20</v>
      </c>
      <c r="H21" s="7" t="s">
        <v>27</v>
      </c>
      <c r="I21" s="8" t="s">
        <v>43</v>
      </c>
      <c r="J21" s="7" t="s">
        <v>17</v>
      </c>
      <c r="K21" s="9">
        <v>457209.05</v>
      </c>
      <c r="L21" s="9">
        <f>K21/27</f>
        <v>16933.66851851852</v>
      </c>
      <c r="M21" s="19">
        <v>12</v>
      </c>
      <c r="N21" s="12">
        <f t="shared" si="0"/>
        <v>203204.02222222224</v>
      </c>
      <c r="O21" s="19">
        <v>12</v>
      </c>
      <c r="P21" s="12">
        <f t="shared" si="1"/>
        <v>203204.02222222224</v>
      </c>
      <c r="Q21" s="8">
        <v>3</v>
      </c>
      <c r="R21" s="8">
        <f t="shared" si="4"/>
        <v>50801.005555555559</v>
      </c>
      <c r="S21" s="8">
        <v>0</v>
      </c>
      <c r="T21" s="8">
        <f t="shared" si="5"/>
        <v>0</v>
      </c>
    </row>
    <row r="22" spans="1:20" x14ac:dyDescent="0.25">
      <c r="A22" s="10" t="s">
        <v>30</v>
      </c>
      <c r="B22" s="7">
        <v>4600025205</v>
      </c>
      <c r="C22" s="8" t="s">
        <v>18</v>
      </c>
      <c r="D22" s="7" t="s">
        <v>14</v>
      </c>
      <c r="E22" s="7" t="s">
        <v>38</v>
      </c>
      <c r="F22" s="7">
        <v>1025433</v>
      </c>
      <c r="G22" s="7" t="s">
        <v>20</v>
      </c>
      <c r="H22" s="7" t="s">
        <v>41</v>
      </c>
      <c r="I22" s="8" t="s">
        <v>43</v>
      </c>
      <c r="J22" s="21" t="s">
        <v>42</v>
      </c>
      <c r="K22" s="9">
        <v>82060.63</v>
      </c>
      <c r="L22" s="9">
        <f>K22/24</f>
        <v>3419.1929166666669</v>
      </c>
      <c r="M22" s="19">
        <v>12</v>
      </c>
      <c r="N22" s="12">
        <f t="shared" si="0"/>
        <v>41030.315000000002</v>
      </c>
      <c r="O22" s="19">
        <v>12</v>
      </c>
      <c r="P22" s="12">
        <f t="shared" si="1"/>
        <v>41030.315000000002</v>
      </c>
      <c r="Q22" s="8">
        <v>0</v>
      </c>
      <c r="R22" s="8">
        <f t="shared" si="4"/>
        <v>0</v>
      </c>
      <c r="S22" s="8">
        <v>0</v>
      </c>
      <c r="T22" s="8">
        <f t="shared" si="5"/>
        <v>0</v>
      </c>
    </row>
    <row r="23" spans="1:20" x14ac:dyDescent="0.25">
      <c r="A23" s="10" t="s">
        <v>30</v>
      </c>
      <c r="B23" s="7">
        <v>4600031384</v>
      </c>
      <c r="C23" s="8" t="s">
        <v>18</v>
      </c>
      <c r="D23" s="7" t="s">
        <v>14</v>
      </c>
      <c r="E23" s="7" t="s">
        <v>44</v>
      </c>
      <c r="F23" s="7">
        <v>1025433</v>
      </c>
      <c r="G23" s="7" t="s">
        <v>20</v>
      </c>
      <c r="H23" s="7" t="s">
        <v>43</v>
      </c>
      <c r="I23" s="8" t="s">
        <v>43</v>
      </c>
      <c r="J23" s="7" t="s">
        <v>24</v>
      </c>
      <c r="K23" s="9">
        <v>1155564.6200000001</v>
      </c>
      <c r="L23" s="9">
        <f>K23/36</f>
        <v>32099.017222222225</v>
      </c>
      <c r="M23" s="19">
        <v>12</v>
      </c>
      <c r="N23" s="12">
        <f t="shared" si="0"/>
        <v>385188.20666666667</v>
      </c>
      <c r="O23" s="19">
        <v>12</v>
      </c>
      <c r="P23" s="12">
        <f t="shared" si="1"/>
        <v>385188.20666666667</v>
      </c>
      <c r="Q23" s="8">
        <v>12</v>
      </c>
      <c r="R23" s="8">
        <f t="shared" si="4"/>
        <v>385188.20666666667</v>
      </c>
      <c r="S23" s="8">
        <v>0</v>
      </c>
      <c r="T23" s="8">
        <f t="shared" si="5"/>
        <v>0</v>
      </c>
    </row>
    <row r="24" spans="1:20" x14ac:dyDescent="0.25">
      <c r="A24" s="10" t="s">
        <v>30</v>
      </c>
      <c r="B24" s="7">
        <v>4600040915</v>
      </c>
      <c r="C24" s="8" t="s">
        <v>22</v>
      </c>
      <c r="D24" s="7" t="s">
        <v>51</v>
      </c>
      <c r="E24" s="7" t="s">
        <v>15</v>
      </c>
      <c r="F24" s="7">
        <v>1025433</v>
      </c>
      <c r="G24" s="7" t="s">
        <v>20</v>
      </c>
      <c r="H24" s="7" t="s">
        <v>52</v>
      </c>
      <c r="I24" s="8" t="s">
        <v>52</v>
      </c>
      <c r="J24" s="7" t="s">
        <v>53</v>
      </c>
      <c r="K24" s="9">
        <v>85398.15</v>
      </c>
      <c r="L24" s="9">
        <f>K24/24</f>
        <v>3558.2562499999999</v>
      </c>
      <c r="M24" s="19">
        <v>0</v>
      </c>
      <c r="N24" s="12">
        <f t="shared" si="0"/>
        <v>0</v>
      </c>
      <c r="O24" s="19">
        <v>3</v>
      </c>
      <c r="P24" s="12">
        <f t="shared" si="1"/>
        <v>10674.768749999999</v>
      </c>
      <c r="Q24" s="8">
        <v>12</v>
      </c>
      <c r="R24" s="8">
        <f t="shared" si="4"/>
        <v>42699.074999999997</v>
      </c>
      <c r="S24" s="8">
        <v>9</v>
      </c>
      <c r="T24" s="8">
        <f t="shared" si="5"/>
        <v>32024.306249999998</v>
      </c>
    </row>
    <row r="25" spans="1:20" x14ac:dyDescent="0.25">
      <c r="A25" s="10" t="s">
        <v>30</v>
      </c>
      <c r="B25" s="7">
        <v>4600040924</v>
      </c>
      <c r="C25" s="8" t="s">
        <v>22</v>
      </c>
      <c r="D25" s="7" t="s">
        <v>51</v>
      </c>
      <c r="E25" s="7" t="s">
        <v>15</v>
      </c>
      <c r="F25" s="7">
        <v>1025433</v>
      </c>
      <c r="G25" s="7" t="s">
        <v>20</v>
      </c>
      <c r="H25" s="7" t="s">
        <v>52</v>
      </c>
      <c r="I25" s="8" t="s">
        <v>52</v>
      </c>
      <c r="J25" s="7" t="s">
        <v>53</v>
      </c>
      <c r="K25" s="9">
        <v>75730.429999999993</v>
      </c>
      <c r="L25" s="9">
        <f>K25/24</f>
        <v>3155.4345833333332</v>
      </c>
      <c r="M25" s="19">
        <v>0</v>
      </c>
      <c r="N25" s="12">
        <f t="shared" si="0"/>
        <v>0</v>
      </c>
      <c r="O25" s="19">
        <v>3</v>
      </c>
      <c r="P25" s="12">
        <f t="shared" si="1"/>
        <v>9466.3037499999991</v>
      </c>
      <c r="Q25" s="8">
        <v>12</v>
      </c>
      <c r="R25" s="8">
        <f t="shared" si="4"/>
        <v>37865.214999999997</v>
      </c>
      <c r="S25" s="8">
        <v>9</v>
      </c>
      <c r="T25" s="8">
        <f t="shared" si="5"/>
        <v>28398.911249999997</v>
      </c>
    </row>
    <row r="26" spans="1:20" x14ac:dyDescent="0.25">
      <c r="A26" s="10" t="s">
        <v>30</v>
      </c>
      <c r="B26" s="7">
        <v>4600040950</v>
      </c>
      <c r="C26" s="8" t="s">
        <v>22</v>
      </c>
      <c r="D26" s="7" t="s">
        <v>51</v>
      </c>
      <c r="E26" s="7" t="s">
        <v>38</v>
      </c>
      <c r="F26" s="7">
        <v>1025433</v>
      </c>
      <c r="G26" s="7" t="s">
        <v>20</v>
      </c>
      <c r="H26" s="7" t="s">
        <v>52</v>
      </c>
      <c r="I26" s="8" t="s">
        <v>52</v>
      </c>
      <c r="J26" s="7" t="s">
        <v>54</v>
      </c>
      <c r="K26" s="9">
        <v>964407.67</v>
      </c>
      <c r="L26" s="9">
        <f>K26/36</f>
        <v>26789.101944444446</v>
      </c>
      <c r="M26" s="19">
        <v>0</v>
      </c>
      <c r="N26" s="12">
        <f t="shared" si="0"/>
        <v>0</v>
      </c>
      <c r="O26" s="19">
        <v>3</v>
      </c>
      <c r="P26" s="12">
        <f t="shared" si="1"/>
        <v>80367.305833333347</v>
      </c>
      <c r="Q26" s="8">
        <v>12</v>
      </c>
      <c r="R26" s="8">
        <f t="shared" si="4"/>
        <v>321469.22333333339</v>
      </c>
      <c r="S26" s="8">
        <v>12</v>
      </c>
      <c r="T26" s="8">
        <f t="shared" si="5"/>
        <v>321469.22333333339</v>
      </c>
    </row>
    <row r="27" spans="1:20" x14ac:dyDescent="0.25">
      <c r="A27" s="15" t="s">
        <v>29</v>
      </c>
      <c r="B27" s="7">
        <v>4600018729</v>
      </c>
      <c r="C27" s="8" t="s">
        <v>18</v>
      </c>
      <c r="D27" s="7" t="s">
        <v>14</v>
      </c>
      <c r="E27" s="7" t="s">
        <v>19</v>
      </c>
      <c r="F27" s="7">
        <v>1025433</v>
      </c>
      <c r="G27" s="7" t="s">
        <v>20</v>
      </c>
      <c r="H27" s="7" t="s">
        <v>27</v>
      </c>
      <c r="I27" s="8" t="s">
        <v>43</v>
      </c>
      <c r="J27" s="7" t="s">
        <v>17</v>
      </c>
      <c r="K27" s="9">
        <v>216189.59</v>
      </c>
      <c r="L27" s="9">
        <f>K27/27</f>
        <v>8007.0218518518514</v>
      </c>
      <c r="M27" s="19">
        <v>12</v>
      </c>
      <c r="N27" s="12">
        <f t="shared" si="0"/>
        <v>96084.262222222213</v>
      </c>
      <c r="O27" s="19">
        <v>12</v>
      </c>
      <c r="P27" s="12">
        <f t="shared" si="1"/>
        <v>96084.262222222213</v>
      </c>
      <c r="Q27" s="8">
        <v>3</v>
      </c>
      <c r="R27" s="8">
        <f t="shared" si="4"/>
        <v>24021.065555555553</v>
      </c>
      <c r="S27" s="8">
        <v>0</v>
      </c>
      <c r="T27" s="8">
        <f t="shared" si="5"/>
        <v>0</v>
      </c>
    </row>
    <row r="28" spans="1:20" x14ac:dyDescent="0.25">
      <c r="A28" s="15" t="s">
        <v>29</v>
      </c>
      <c r="B28" s="7">
        <v>4600031381</v>
      </c>
      <c r="C28" s="8" t="s">
        <v>18</v>
      </c>
      <c r="D28" s="7" t="s">
        <v>14</v>
      </c>
      <c r="E28" s="7" t="s">
        <v>44</v>
      </c>
      <c r="F28" s="7">
        <v>1025433</v>
      </c>
      <c r="G28" s="7" t="s">
        <v>20</v>
      </c>
      <c r="H28" s="7" t="s">
        <v>43</v>
      </c>
      <c r="I28" s="8" t="s">
        <v>43</v>
      </c>
      <c r="J28" s="7" t="s">
        <v>24</v>
      </c>
      <c r="K28" s="9">
        <v>276334.95</v>
      </c>
      <c r="L28" s="9">
        <f>K28/36</f>
        <v>7675.9708333333338</v>
      </c>
      <c r="M28" s="19">
        <v>12</v>
      </c>
      <c r="N28" s="12">
        <f t="shared" si="0"/>
        <v>92111.650000000009</v>
      </c>
      <c r="O28" s="19">
        <v>12</v>
      </c>
      <c r="P28" s="12">
        <f t="shared" si="1"/>
        <v>92111.650000000009</v>
      </c>
      <c r="Q28" s="8">
        <v>12</v>
      </c>
      <c r="R28" s="8">
        <f t="shared" si="4"/>
        <v>92111.650000000009</v>
      </c>
      <c r="S28" s="8">
        <v>0</v>
      </c>
      <c r="T28" s="8">
        <f t="shared" si="5"/>
        <v>0</v>
      </c>
    </row>
    <row r="29" spans="1:20" x14ac:dyDescent="0.25">
      <c r="A29" s="15" t="s">
        <v>29</v>
      </c>
      <c r="B29" s="7">
        <v>4600040911</v>
      </c>
      <c r="C29" s="8" t="s">
        <v>22</v>
      </c>
      <c r="D29" s="7" t="s">
        <v>51</v>
      </c>
      <c r="E29" s="7" t="s">
        <v>15</v>
      </c>
      <c r="F29" s="7">
        <v>1025433</v>
      </c>
      <c r="G29" s="7" t="s">
        <v>20</v>
      </c>
      <c r="H29" s="7" t="s">
        <v>52</v>
      </c>
      <c r="I29" s="8" t="s">
        <v>52</v>
      </c>
      <c r="J29" s="7" t="s">
        <v>53</v>
      </c>
      <c r="K29" s="9">
        <v>48676.69</v>
      </c>
      <c r="L29" s="9">
        <f>K29/24</f>
        <v>2028.1954166666667</v>
      </c>
      <c r="M29" s="19">
        <v>0</v>
      </c>
      <c r="N29" s="12">
        <f t="shared" si="0"/>
        <v>0</v>
      </c>
      <c r="O29" s="19">
        <v>3</v>
      </c>
      <c r="P29" s="12">
        <f t="shared" si="1"/>
        <v>6084.5862500000003</v>
      </c>
      <c r="Q29" s="8">
        <v>12</v>
      </c>
      <c r="R29" s="8">
        <f t="shared" si="4"/>
        <v>24338.345000000001</v>
      </c>
      <c r="S29" s="8">
        <v>9</v>
      </c>
      <c r="T29" s="8">
        <f t="shared" si="5"/>
        <v>18253.758750000001</v>
      </c>
    </row>
    <row r="30" spans="1:20" x14ac:dyDescent="0.25">
      <c r="A30" s="15" t="s">
        <v>29</v>
      </c>
      <c r="B30" s="7">
        <v>4600040920</v>
      </c>
      <c r="C30" s="8" t="s">
        <v>22</v>
      </c>
      <c r="D30" s="7" t="s">
        <v>51</v>
      </c>
      <c r="E30" s="7" t="s">
        <v>15</v>
      </c>
      <c r="F30" s="7">
        <v>1025433</v>
      </c>
      <c r="G30" s="7" t="s">
        <v>20</v>
      </c>
      <c r="H30" s="7" t="s">
        <v>52</v>
      </c>
      <c r="I30" s="8" t="s">
        <v>52</v>
      </c>
      <c r="J30" s="7" t="s">
        <v>53</v>
      </c>
      <c r="K30" s="9">
        <v>43166.12</v>
      </c>
      <c r="L30" s="9">
        <f>K30/24</f>
        <v>1798.5883333333334</v>
      </c>
      <c r="M30" s="19">
        <v>0</v>
      </c>
      <c r="N30" s="12">
        <f t="shared" si="0"/>
        <v>0</v>
      </c>
      <c r="O30" s="19">
        <v>3</v>
      </c>
      <c r="P30" s="12">
        <f t="shared" si="1"/>
        <v>5395.7650000000003</v>
      </c>
      <c r="Q30" s="8">
        <v>12</v>
      </c>
      <c r="R30" s="8">
        <f t="shared" si="4"/>
        <v>21583.06</v>
      </c>
      <c r="S30" s="8">
        <v>9</v>
      </c>
      <c r="T30" s="8">
        <f t="shared" si="5"/>
        <v>16187.295</v>
      </c>
    </row>
    <row r="31" spans="1:20" x14ac:dyDescent="0.25">
      <c r="A31" s="15" t="s">
        <v>29</v>
      </c>
      <c r="B31" s="7">
        <v>4600040954</v>
      </c>
      <c r="C31" s="8" t="s">
        <v>22</v>
      </c>
      <c r="D31" s="7" t="s">
        <v>51</v>
      </c>
      <c r="E31" s="7" t="s">
        <v>38</v>
      </c>
      <c r="F31" s="7">
        <v>1025433</v>
      </c>
      <c r="G31" s="7" t="s">
        <v>20</v>
      </c>
      <c r="H31" s="7" t="s">
        <v>52</v>
      </c>
      <c r="I31" s="8" t="s">
        <v>52</v>
      </c>
      <c r="J31" s="7" t="s">
        <v>54</v>
      </c>
      <c r="K31" s="9">
        <v>139596.88</v>
      </c>
      <c r="L31" s="9">
        <f>K31/37</f>
        <v>3772.888648648649</v>
      </c>
      <c r="M31" s="19">
        <v>0</v>
      </c>
      <c r="N31" s="12">
        <f t="shared" si="0"/>
        <v>0</v>
      </c>
      <c r="O31" s="19">
        <v>3</v>
      </c>
      <c r="P31" s="12">
        <f t="shared" si="1"/>
        <v>11318.665945945948</v>
      </c>
      <c r="Q31" s="8">
        <v>12</v>
      </c>
      <c r="R31" s="8">
        <f t="shared" si="4"/>
        <v>45274.663783783792</v>
      </c>
      <c r="S31" s="8">
        <v>12</v>
      </c>
      <c r="T31" s="8">
        <f t="shared" si="5"/>
        <v>45274.663783783792</v>
      </c>
    </row>
    <row r="32" spans="1:20" x14ac:dyDescent="0.25">
      <c r="A32" s="16" t="s">
        <v>25</v>
      </c>
      <c r="B32" s="7">
        <v>4600018727</v>
      </c>
      <c r="C32" s="8" t="s">
        <v>18</v>
      </c>
      <c r="D32" s="7" t="s">
        <v>14</v>
      </c>
      <c r="E32" s="7" t="s">
        <v>19</v>
      </c>
      <c r="F32" s="7">
        <v>1025433</v>
      </c>
      <c r="G32" s="7" t="s">
        <v>20</v>
      </c>
      <c r="H32" s="7" t="s">
        <v>26</v>
      </c>
      <c r="I32" s="8" t="s">
        <v>43</v>
      </c>
      <c r="J32" s="7" t="s">
        <v>24</v>
      </c>
      <c r="K32" s="9">
        <v>154478.84</v>
      </c>
      <c r="L32" s="9">
        <f>K32/36</f>
        <v>4291.0788888888892</v>
      </c>
      <c r="M32" s="19">
        <v>12</v>
      </c>
      <c r="N32" s="12">
        <f t="shared" si="0"/>
        <v>51492.94666666667</v>
      </c>
      <c r="O32" s="19">
        <v>12</v>
      </c>
      <c r="P32" s="12">
        <f t="shared" si="1"/>
        <v>51492.94666666667</v>
      </c>
      <c r="Q32" s="8">
        <v>12</v>
      </c>
      <c r="R32" s="8">
        <f t="shared" si="4"/>
        <v>51492.94666666667</v>
      </c>
      <c r="S32" s="8">
        <v>0</v>
      </c>
      <c r="T32" s="8">
        <f t="shared" si="5"/>
        <v>0</v>
      </c>
    </row>
    <row r="33" spans="1:20" x14ac:dyDescent="0.25">
      <c r="A33" s="16" t="s">
        <v>25</v>
      </c>
      <c r="B33" s="7">
        <v>4600031380</v>
      </c>
      <c r="C33" s="8" t="s">
        <v>18</v>
      </c>
      <c r="D33" s="7" t="s">
        <v>14</v>
      </c>
      <c r="E33" s="7" t="s">
        <v>44</v>
      </c>
      <c r="F33" s="7">
        <v>1025433</v>
      </c>
      <c r="G33" s="7" t="s">
        <v>20</v>
      </c>
      <c r="H33" s="7" t="s">
        <v>43</v>
      </c>
      <c r="I33" s="8" t="s">
        <v>43</v>
      </c>
      <c r="J33" s="7" t="s">
        <v>24</v>
      </c>
      <c r="K33" s="9">
        <v>459483.34</v>
      </c>
      <c r="L33" s="9">
        <f>K33/36</f>
        <v>12763.426111111112</v>
      </c>
      <c r="M33" s="19">
        <v>12</v>
      </c>
      <c r="N33" s="12">
        <f t="shared" si="0"/>
        <v>153161.11333333334</v>
      </c>
      <c r="O33" s="19">
        <v>12</v>
      </c>
      <c r="P33" s="12">
        <f t="shared" si="1"/>
        <v>153161.11333333334</v>
      </c>
      <c r="Q33" s="8">
        <v>12</v>
      </c>
      <c r="R33" s="8">
        <f t="shared" si="4"/>
        <v>153161.11333333334</v>
      </c>
      <c r="S33" s="8">
        <v>0</v>
      </c>
      <c r="T33" s="8">
        <f t="shared" si="5"/>
        <v>0</v>
      </c>
    </row>
    <row r="34" spans="1:20" x14ac:dyDescent="0.25">
      <c r="A34" s="16" t="s">
        <v>25</v>
      </c>
      <c r="B34" s="7">
        <v>4600040917</v>
      </c>
      <c r="C34" s="8" t="s">
        <v>22</v>
      </c>
      <c r="D34" s="7" t="s">
        <v>51</v>
      </c>
      <c r="E34" s="7" t="s">
        <v>15</v>
      </c>
      <c r="F34" s="7">
        <v>1025433</v>
      </c>
      <c r="G34" s="7" t="s">
        <v>20</v>
      </c>
      <c r="H34" s="7" t="s">
        <v>52</v>
      </c>
      <c r="I34" s="8" t="s">
        <v>52</v>
      </c>
      <c r="J34" s="7" t="s">
        <v>53</v>
      </c>
      <c r="K34" s="9">
        <v>8600.0300000000007</v>
      </c>
      <c r="L34" s="9">
        <f>K34/24</f>
        <v>358.33458333333334</v>
      </c>
      <c r="M34" s="19">
        <v>0</v>
      </c>
      <c r="N34" s="12">
        <f t="shared" si="0"/>
        <v>0</v>
      </c>
      <c r="O34" s="19">
        <v>3</v>
      </c>
      <c r="P34" s="12">
        <f t="shared" si="1"/>
        <v>1075.0037500000001</v>
      </c>
      <c r="Q34" s="8">
        <v>12</v>
      </c>
      <c r="R34" s="8">
        <f t="shared" si="4"/>
        <v>4300.0150000000003</v>
      </c>
      <c r="S34" s="8">
        <v>9</v>
      </c>
      <c r="T34" s="8">
        <f t="shared" si="5"/>
        <v>3225.01125</v>
      </c>
    </row>
    <row r="35" spans="1:20" x14ac:dyDescent="0.25">
      <c r="A35" s="16" t="s">
        <v>25</v>
      </c>
      <c r="B35" s="7">
        <v>4600040926</v>
      </c>
      <c r="C35" s="8" t="s">
        <v>22</v>
      </c>
      <c r="D35" s="7" t="s">
        <v>51</v>
      </c>
      <c r="E35" s="7" t="s">
        <v>15</v>
      </c>
      <c r="F35" s="7">
        <v>1025433</v>
      </c>
      <c r="G35" s="7" t="s">
        <v>20</v>
      </c>
      <c r="H35" s="7" t="s">
        <v>52</v>
      </c>
      <c r="I35" s="8" t="s">
        <v>52</v>
      </c>
      <c r="J35" s="7" t="s">
        <v>53</v>
      </c>
      <c r="K35" s="9">
        <v>7626.45</v>
      </c>
      <c r="L35" s="9">
        <f>K35/24</f>
        <v>317.76875000000001</v>
      </c>
      <c r="M35" s="19">
        <v>0</v>
      </c>
      <c r="N35" s="12">
        <f t="shared" si="0"/>
        <v>0</v>
      </c>
      <c r="O35" s="19">
        <v>3</v>
      </c>
      <c r="P35" s="12">
        <f t="shared" si="1"/>
        <v>953.30625000000009</v>
      </c>
      <c r="Q35" s="8">
        <v>12</v>
      </c>
      <c r="R35" s="8">
        <f t="shared" si="4"/>
        <v>3813.2250000000004</v>
      </c>
      <c r="S35" s="8">
        <v>9</v>
      </c>
      <c r="T35" s="8">
        <f t="shared" si="5"/>
        <v>2859.9187500000003</v>
      </c>
    </row>
    <row r="36" spans="1:20" x14ac:dyDescent="0.25">
      <c r="A36" s="16" t="s">
        <v>25</v>
      </c>
      <c r="B36" s="7">
        <v>4600040953</v>
      </c>
      <c r="C36" s="8" t="s">
        <v>22</v>
      </c>
      <c r="D36" s="7" t="s">
        <v>51</v>
      </c>
      <c r="E36" s="7" t="s">
        <v>38</v>
      </c>
      <c r="F36" s="7">
        <v>1025433</v>
      </c>
      <c r="G36" s="7" t="s">
        <v>20</v>
      </c>
      <c r="H36" s="7" t="s">
        <v>52</v>
      </c>
      <c r="I36" s="8" t="s">
        <v>52</v>
      </c>
      <c r="J36" s="7" t="s">
        <v>54</v>
      </c>
      <c r="K36" s="9">
        <v>139596.88</v>
      </c>
      <c r="L36" s="9">
        <f>K36/36</f>
        <v>3877.6911111111112</v>
      </c>
      <c r="M36" s="19">
        <v>0</v>
      </c>
      <c r="N36" s="12">
        <f t="shared" si="0"/>
        <v>0</v>
      </c>
      <c r="O36" s="19">
        <v>3</v>
      </c>
      <c r="P36" s="12">
        <f t="shared" si="1"/>
        <v>11633.073333333334</v>
      </c>
      <c r="Q36" s="8">
        <v>12</v>
      </c>
      <c r="R36" s="8">
        <f t="shared" si="4"/>
        <v>46532.293333333335</v>
      </c>
      <c r="S36" s="8">
        <v>12</v>
      </c>
      <c r="T36" s="8">
        <f t="shared" si="5"/>
        <v>46532.293333333335</v>
      </c>
    </row>
    <row r="37" spans="1:20" x14ac:dyDescent="0.25">
      <c r="A37" s="17" t="s">
        <v>28</v>
      </c>
      <c r="B37" s="7">
        <v>4600018728</v>
      </c>
      <c r="C37" s="8" t="s">
        <v>18</v>
      </c>
      <c r="D37" s="7" t="s">
        <v>14</v>
      </c>
      <c r="E37" s="7" t="s">
        <v>19</v>
      </c>
      <c r="F37" s="7">
        <v>1025433</v>
      </c>
      <c r="G37" s="7" t="s">
        <v>20</v>
      </c>
      <c r="H37" s="7" t="s">
        <v>27</v>
      </c>
      <c r="I37" s="8" t="s">
        <v>43</v>
      </c>
      <c r="J37" s="7" t="s">
        <v>17</v>
      </c>
      <c r="K37" s="9">
        <v>76286.92</v>
      </c>
      <c r="L37" s="9">
        <f>K37/27</f>
        <v>2825.4414814814813</v>
      </c>
      <c r="M37" s="19">
        <v>12</v>
      </c>
      <c r="N37" s="12">
        <f t="shared" si="0"/>
        <v>33905.297777777778</v>
      </c>
      <c r="O37" s="19">
        <v>12</v>
      </c>
      <c r="P37" s="12">
        <f t="shared" si="1"/>
        <v>33905.297777777778</v>
      </c>
      <c r="Q37" s="8">
        <v>3</v>
      </c>
      <c r="R37" s="8">
        <f t="shared" si="4"/>
        <v>8476.3244444444445</v>
      </c>
      <c r="S37" s="8">
        <v>0</v>
      </c>
      <c r="T37" s="8">
        <f t="shared" si="5"/>
        <v>0</v>
      </c>
    </row>
    <row r="38" spans="1:20" x14ac:dyDescent="0.25">
      <c r="A38" s="17" t="s">
        <v>28</v>
      </c>
      <c r="B38" s="7">
        <v>4600031383</v>
      </c>
      <c r="C38" s="8" t="s">
        <v>18</v>
      </c>
      <c r="D38" s="7" t="s">
        <v>14</v>
      </c>
      <c r="E38" s="7" t="s">
        <v>44</v>
      </c>
      <c r="F38" s="7">
        <v>1025433</v>
      </c>
      <c r="G38" s="7" t="s">
        <v>20</v>
      </c>
      <c r="H38" s="7" t="s">
        <v>43</v>
      </c>
      <c r="I38" s="8" t="s">
        <v>43</v>
      </c>
      <c r="J38" s="7" t="s">
        <v>24</v>
      </c>
      <c r="K38" s="9">
        <v>153333.54</v>
      </c>
      <c r="L38" s="9">
        <f>K38/36</f>
        <v>4259.2650000000003</v>
      </c>
      <c r="M38" s="19">
        <v>12</v>
      </c>
      <c r="N38" s="12">
        <f t="shared" si="0"/>
        <v>51111.180000000008</v>
      </c>
      <c r="O38" s="19">
        <v>12</v>
      </c>
      <c r="P38" s="12">
        <f t="shared" si="1"/>
        <v>51111.180000000008</v>
      </c>
      <c r="Q38" s="8">
        <v>12</v>
      </c>
      <c r="R38" s="8">
        <f t="shared" si="4"/>
        <v>51111.180000000008</v>
      </c>
      <c r="S38" s="8">
        <v>0</v>
      </c>
      <c r="T38" s="8">
        <f t="shared" si="5"/>
        <v>0</v>
      </c>
    </row>
    <row r="39" spans="1:20" x14ac:dyDescent="0.25">
      <c r="A39" s="17" t="s">
        <v>28</v>
      </c>
      <c r="B39" s="7">
        <v>4600040910</v>
      </c>
      <c r="C39" s="8" t="s">
        <v>22</v>
      </c>
      <c r="D39" s="7" t="s">
        <v>51</v>
      </c>
      <c r="E39" s="7" t="s">
        <v>15</v>
      </c>
      <c r="F39" s="7">
        <v>1025433</v>
      </c>
      <c r="G39" s="7" t="s">
        <v>20</v>
      </c>
      <c r="H39" s="7" t="s">
        <v>52</v>
      </c>
      <c r="I39" s="8" t="s">
        <v>52</v>
      </c>
      <c r="J39" s="7" t="s">
        <v>53</v>
      </c>
      <c r="K39" s="9">
        <v>1230.0999999999999</v>
      </c>
      <c r="L39" s="9">
        <f>K39/24</f>
        <v>51.254166666666663</v>
      </c>
      <c r="M39" s="19">
        <v>0</v>
      </c>
      <c r="N39" s="12">
        <f t="shared" si="0"/>
        <v>0</v>
      </c>
      <c r="O39" s="19">
        <v>3</v>
      </c>
      <c r="P39" s="12">
        <f t="shared" si="1"/>
        <v>153.76249999999999</v>
      </c>
      <c r="Q39" s="8">
        <v>12</v>
      </c>
      <c r="R39" s="8">
        <f t="shared" si="4"/>
        <v>615.04999999999995</v>
      </c>
      <c r="S39" s="8">
        <v>9</v>
      </c>
      <c r="T39" s="8">
        <f t="shared" si="5"/>
        <v>461.28749999999997</v>
      </c>
    </row>
    <row r="40" spans="1:20" x14ac:dyDescent="0.25">
      <c r="A40" s="17" t="s">
        <v>28</v>
      </c>
      <c r="B40" s="7">
        <v>4600040919</v>
      </c>
      <c r="C40" s="8" t="s">
        <v>22</v>
      </c>
      <c r="D40" s="7" t="s">
        <v>51</v>
      </c>
      <c r="E40" s="7" t="s">
        <v>15</v>
      </c>
      <c r="F40" s="7">
        <v>1025433</v>
      </c>
      <c r="G40" s="7" t="s">
        <v>20</v>
      </c>
      <c r="H40" s="7" t="s">
        <v>52</v>
      </c>
      <c r="I40" s="8" t="s">
        <v>52</v>
      </c>
      <c r="J40" s="7" t="s">
        <v>53</v>
      </c>
      <c r="K40" s="9">
        <v>1090.8399999999999</v>
      </c>
      <c r="L40" s="9">
        <f>K40/24</f>
        <v>45.451666666666661</v>
      </c>
      <c r="M40" s="19">
        <v>0</v>
      </c>
      <c r="N40" s="12">
        <f t="shared" si="0"/>
        <v>0</v>
      </c>
      <c r="O40" s="19">
        <v>3</v>
      </c>
      <c r="P40" s="12">
        <f t="shared" si="1"/>
        <v>136.35499999999999</v>
      </c>
      <c r="Q40" s="8">
        <v>12</v>
      </c>
      <c r="R40" s="8">
        <f t="shared" si="4"/>
        <v>545.41999999999996</v>
      </c>
      <c r="S40" s="8">
        <v>9</v>
      </c>
      <c r="T40" s="8">
        <f t="shared" si="5"/>
        <v>409.06499999999994</v>
      </c>
    </row>
    <row r="41" spans="1:20" x14ac:dyDescent="0.25">
      <c r="A41" s="17" t="s">
        <v>28</v>
      </c>
      <c r="B41" s="7">
        <v>4600040951</v>
      </c>
      <c r="C41" s="8" t="s">
        <v>22</v>
      </c>
      <c r="D41" s="7" t="s">
        <v>51</v>
      </c>
      <c r="E41" s="7" t="s">
        <v>38</v>
      </c>
      <c r="F41" s="7">
        <v>1025433</v>
      </c>
      <c r="G41" s="7" t="s">
        <v>20</v>
      </c>
      <c r="H41" s="7" t="s">
        <v>52</v>
      </c>
      <c r="I41" s="8" t="s">
        <v>52</v>
      </c>
      <c r="J41" s="7" t="s">
        <v>54</v>
      </c>
      <c r="K41" s="9">
        <v>555163.66</v>
      </c>
      <c r="L41" s="9">
        <f>K41/36</f>
        <v>15421.212777777779</v>
      </c>
      <c r="M41" s="19">
        <v>0</v>
      </c>
      <c r="N41" s="12">
        <f t="shared" si="0"/>
        <v>0</v>
      </c>
      <c r="O41" s="19">
        <v>3</v>
      </c>
      <c r="P41" s="12">
        <f t="shared" si="1"/>
        <v>46263.638333333336</v>
      </c>
      <c r="Q41" s="8">
        <v>12</v>
      </c>
      <c r="R41" s="8">
        <f t="shared" si="4"/>
        <v>185054.55333333334</v>
      </c>
      <c r="S41" s="8">
        <v>12</v>
      </c>
      <c r="T41" s="8">
        <f t="shared" si="5"/>
        <v>185054.55333333334</v>
      </c>
    </row>
    <row r="42" spans="1:20" x14ac:dyDescent="0.25">
      <c r="A42" s="18" t="s">
        <v>31</v>
      </c>
      <c r="B42" s="7">
        <v>4600019513</v>
      </c>
      <c r="C42" s="8" t="s">
        <v>22</v>
      </c>
      <c r="D42" s="7" t="s">
        <v>14</v>
      </c>
      <c r="E42" s="7" t="s">
        <v>15</v>
      </c>
      <c r="F42" s="7">
        <v>1025433</v>
      </c>
      <c r="G42" s="7" t="s">
        <v>20</v>
      </c>
      <c r="H42" s="7" t="s">
        <v>32</v>
      </c>
      <c r="I42" s="8" t="s">
        <v>43</v>
      </c>
      <c r="J42" s="7" t="s">
        <v>17</v>
      </c>
      <c r="K42" s="9">
        <v>6463.94</v>
      </c>
      <c r="L42" s="9">
        <f>K42/27</f>
        <v>239.40518518518516</v>
      </c>
      <c r="M42" s="19">
        <v>12</v>
      </c>
      <c r="N42" s="12">
        <f t="shared" si="0"/>
        <v>2872.862222222222</v>
      </c>
      <c r="O42" s="19">
        <v>12</v>
      </c>
      <c r="P42" s="12">
        <f t="shared" si="1"/>
        <v>2872.862222222222</v>
      </c>
      <c r="Q42" s="8">
        <v>3</v>
      </c>
      <c r="R42" s="8">
        <f t="shared" si="4"/>
        <v>718.21555555555551</v>
      </c>
      <c r="S42" s="8">
        <v>0</v>
      </c>
      <c r="T42" s="8">
        <f t="shared" si="5"/>
        <v>0</v>
      </c>
    </row>
    <row r="43" spans="1:20" x14ac:dyDescent="0.25">
      <c r="A43" s="18" t="s">
        <v>31</v>
      </c>
      <c r="B43" s="7">
        <v>4600031379</v>
      </c>
      <c r="C43" s="8" t="s">
        <v>18</v>
      </c>
      <c r="D43" s="7" t="s">
        <v>14</v>
      </c>
      <c r="E43" s="7" t="s">
        <v>44</v>
      </c>
      <c r="F43" s="7">
        <v>1025433</v>
      </c>
      <c r="G43" s="7" t="s">
        <v>20</v>
      </c>
      <c r="H43" s="7" t="s">
        <v>43</v>
      </c>
      <c r="I43" s="8" t="s">
        <v>43</v>
      </c>
      <c r="J43" s="7" t="s">
        <v>24</v>
      </c>
      <c r="K43" s="9">
        <v>188827.23</v>
      </c>
      <c r="L43" s="9">
        <f>K43/36</f>
        <v>5245.2008333333333</v>
      </c>
      <c r="M43" s="19">
        <v>12</v>
      </c>
      <c r="N43" s="12">
        <f t="shared" si="0"/>
        <v>62942.41</v>
      </c>
      <c r="O43" s="19">
        <v>12</v>
      </c>
      <c r="P43" s="12">
        <f t="shared" si="1"/>
        <v>62942.41</v>
      </c>
      <c r="Q43" s="8">
        <v>12</v>
      </c>
      <c r="R43" s="8">
        <f t="shared" si="4"/>
        <v>62942.41</v>
      </c>
      <c r="S43" s="8">
        <v>0</v>
      </c>
      <c r="T43" s="8">
        <f t="shared" si="5"/>
        <v>0</v>
      </c>
    </row>
    <row r="44" spans="1:20" x14ac:dyDescent="0.25">
      <c r="A44" s="18" t="s">
        <v>31</v>
      </c>
      <c r="B44" s="7">
        <v>4600040912</v>
      </c>
      <c r="C44" s="8" t="s">
        <v>22</v>
      </c>
      <c r="D44" s="7" t="s">
        <v>51</v>
      </c>
      <c r="E44" s="7" t="s">
        <v>15</v>
      </c>
      <c r="F44" s="7">
        <v>1025433</v>
      </c>
      <c r="G44" s="7" t="s">
        <v>20</v>
      </c>
      <c r="H44" s="7" t="s">
        <v>52</v>
      </c>
      <c r="I44" s="8" t="s">
        <v>52</v>
      </c>
      <c r="J44" s="7" t="s">
        <v>53</v>
      </c>
      <c r="K44" s="9">
        <v>10419.83</v>
      </c>
      <c r="L44" s="9">
        <f>K44/24</f>
        <v>434.15958333333333</v>
      </c>
      <c r="M44" s="19">
        <v>0</v>
      </c>
      <c r="N44" s="12">
        <f t="shared" si="0"/>
        <v>0</v>
      </c>
      <c r="O44" s="19">
        <v>3</v>
      </c>
      <c r="P44" s="12">
        <f t="shared" si="1"/>
        <v>1302.47875</v>
      </c>
      <c r="Q44" s="8">
        <v>12</v>
      </c>
      <c r="R44" s="8">
        <f t="shared" si="4"/>
        <v>5209.915</v>
      </c>
      <c r="S44" s="8">
        <v>9</v>
      </c>
      <c r="T44" s="8">
        <f t="shared" si="5"/>
        <v>3907.4362499999997</v>
      </c>
    </row>
    <row r="45" spans="1:20" x14ac:dyDescent="0.25">
      <c r="A45" s="18" t="s">
        <v>31</v>
      </c>
      <c r="B45" s="7">
        <v>4600040921</v>
      </c>
      <c r="C45" s="8" t="s">
        <v>22</v>
      </c>
      <c r="D45" s="7" t="s">
        <v>51</v>
      </c>
      <c r="E45" s="7" t="s">
        <v>15</v>
      </c>
      <c r="F45" s="7">
        <v>1025433</v>
      </c>
      <c r="G45" s="7" t="s">
        <v>20</v>
      </c>
      <c r="H45" s="7" t="s">
        <v>52</v>
      </c>
      <c r="I45" s="8" t="s">
        <v>52</v>
      </c>
      <c r="J45" s="7" t="s">
        <v>53</v>
      </c>
      <c r="K45" s="9">
        <v>9240.2199999999993</v>
      </c>
      <c r="L45" s="9">
        <f>K45/24</f>
        <v>385.00916666666666</v>
      </c>
      <c r="M45" s="19">
        <v>0</v>
      </c>
      <c r="N45" s="12">
        <f t="shared" si="0"/>
        <v>0</v>
      </c>
      <c r="O45" s="19">
        <v>3</v>
      </c>
      <c r="P45" s="12">
        <f t="shared" si="1"/>
        <v>1155.0274999999999</v>
      </c>
      <c r="Q45" s="8">
        <v>12</v>
      </c>
      <c r="R45" s="8">
        <f t="shared" si="4"/>
        <v>4620.1099999999997</v>
      </c>
      <c r="S45" s="8">
        <v>9</v>
      </c>
      <c r="T45" s="8">
        <f t="shared" si="5"/>
        <v>3465.0825</v>
      </c>
    </row>
    <row r="46" spans="1:20" x14ac:dyDescent="0.25">
      <c r="A46" s="18" t="s">
        <v>31</v>
      </c>
      <c r="B46" s="7">
        <v>4600040952</v>
      </c>
      <c r="C46" s="8" t="s">
        <v>22</v>
      </c>
      <c r="D46" s="7" t="s">
        <v>51</v>
      </c>
      <c r="E46" s="7" t="s">
        <v>38</v>
      </c>
      <c r="F46" s="7">
        <v>1025433</v>
      </c>
      <c r="G46" s="7" t="s">
        <v>20</v>
      </c>
      <c r="H46" s="7" t="s">
        <v>52</v>
      </c>
      <c r="I46" s="8" t="s">
        <v>52</v>
      </c>
      <c r="J46" s="7" t="s">
        <v>54</v>
      </c>
      <c r="K46" s="9">
        <v>139596.88</v>
      </c>
      <c r="L46" s="9">
        <f>K46/36</f>
        <v>3877.6911111111112</v>
      </c>
      <c r="M46" s="19">
        <v>0</v>
      </c>
      <c r="N46" s="12">
        <f t="shared" si="0"/>
        <v>0</v>
      </c>
      <c r="O46" s="19">
        <v>3</v>
      </c>
      <c r="P46" s="12">
        <f t="shared" si="1"/>
        <v>11633.073333333334</v>
      </c>
      <c r="Q46" s="8">
        <v>12</v>
      </c>
      <c r="R46" s="8">
        <f t="shared" si="4"/>
        <v>46532.293333333335</v>
      </c>
      <c r="S46" s="8">
        <v>12</v>
      </c>
      <c r="T46" s="8">
        <f t="shared" si="5"/>
        <v>46532.293333333335</v>
      </c>
    </row>
    <row r="47" spans="1:20" x14ac:dyDescent="0.25">
      <c r="A47" s="18" t="s">
        <v>55</v>
      </c>
      <c r="B47" s="7">
        <v>4600040957</v>
      </c>
      <c r="C47" s="8" t="s">
        <v>22</v>
      </c>
      <c r="D47" s="7" t="s">
        <v>51</v>
      </c>
      <c r="E47" s="7" t="s">
        <v>38</v>
      </c>
      <c r="F47" s="7">
        <v>1025433</v>
      </c>
      <c r="G47" s="7" t="s">
        <v>20</v>
      </c>
      <c r="H47" s="7" t="s">
        <v>52</v>
      </c>
      <c r="I47" s="8" t="s">
        <v>52</v>
      </c>
      <c r="J47" s="7" t="s">
        <v>54</v>
      </c>
      <c r="K47" s="9">
        <v>448877.52</v>
      </c>
      <c r="L47" s="9">
        <f>K47/36</f>
        <v>12468.82</v>
      </c>
      <c r="M47" s="19">
        <v>0</v>
      </c>
      <c r="N47" s="12">
        <f t="shared" si="0"/>
        <v>0</v>
      </c>
      <c r="O47" s="19">
        <v>3</v>
      </c>
      <c r="P47" s="12">
        <f t="shared" si="1"/>
        <v>37406.46</v>
      </c>
      <c r="Q47" s="8">
        <v>12</v>
      </c>
      <c r="R47" s="8">
        <f t="shared" si="4"/>
        <v>149625.84</v>
      </c>
      <c r="S47" s="8">
        <v>12</v>
      </c>
      <c r="T47" s="8">
        <f t="shared" si="5"/>
        <v>149625.84</v>
      </c>
    </row>
  </sheetData>
  <sortState ref="A2:P61">
    <sortCondition ref="A2:A61"/>
  </sortState>
  <pageMargins left="0.511811024" right="0.511811024" top="0.78740157499999996" bottom="0.78740157499999996" header="0.31496062000000002" footer="0.31496062000000002"/>
  <pageSetup paperSize="9" orientation="portrait" r:id="rId1"/>
  <ignoredErrors>
    <ignoredError sqref="L14 L23 L27 L37 L4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12" sqref="A12:XFD15"/>
    </sheetView>
  </sheetViews>
  <sheetFormatPr defaultRowHeight="15" x14ac:dyDescent="0.25"/>
  <sheetData>
    <row r="1" spans="1:16" s="2" customFormat="1" ht="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59</v>
      </c>
      <c r="K1" s="3" t="s">
        <v>9</v>
      </c>
      <c r="L1" s="3" t="s">
        <v>10</v>
      </c>
      <c r="M1" s="5" t="s">
        <v>60</v>
      </c>
      <c r="N1" s="5" t="s">
        <v>61</v>
      </c>
      <c r="O1" s="6" t="s">
        <v>62</v>
      </c>
      <c r="P1" s="6" t="s">
        <v>63</v>
      </c>
    </row>
    <row r="2" spans="1:16" x14ac:dyDescent="0.25">
      <c r="A2" s="7" t="s">
        <v>33</v>
      </c>
      <c r="B2" s="7" t="s">
        <v>12</v>
      </c>
      <c r="C2" s="7">
        <v>4600019670</v>
      </c>
      <c r="D2" s="7" t="s">
        <v>22</v>
      </c>
      <c r="E2" s="7" t="s">
        <v>14</v>
      </c>
      <c r="F2" s="7" t="s">
        <v>15</v>
      </c>
      <c r="G2" s="7">
        <v>1025433</v>
      </c>
      <c r="H2" s="7" t="s">
        <v>20</v>
      </c>
      <c r="I2" s="7" t="s">
        <v>27</v>
      </c>
      <c r="J2" s="8" t="s">
        <v>43</v>
      </c>
      <c r="K2" s="7" t="s">
        <v>24</v>
      </c>
      <c r="L2" s="9">
        <v>293906.59999999998</v>
      </c>
      <c r="M2" s="7"/>
      <c r="N2" s="7"/>
      <c r="O2" s="7"/>
      <c r="P2" s="7"/>
    </row>
    <row r="3" spans="1:16" x14ac:dyDescent="0.25">
      <c r="A3" s="7" t="s">
        <v>33</v>
      </c>
      <c r="B3" s="7" t="s">
        <v>12</v>
      </c>
      <c r="C3" s="7">
        <v>4600040916</v>
      </c>
      <c r="D3" s="7" t="s">
        <v>22</v>
      </c>
      <c r="E3" s="7" t="s">
        <v>51</v>
      </c>
      <c r="F3" s="7" t="s">
        <v>15</v>
      </c>
      <c r="G3" s="7">
        <v>1025433</v>
      </c>
      <c r="H3" s="7" t="s">
        <v>20</v>
      </c>
      <c r="I3" s="7" t="s">
        <v>52</v>
      </c>
      <c r="J3" s="8" t="s">
        <v>52</v>
      </c>
      <c r="K3" s="7" t="s">
        <v>53</v>
      </c>
      <c r="L3" s="9">
        <v>26506.639999999999</v>
      </c>
      <c r="M3" s="7"/>
      <c r="N3" s="7"/>
      <c r="O3" s="7"/>
      <c r="P3" s="7"/>
    </row>
    <row r="4" spans="1:16" x14ac:dyDescent="0.25">
      <c r="A4" s="7" t="s">
        <v>33</v>
      </c>
      <c r="B4" s="7" t="s">
        <v>12</v>
      </c>
      <c r="C4" s="7">
        <v>4600040925</v>
      </c>
      <c r="D4" s="7" t="s">
        <v>22</v>
      </c>
      <c r="E4" s="7" t="s">
        <v>51</v>
      </c>
      <c r="F4" s="7" t="s">
        <v>15</v>
      </c>
      <c r="G4" s="7">
        <v>1025433</v>
      </c>
      <c r="H4" s="7" t="s">
        <v>20</v>
      </c>
      <c r="I4" s="7" t="s">
        <v>52</v>
      </c>
      <c r="J4" s="8" t="s">
        <v>52</v>
      </c>
      <c r="K4" s="7" t="s">
        <v>53</v>
      </c>
      <c r="L4" s="9">
        <v>23505.89</v>
      </c>
      <c r="M4" s="7"/>
      <c r="N4" s="7"/>
      <c r="O4" s="7"/>
      <c r="P4" s="7"/>
    </row>
    <row r="5" spans="1:16" x14ac:dyDescent="0.25">
      <c r="A5" s="7" t="s">
        <v>33</v>
      </c>
      <c r="B5" s="7" t="s">
        <v>12</v>
      </c>
      <c r="C5" s="7">
        <v>4600040955</v>
      </c>
      <c r="D5" s="7" t="s">
        <v>22</v>
      </c>
      <c r="E5" s="7" t="s">
        <v>51</v>
      </c>
      <c r="F5" s="7" t="s">
        <v>38</v>
      </c>
      <c r="G5" s="7">
        <v>1025433</v>
      </c>
      <c r="H5" s="7" t="s">
        <v>20</v>
      </c>
      <c r="I5" s="7" t="s">
        <v>52</v>
      </c>
      <c r="J5" s="8" t="s">
        <v>52</v>
      </c>
      <c r="K5" s="7" t="s">
        <v>54</v>
      </c>
      <c r="L5" s="9">
        <v>77498.66</v>
      </c>
      <c r="M5" s="7"/>
      <c r="N5" s="7"/>
      <c r="O5" s="7"/>
      <c r="P5" s="7"/>
    </row>
    <row r="6" spans="1:16" x14ac:dyDescent="0.25">
      <c r="A6" s="7" t="s">
        <v>37</v>
      </c>
      <c r="B6" s="7" t="s">
        <v>12</v>
      </c>
      <c r="C6" s="7">
        <v>4600022532</v>
      </c>
      <c r="D6" s="7" t="s">
        <v>18</v>
      </c>
      <c r="E6" s="7" t="s">
        <v>14</v>
      </c>
      <c r="F6" s="7" t="s">
        <v>38</v>
      </c>
      <c r="G6" s="7">
        <v>1025433</v>
      </c>
      <c r="H6" s="7" t="s">
        <v>20</v>
      </c>
      <c r="I6" s="7" t="s">
        <v>39</v>
      </c>
      <c r="J6" s="8" t="s">
        <v>43</v>
      </c>
      <c r="K6" s="7" t="s">
        <v>24</v>
      </c>
      <c r="L6" s="9">
        <v>519531.43</v>
      </c>
      <c r="M6" s="7"/>
      <c r="N6" s="7"/>
      <c r="O6" s="7"/>
      <c r="P6" s="7"/>
    </row>
    <row r="7" spans="1:16" x14ac:dyDescent="0.25">
      <c r="A7" s="7" t="s">
        <v>37</v>
      </c>
      <c r="B7" s="7" t="s">
        <v>12</v>
      </c>
      <c r="C7" s="7">
        <v>4600040959</v>
      </c>
      <c r="D7" s="7" t="s">
        <v>22</v>
      </c>
      <c r="E7" s="7" t="s">
        <v>51</v>
      </c>
      <c r="F7" s="7" t="s">
        <v>38</v>
      </c>
      <c r="G7" s="7">
        <v>1025433</v>
      </c>
      <c r="H7" s="7" t="s">
        <v>20</v>
      </c>
      <c r="I7" s="7" t="s">
        <v>52</v>
      </c>
      <c r="J7" s="8" t="s">
        <v>52</v>
      </c>
      <c r="K7" s="7" t="s">
        <v>54</v>
      </c>
      <c r="L7" s="9">
        <v>485700.84</v>
      </c>
      <c r="M7" s="7"/>
      <c r="N7" s="7"/>
      <c r="O7" s="7"/>
      <c r="P7" s="7"/>
    </row>
    <row r="8" spans="1:16" x14ac:dyDescent="0.25">
      <c r="A8" s="7" t="s">
        <v>37</v>
      </c>
      <c r="B8" s="7" t="s">
        <v>12</v>
      </c>
      <c r="C8" s="7">
        <v>4600044231</v>
      </c>
      <c r="D8" s="7" t="s">
        <v>22</v>
      </c>
      <c r="E8" s="7" t="s">
        <v>14</v>
      </c>
      <c r="F8" s="7" t="s">
        <v>15</v>
      </c>
      <c r="G8" s="7">
        <v>1025433</v>
      </c>
      <c r="H8" s="7" t="s">
        <v>20</v>
      </c>
      <c r="I8" s="7" t="s">
        <v>58</v>
      </c>
      <c r="J8" s="8" t="s">
        <v>58</v>
      </c>
      <c r="K8" s="7" t="s">
        <v>53</v>
      </c>
      <c r="L8" s="9">
        <v>156000</v>
      </c>
      <c r="M8" s="7"/>
      <c r="N8" s="7"/>
      <c r="O8" s="7"/>
      <c r="P8" s="7"/>
    </row>
    <row r="9" spans="1:16" x14ac:dyDescent="0.25">
      <c r="A9" s="7" t="s">
        <v>48</v>
      </c>
      <c r="B9" s="7" t="s">
        <v>12</v>
      </c>
      <c r="C9" s="7">
        <v>4600037980</v>
      </c>
      <c r="D9" s="7" t="s">
        <v>49</v>
      </c>
      <c r="E9" s="7" t="s">
        <v>14</v>
      </c>
      <c r="F9" s="7" t="s">
        <v>38</v>
      </c>
      <c r="G9" s="7">
        <v>1025433</v>
      </c>
      <c r="H9" s="7" t="s">
        <v>20</v>
      </c>
      <c r="I9" s="7" t="s">
        <v>47</v>
      </c>
      <c r="J9" s="8" t="s">
        <v>47</v>
      </c>
      <c r="K9" s="7" t="s">
        <v>24</v>
      </c>
      <c r="L9" s="9">
        <v>44090.06</v>
      </c>
      <c r="M9" s="7"/>
      <c r="N9" s="7"/>
      <c r="O9" s="7"/>
      <c r="P9" s="7"/>
    </row>
    <row r="10" spans="1:16" x14ac:dyDescent="0.25">
      <c r="A10" s="7" t="s">
        <v>48</v>
      </c>
      <c r="B10" s="7" t="s">
        <v>12</v>
      </c>
      <c r="C10" s="7">
        <v>4600037981</v>
      </c>
      <c r="D10" s="7" t="s">
        <v>49</v>
      </c>
      <c r="E10" s="7" t="s">
        <v>14</v>
      </c>
      <c r="F10" s="7" t="s">
        <v>44</v>
      </c>
      <c r="G10" s="7">
        <v>1025433</v>
      </c>
      <c r="H10" s="7" t="s">
        <v>20</v>
      </c>
      <c r="I10" s="7" t="s">
        <v>43</v>
      </c>
      <c r="J10" s="8" t="s">
        <v>43</v>
      </c>
      <c r="K10" s="7" t="s">
        <v>24</v>
      </c>
      <c r="L10" s="9">
        <v>84341</v>
      </c>
      <c r="M10" s="7"/>
      <c r="N10" s="7"/>
      <c r="O10" s="7"/>
      <c r="P10" s="7"/>
    </row>
    <row r="11" spans="1:16" x14ac:dyDescent="0.25">
      <c r="A11" s="7" t="s">
        <v>56</v>
      </c>
      <c r="B11" s="7" t="s">
        <v>12</v>
      </c>
      <c r="C11" s="7">
        <v>4600043415</v>
      </c>
      <c r="D11" s="7" t="s">
        <v>22</v>
      </c>
      <c r="E11" s="7" t="s">
        <v>51</v>
      </c>
      <c r="F11" s="7" t="s">
        <v>15</v>
      </c>
      <c r="G11" s="7">
        <v>1025433</v>
      </c>
      <c r="H11" s="7" t="s">
        <v>20</v>
      </c>
      <c r="I11" s="7" t="s">
        <v>57</v>
      </c>
      <c r="J11" s="8" t="s">
        <v>57</v>
      </c>
      <c r="K11" s="7" t="s">
        <v>53</v>
      </c>
      <c r="L11" s="9">
        <v>240000</v>
      </c>
      <c r="M11" s="7"/>
      <c r="N11" s="7"/>
      <c r="O11" s="7"/>
      <c r="P11" s="7"/>
    </row>
    <row r="12" spans="1:16" x14ac:dyDescent="0.25">
      <c r="A12" s="7" t="s">
        <v>45</v>
      </c>
      <c r="B12" s="7" t="s">
        <v>12</v>
      </c>
      <c r="C12" s="7">
        <v>4600035513</v>
      </c>
      <c r="D12" s="7" t="s">
        <v>46</v>
      </c>
      <c r="E12" s="7" t="s">
        <v>14</v>
      </c>
      <c r="F12" s="7" t="s">
        <v>44</v>
      </c>
      <c r="G12" s="7">
        <v>1025433</v>
      </c>
      <c r="H12" s="7" t="s">
        <v>20</v>
      </c>
      <c r="I12" s="7" t="s">
        <v>43</v>
      </c>
      <c r="J12" s="8" t="s">
        <v>43</v>
      </c>
      <c r="K12" s="7" t="s">
        <v>24</v>
      </c>
      <c r="L12" s="9">
        <v>313345.34999999998</v>
      </c>
      <c r="M12" s="7"/>
      <c r="N12" s="7"/>
      <c r="O12" s="7"/>
      <c r="P12" s="7"/>
    </row>
    <row r="13" spans="1:16" x14ac:dyDescent="0.25">
      <c r="A13" s="7" t="s">
        <v>45</v>
      </c>
      <c r="B13" s="7" t="s">
        <v>12</v>
      </c>
      <c r="C13" s="7">
        <v>4600037495</v>
      </c>
      <c r="D13" s="7" t="s">
        <v>22</v>
      </c>
      <c r="E13" s="7" t="s">
        <v>14</v>
      </c>
      <c r="F13" s="7" t="s">
        <v>38</v>
      </c>
      <c r="G13" s="7">
        <v>1025433</v>
      </c>
      <c r="H13" s="7" t="s">
        <v>20</v>
      </c>
      <c r="I13" s="7" t="s">
        <v>47</v>
      </c>
      <c r="J13" s="8" t="s">
        <v>47</v>
      </c>
      <c r="K13" s="7" t="s">
        <v>24</v>
      </c>
      <c r="L13" s="9">
        <v>276704.94</v>
      </c>
      <c r="M13" s="7"/>
      <c r="N13" s="7"/>
      <c r="O13" s="7"/>
      <c r="P13" s="7"/>
    </row>
    <row r="14" spans="1:16" x14ac:dyDescent="0.25">
      <c r="A14" s="7" t="s">
        <v>45</v>
      </c>
      <c r="B14" s="7" t="s">
        <v>12</v>
      </c>
      <c r="C14" s="7">
        <v>4600040909</v>
      </c>
      <c r="D14" s="7" t="s">
        <v>22</v>
      </c>
      <c r="E14" s="7" t="s">
        <v>51</v>
      </c>
      <c r="F14" s="7" t="s">
        <v>15</v>
      </c>
      <c r="G14" s="7">
        <v>1025433</v>
      </c>
      <c r="H14" s="7" t="s">
        <v>20</v>
      </c>
      <c r="I14" s="7" t="s">
        <v>52</v>
      </c>
      <c r="J14" s="8" t="s">
        <v>52</v>
      </c>
      <c r="K14" s="7" t="s">
        <v>53</v>
      </c>
      <c r="L14" s="9">
        <v>48573.89</v>
      </c>
      <c r="M14" s="7"/>
      <c r="N14" s="7"/>
      <c r="O14" s="7"/>
      <c r="P14" s="7"/>
    </row>
    <row r="15" spans="1:16" x14ac:dyDescent="0.25">
      <c r="A15" s="7" t="s">
        <v>45</v>
      </c>
      <c r="B15" s="7" t="s">
        <v>12</v>
      </c>
      <c r="C15" s="7">
        <v>4600040918</v>
      </c>
      <c r="D15" s="7" t="s">
        <v>22</v>
      </c>
      <c r="E15" s="7" t="s">
        <v>51</v>
      </c>
      <c r="F15" s="7" t="s">
        <v>15</v>
      </c>
      <c r="G15" s="7">
        <v>1025433</v>
      </c>
      <c r="H15" s="7" t="s">
        <v>20</v>
      </c>
      <c r="I15" s="7" t="s">
        <v>52</v>
      </c>
      <c r="J15" s="8" t="s">
        <v>52</v>
      </c>
      <c r="K15" s="7" t="s">
        <v>53</v>
      </c>
      <c r="L15" s="9">
        <v>43074.96</v>
      </c>
      <c r="M15" s="7"/>
      <c r="N15" s="7"/>
      <c r="O15" s="7"/>
      <c r="P15" s="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F64" sqref="F64"/>
    </sheetView>
  </sheetViews>
  <sheetFormatPr defaultRowHeight="15" x14ac:dyDescent="0.25"/>
  <cols>
    <col min="1" max="1" width="10.140625" bestFit="1" customWidth="1"/>
    <col min="2" max="5" width="24.42578125" bestFit="1" customWidth="1"/>
  </cols>
  <sheetData>
    <row r="1" spans="1:5" ht="15.75" thickBot="1" x14ac:dyDescent="0.3">
      <c r="A1" s="23" t="s">
        <v>0</v>
      </c>
      <c r="B1" s="23" t="s">
        <v>65</v>
      </c>
      <c r="C1" s="23" t="s">
        <v>67</v>
      </c>
      <c r="D1" s="23" t="s">
        <v>61</v>
      </c>
      <c r="E1" s="23" t="s">
        <v>63</v>
      </c>
    </row>
    <row r="2" spans="1:5" ht="15.75" thickBot="1" x14ac:dyDescent="0.3">
      <c r="A2" s="29" t="s">
        <v>11</v>
      </c>
      <c r="B2" s="24">
        <v>0</v>
      </c>
      <c r="C2" s="24">
        <v>0</v>
      </c>
      <c r="D2" s="24">
        <v>0</v>
      </c>
      <c r="E2" s="24">
        <v>0</v>
      </c>
    </row>
    <row r="3" spans="1:5" ht="15.75" thickBot="1" x14ac:dyDescent="0.3">
      <c r="A3" s="30"/>
      <c r="B3" s="24">
        <v>0</v>
      </c>
      <c r="C3" s="24">
        <v>40478.22</v>
      </c>
      <c r="D3" s="24">
        <v>161912.88</v>
      </c>
      <c r="E3" s="24">
        <v>161912.88</v>
      </c>
    </row>
    <row r="4" spans="1:5" ht="15.75" thickBot="1" x14ac:dyDescent="0.3">
      <c r="A4" s="30"/>
      <c r="B4" s="24">
        <v>0</v>
      </c>
      <c r="C4" s="24">
        <v>46745.275833333333</v>
      </c>
      <c r="D4" s="24">
        <v>186981.10333333333</v>
      </c>
      <c r="E4" s="24">
        <v>186981.10333333333</v>
      </c>
    </row>
    <row r="5" spans="1:5" ht="15.75" thickBot="1" x14ac:dyDescent="0.3">
      <c r="A5" s="30"/>
      <c r="B5" s="24">
        <v>0</v>
      </c>
      <c r="C5" s="24">
        <v>73747.988750000004</v>
      </c>
      <c r="D5" s="24">
        <v>294991.95500000002</v>
      </c>
      <c r="E5" s="24">
        <v>221243.96625</v>
      </c>
    </row>
    <row r="6" spans="1:5" ht="15.75" thickBot="1" x14ac:dyDescent="0.3">
      <c r="A6" s="30"/>
      <c r="B6" s="24">
        <v>0</v>
      </c>
      <c r="C6" s="24">
        <v>83162.625</v>
      </c>
      <c r="D6" s="24">
        <v>332650.5</v>
      </c>
      <c r="E6" s="24">
        <v>249487.875</v>
      </c>
    </row>
    <row r="7" spans="1:5" ht="15.75" thickBot="1" x14ac:dyDescent="0.3">
      <c r="A7" s="30"/>
      <c r="B7" s="24">
        <v>0</v>
      </c>
      <c r="C7" s="24">
        <v>806160.5166666666</v>
      </c>
      <c r="D7" s="24">
        <v>3224642.0666666664</v>
      </c>
      <c r="E7" s="24">
        <v>3224642.0666666664</v>
      </c>
    </row>
    <row r="8" spans="1:5" ht="15.75" thickBot="1" x14ac:dyDescent="0.3">
      <c r="A8" s="30"/>
      <c r="B8" s="24">
        <v>120766.35555555555</v>
      </c>
      <c r="C8" s="24">
        <v>120766.35555555555</v>
      </c>
      <c r="D8" s="24">
        <v>30191.588888888888</v>
      </c>
      <c r="E8" s="24">
        <v>0</v>
      </c>
    </row>
    <row r="9" spans="1:5" ht="15.75" thickBot="1" x14ac:dyDescent="0.3">
      <c r="A9" s="30"/>
      <c r="B9" s="24">
        <v>130290.29333333333</v>
      </c>
      <c r="C9" s="24">
        <v>130290.29333333333</v>
      </c>
      <c r="D9" s="24">
        <v>130290.29333333333</v>
      </c>
      <c r="E9" s="24">
        <v>0</v>
      </c>
    </row>
    <row r="10" spans="1:5" ht="15.75" thickBot="1" x14ac:dyDescent="0.3">
      <c r="A10" s="30"/>
      <c r="B10" s="24">
        <v>234406.51714285719</v>
      </c>
      <c r="C10" s="24">
        <v>234406.51714285719</v>
      </c>
      <c r="D10" s="24">
        <v>78135.505714285726</v>
      </c>
      <c r="E10" s="24">
        <v>0</v>
      </c>
    </row>
    <row r="11" spans="1:5" ht="15.75" thickBot="1" x14ac:dyDescent="0.3">
      <c r="A11" s="30"/>
      <c r="B11" s="24">
        <v>428014.42</v>
      </c>
      <c r="C11" s="24">
        <v>428014.42</v>
      </c>
      <c r="D11" s="24">
        <v>428014.42</v>
      </c>
      <c r="E11" s="24">
        <v>0</v>
      </c>
    </row>
    <row r="12" spans="1:5" ht="15.75" thickBot="1" x14ac:dyDescent="0.3">
      <c r="A12" s="30"/>
      <c r="B12" s="24">
        <v>1184535.9866666668</v>
      </c>
      <c r="C12" s="24">
        <v>1184535.9866666668</v>
      </c>
      <c r="D12" s="24">
        <v>296133.9966666667</v>
      </c>
      <c r="E12" s="24">
        <v>0</v>
      </c>
    </row>
    <row r="13" spans="1:5" ht="15.75" thickBot="1" x14ac:dyDescent="0.3">
      <c r="A13" s="31"/>
      <c r="B13" s="24">
        <v>6497725.4100000001</v>
      </c>
      <c r="C13" s="24">
        <v>6497725.4100000001</v>
      </c>
      <c r="D13" s="24">
        <v>6497725.4100000001</v>
      </c>
      <c r="E13" s="24">
        <v>0</v>
      </c>
    </row>
    <row r="14" spans="1:5" ht="15.75" thickBot="1" x14ac:dyDescent="0.3">
      <c r="A14" s="22" t="s">
        <v>69</v>
      </c>
      <c r="B14" s="28">
        <v>8595738.9826984126</v>
      </c>
      <c r="C14" s="28">
        <v>9646033.6089484133</v>
      </c>
      <c r="D14" s="28">
        <v>11661669.719603175</v>
      </c>
      <c r="E14" s="28">
        <v>4044267.8912499999</v>
      </c>
    </row>
    <row r="15" spans="1:5" ht="15.75" thickBot="1" x14ac:dyDescent="0.3">
      <c r="A15" s="23" t="s">
        <v>0</v>
      </c>
      <c r="B15" s="23" t="s">
        <v>65</v>
      </c>
      <c r="C15" s="23" t="s">
        <v>67</v>
      </c>
      <c r="D15" s="23" t="s">
        <v>61</v>
      </c>
      <c r="E15" s="23" t="s">
        <v>63</v>
      </c>
    </row>
    <row r="16" spans="1:5" ht="15.75" thickBot="1" x14ac:dyDescent="0.3">
      <c r="A16" s="25" t="s">
        <v>16</v>
      </c>
      <c r="B16" s="24">
        <v>0</v>
      </c>
      <c r="C16" s="24">
        <v>24217.28875</v>
      </c>
      <c r="D16" s="24">
        <v>96869.154999999999</v>
      </c>
      <c r="E16" s="24">
        <v>72651.866250000006</v>
      </c>
    </row>
    <row r="17" spans="1:5" ht="15.75" thickBot="1" x14ac:dyDescent="0.3">
      <c r="A17" s="26"/>
      <c r="B17" s="24">
        <v>0</v>
      </c>
      <c r="C17" s="24">
        <v>27308.857499999998</v>
      </c>
      <c r="D17" s="24">
        <v>109235.43</v>
      </c>
      <c r="E17" s="24">
        <v>81926.572499999995</v>
      </c>
    </row>
    <row r="18" spans="1:5" ht="15.75" thickBot="1" x14ac:dyDescent="0.3">
      <c r="A18" s="26"/>
      <c r="B18" s="24">
        <v>0</v>
      </c>
      <c r="C18" s="24">
        <v>182633.03099999999</v>
      </c>
      <c r="D18" s="24">
        <v>78271.298999999999</v>
      </c>
      <c r="E18" s="24">
        <v>0</v>
      </c>
    </row>
    <row r="19" spans="1:5" ht="15.75" thickBot="1" x14ac:dyDescent="0.3">
      <c r="A19" s="26"/>
      <c r="B19" s="24">
        <v>0</v>
      </c>
      <c r="C19" s="24">
        <v>394726.03166666668</v>
      </c>
      <c r="D19" s="24">
        <v>1578904.1266666667</v>
      </c>
      <c r="E19" s="24">
        <v>1578904.1266666667</v>
      </c>
    </row>
    <row r="20" spans="1:5" ht="15.75" thickBot="1" x14ac:dyDescent="0.3">
      <c r="A20" s="26"/>
      <c r="B20" s="24">
        <v>270409.20666666667</v>
      </c>
      <c r="C20" s="24">
        <v>270409.20666666667</v>
      </c>
      <c r="D20" s="24">
        <v>270409.20666666667</v>
      </c>
      <c r="E20" s="24">
        <v>0</v>
      </c>
    </row>
    <row r="21" spans="1:5" ht="15.75" thickBot="1" x14ac:dyDescent="0.3">
      <c r="A21" s="26"/>
      <c r="B21" s="24">
        <v>428754.50666666671</v>
      </c>
      <c r="C21" s="24">
        <v>428754.50666666671</v>
      </c>
      <c r="D21" s="24">
        <v>107188.62666666668</v>
      </c>
      <c r="E21" s="24">
        <v>0</v>
      </c>
    </row>
    <row r="22" spans="1:5" ht="15.75" thickBot="1" x14ac:dyDescent="0.3">
      <c r="A22" s="27"/>
      <c r="B22" s="24">
        <v>2132360.6</v>
      </c>
      <c r="C22" s="24">
        <v>2132360.6</v>
      </c>
      <c r="D22" s="24">
        <v>2132360.6</v>
      </c>
      <c r="E22" s="24">
        <v>0</v>
      </c>
    </row>
    <row r="23" spans="1:5" ht="15.75" thickBot="1" x14ac:dyDescent="0.3">
      <c r="A23" s="22" t="s">
        <v>70</v>
      </c>
      <c r="B23" s="28">
        <f>SUM(B16:B22)</f>
        <v>2831524.3133333335</v>
      </c>
      <c r="C23" s="28">
        <f>SUM(C16:C22)</f>
        <v>3460409.5222500004</v>
      </c>
      <c r="D23" s="28">
        <f>SUM(D16:D22)</f>
        <v>4373238.4440000001</v>
      </c>
      <c r="E23" s="28">
        <f>SUM(E16:E22)</f>
        <v>1733482.5654166667</v>
      </c>
    </row>
    <row r="24" spans="1:5" ht="15.75" thickBot="1" x14ac:dyDescent="0.3">
      <c r="A24" s="23" t="s">
        <v>0</v>
      </c>
      <c r="B24" s="23" t="s">
        <v>65</v>
      </c>
      <c r="C24" s="23" t="s">
        <v>67</v>
      </c>
      <c r="D24" s="23" t="s">
        <v>61</v>
      </c>
      <c r="E24" s="23" t="s">
        <v>63</v>
      </c>
    </row>
    <row r="25" spans="1:5" ht="15.75" thickBot="1" x14ac:dyDescent="0.3">
      <c r="A25" s="29" t="s">
        <v>30</v>
      </c>
      <c r="B25" s="24">
        <v>0</v>
      </c>
      <c r="C25" s="24">
        <v>9466.3037499999991</v>
      </c>
      <c r="D25" s="24">
        <v>37865.214999999997</v>
      </c>
      <c r="E25" s="24">
        <v>28398.911249999997</v>
      </c>
    </row>
    <row r="26" spans="1:5" ht="15.75" thickBot="1" x14ac:dyDescent="0.3">
      <c r="A26" s="30"/>
      <c r="B26" s="24">
        <v>0</v>
      </c>
      <c r="C26" s="24">
        <v>10674.768749999999</v>
      </c>
      <c r="D26" s="24">
        <v>42699.074999999997</v>
      </c>
      <c r="E26" s="24">
        <v>32024.306249999998</v>
      </c>
    </row>
    <row r="27" spans="1:5" ht="15.75" thickBot="1" x14ac:dyDescent="0.3">
      <c r="A27" s="30"/>
      <c r="B27" s="24">
        <v>0</v>
      </c>
      <c r="C27" s="24">
        <v>80367.305833333347</v>
      </c>
      <c r="D27" s="24">
        <v>321469.22333333339</v>
      </c>
      <c r="E27" s="24">
        <v>321469.22333333339</v>
      </c>
    </row>
    <row r="28" spans="1:5" ht="15.75" thickBot="1" x14ac:dyDescent="0.3">
      <c r="A28" s="30"/>
      <c r="B28" s="24">
        <v>41030.315000000002</v>
      </c>
      <c r="C28" s="24">
        <v>41030.315000000002</v>
      </c>
      <c r="D28" s="24">
        <v>0</v>
      </c>
      <c r="E28" s="24">
        <v>0</v>
      </c>
    </row>
    <row r="29" spans="1:5" ht="15.75" thickBot="1" x14ac:dyDescent="0.3">
      <c r="A29" s="30"/>
      <c r="B29" s="24">
        <v>203204.02222222224</v>
      </c>
      <c r="C29" s="24">
        <v>203204.02222222224</v>
      </c>
      <c r="D29" s="24">
        <v>50801.005555555559</v>
      </c>
      <c r="E29" s="24">
        <v>0</v>
      </c>
    </row>
    <row r="30" spans="1:5" ht="15.75" thickBot="1" x14ac:dyDescent="0.3">
      <c r="A30" s="31"/>
      <c r="B30" s="24">
        <v>385188.20666666667</v>
      </c>
      <c r="C30" s="24">
        <v>385188.20666666667</v>
      </c>
      <c r="D30" s="24">
        <v>385188.20666666667</v>
      </c>
      <c r="E30" s="24">
        <v>0</v>
      </c>
    </row>
    <row r="31" spans="1:5" ht="15.75" thickBot="1" x14ac:dyDescent="0.3">
      <c r="A31" s="22" t="s">
        <v>71</v>
      </c>
      <c r="B31" s="28">
        <f>SUM(B25:B30)</f>
        <v>629422.5438888889</v>
      </c>
      <c r="C31" s="28">
        <f>SUM(C25:C30)</f>
        <v>729930.9222222222</v>
      </c>
      <c r="D31" s="28">
        <f>SUM(D25:D30)</f>
        <v>838022.72555555566</v>
      </c>
      <c r="E31" s="28">
        <f>SUM(E25:E30)</f>
        <v>381892.44083333341</v>
      </c>
    </row>
    <row r="32" spans="1:5" ht="15.75" thickBot="1" x14ac:dyDescent="0.3">
      <c r="A32" s="23" t="s">
        <v>0</v>
      </c>
      <c r="B32" s="23" t="s">
        <v>65</v>
      </c>
      <c r="C32" s="23" t="s">
        <v>67</v>
      </c>
      <c r="D32" s="23" t="s">
        <v>61</v>
      </c>
      <c r="E32" s="23" t="s">
        <v>63</v>
      </c>
    </row>
    <row r="33" spans="1:5" ht="15.75" thickBot="1" x14ac:dyDescent="0.3">
      <c r="A33" s="29" t="s">
        <v>29</v>
      </c>
      <c r="B33" s="24">
        <v>0</v>
      </c>
      <c r="C33" s="24">
        <v>5395.7650000000003</v>
      </c>
      <c r="D33" s="24">
        <v>21583.06</v>
      </c>
      <c r="E33" s="24">
        <v>16187.295</v>
      </c>
    </row>
    <row r="34" spans="1:5" ht="15.75" thickBot="1" x14ac:dyDescent="0.3">
      <c r="A34" s="30"/>
      <c r="B34" s="24">
        <v>0</v>
      </c>
      <c r="C34" s="24">
        <v>6084.5862500000003</v>
      </c>
      <c r="D34" s="24">
        <v>24338.345000000001</v>
      </c>
      <c r="E34" s="24">
        <v>18253.758750000001</v>
      </c>
    </row>
    <row r="35" spans="1:5" ht="15.75" thickBot="1" x14ac:dyDescent="0.3">
      <c r="A35" s="30"/>
      <c r="B35" s="24">
        <v>0</v>
      </c>
      <c r="C35" s="24">
        <v>11318.665945945948</v>
      </c>
      <c r="D35" s="24">
        <v>45274.663783783792</v>
      </c>
      <c r="E35" s="24">
        <v>45274.663783783792</v>
      </c>
    </row>
    <row r="36" spans="1:5" ht="15.75" thickBot="1" x14ac:dyDescent="0.3">
      <c r="A36" s="30"/>
      <c r="B36" s="24">
        <v>92111.650000000009</v>
      </c>
      <c r="C36" s="24">
        <v>92111.650000000009</v>
      </c>
      <c r="D36" s="24">
        <v>92111.650000000009</v>
      </c>
      <c r="E36" s="24">
        <v>0</v>
      </c>
    </row>
    <row r="37" spans="1:5" ht="15.75" thickBot="1" x14ac:dyDescent="0.3">
      <c r="A37" s="31"/>
      <c r="B37" s="24">
        <v>96084.262222222213</v>
      </c>
      <c r="C37" s="24">
        <v>96084.262222222213</v>
      </c>
      <c r="D37" s="24">
        <v>24021.065555555553</v>
      </c>
      <c r="E37" s="24">
        <v>0</v>
      </c>
    </row>
    <row r="38" spans="1:5" ht="15.75" thickBot="1" x14ac:dyDescent="0.3">
      <c r="A38" s="22" t="s">
        <v>72</v>
      </c>
      <c r="B38" s="28">
        <f>SUM(B33:B37)</f>
        <v>188195.91222222222</v>
      </c>
      <c r="C38" s="28">
        <f>SUM(C33:C37)</f>
        <v>210994.92941816815</v>
      </c>
      <c r="D38" s="28">
        <f>SUM(D33:D37)</f>
        <v>207328.78433933933</v>
      </c>
      <c r="E38" s="28">
        <f>SUM(E33:E37)</f>
        <v>79715.717533783783</v>
      </c>
    </row>
    <row r="39" spans="1:5" ht="15.75" thickBot="1" x14ac:dyDescent="0.3">
      <c r="A39" s="23" t="s">
        <v>0</v>
      </c>
      <c r="B39" s="23" t="s">
        <v>65</v>
      </c>
      <c r="C39" s="23" t="s">
        <v>67</v>
      </c>
      <c r="D39" s="23" t="s">
        <v>61</v>
      </c>
      <c r="E39" s="23" t="s">
        <v>63</v>
      </c>
    </row>
    <row r="40" spans="1:5" ht="15.75" thickBot="1" x14ac:dyDescent="0.3">
      <c r="A40" s="29" t="s">
        <v>25</v>
      </c>
      <c r="B40" s="24">
        <v>0</v>
      </c>
      <c r="C40" s="24">
        <v>953.30625000000009</v>
      </c>
      <c r="D40" s="24">
        <v>3813.2250000000004</v>
      </c>
      <c r="E40" s="24">
        <v>2859.9187500000003</v>
      </c>
    </row>
    <row r="41" spans="1:5" ht="15.75" thickBot="1" x14ac:dyDescent="0.3">
      <c r="A41" s="30"/>
      <c r="B41" s="24">
        <v>0</v>
      </c>
      <c r="C41" s="24">
        <v>1075.0037500000001</v>
      </c>
      <c r="D41" s="24">
        <v>4300.0150000000003</v>
      </c>
      <c r="E41" s="24">
        <v>3225.01125</v>
      </c>
    </row>
    <row r="42" spans="1:5" ht="15.75" thickBot="1" x14ac:dyDescent="0.3">
      <c r="A42" s="30"/>
      <c r="B42" s="24">
        <v>0</v>
      </c>
      <c r="C42" s="24">
        <v>11633.073333333334</v>
      </c>
      <c r="D42" s="24">
        <v>46532.293333333335</v>
      </c>
      <c r="E42" s="24">
        <v>46532.293333333335</v>
      </c>
    </row>
    <row r="43" spans="1:5" ht="15.75" thickBot="1" x14ac:dyDescent="0.3">
      <c r="A43" s="30"/>
      <c r="B43" s="24">
        <v>51492.94666666667</v>
      </c>
      <c r="C43" s="24">
        <v>51492.94666666667</v>
      </c>
      <c r="D43" s="24">
        <v>51492.94666666667</v>
      </c>
      <c r="E43" s="24">
        <v>0</v>
      </c>
    </row>
    <row r="44" spans="1:5" ht="15.75" thickBot="1" x14ac:dyDescent="0.3">
      <c r="A44" s="31"/>
      <c r="B44" s="24">
        <v>153161.11333333334</v>
      </c>
      <c r="C44" s="24">
        <v>153161.11333333334</v>
      </c>
      <c r="D44" s="24">
        <v>153161.11333333334</v>
      </c>
      <c r="E44" s="24">
        <v>0</v>
      </c>
    </row>
    <row r="45" spans="1:5" ht="15.75" thickBot="1" x14ac:dyDescent="0.3">
      <c r="A45" s="22" t="s">
        <v>73</v>
      </c>
      <c r="B45" s="28">
        <f>SUM(B40:B44)</f>
        <v>204654.06</v>
      </c>
      <c r="C45" s="28">
        <f t="shared" ref="C45:E45" si="0">SUM(C40:C44)</f>
        <v>218315.44333333336</v>
      </c>
      <c r="D45" s="28">
        <f t="shared" si="0"/>
        <v>259299.59333333335</v>
      </c>
      <c r="E45" s="28">
        <f t="shared" si="0"/>
        <v>52617.223333333335</v>
      </c>
    </row>
    <row r="46" spans="1:5" ht="15.75" thickBot="1" x14ac:dyDescent="0.3">
      <c r="A46" s="23" t="s">
        <v>0</v>
      </c>
      <c r="B46" s="23" t="s">
        <v>65</v>
      </c>
      <c r="C46" s="23" t="s">
        <v>67</v>
      </c>
      <c r="D46" s="23" t="s">
        <v>61</v>
      </c>
      <c r="E46" s="23" t="s">
        <v>63</v>
      </c>
    </row>
    <row r="47" spans="1:5" ht="15.75" thickBot="1" x14ac:dyDescent="0.3">
      <c r="A47" s="29" t="s">
        <v>28</v>
      </c>
      <c r="B47" s="24">
        <v>0</v>
      </c>
      <c r="C47" s="24">
        <v>136.35499999999999</v>
      </c>
      <c r="D47" s="24">
        <v>545.41999999999996</v>
      </c>
      <c r="E47" s="24">
        <v>409.06499999999994</v>
      </c>
    </row>
    <row r="48" spans="1:5" ht="15.75" thickBot="1" x14ac:dyDescent="0.3">
      <c r="A48" s="30"/>
      <c r="B48" s="24">
        <v>0</v>
      </c>
      <c r="C48" s="24">
        <v>153.76249999999999</v>
      </c>
      <c r="D48" s="24">
        <v>615.04999999999995</v>
      </c>
      <c r="E48" s="24">
        <v>461.28749999999997</v>
      </c>
    </row>
    <row r="49" spans="1:5" ht="15.75" thickBot="1" x14ac:dyDescent="0.3">
      <c r="A49" s="30"/>
      <c r="B49" s="24">
        <v>0</v>
      </c>
      <c r="C49" s="24">
        <v>46263.638333333336</v>
      </c>
      <c r="D49" s="24">
        <v>185054.55333333334</v>
      </c>
      <c r="E49" s="24">
        <v>185054.55333333334</v>
      </c>
    </row>
    <row r="50" spans="1:5" ht="15.75" thickBot="1" x14ac:dyDescent="0.3">
      <c r="A50" s="30"/>
      <c r="B50" s="24">
        <v>33905.297777777778</v>
      </c>
      <c r="C50" s="24">
        <v>33905.297777777778</v>
      </c>
      <c r="D50" s="24">
        <v>8476.3244444444445</v>
      </c>
      <c r="E50" s="24">
        <v>0</v>
      </c>
    </row>
    <row r="51" spans="1:5" ht="15.75" thickBot="1" x14ac:dyDescent="0.3">
      <c r="A51" s="31"/>
      <c r="B51" s="24">
        <v>51111.180000000008</v>
      </c>
      <c r="C51" s="24">
        <v>51111.180000000008</v>
      </c>
      <c r="D51" s="24">
        <v>51111.180000000008</v>
      </c>
      <c r="E51" s="24">
        <v>0</v>
      </c>
    </row>
    <row r="52" spans="1:5" ht="15.75" thickBot="1" x14ac:dyDescent="0.3">
      <c r="A52" s="22" t="s">
        <v>74</v>
      </c>
      <c r="B52" s="28">
        <f>SUM(B47:B51)</f>
        <v>85016.477777777793</v>
      </c>
      <c r="C52" s="28">
        <f t="shared" ref="C52:E52" si="1">SUM(C47:C51)</f>
        <v>131570.23361111112</v>
      </c>
      <c r="D52" s="28">
        <f t="shared" si="1"/>
        <v>245802.52777777781</v>
      </c>
      <c r="E52" s="28">
        <f t="shared" si="1"/>
        <v>185924.90583333335</v>
      </c>
    </row>
    <row r="53" spans="1:5" ht="15.75" thickBot="1" x14ac:dyDescent="0.3">
      <c r="A53" s="23" t="s">
        <v>0</v>
      </c>
      <c r="B53" s="23" t="s">
        <v>65</v>
      </c>
      <c r="C53" s="23" t="s">
        <v>67</v>
      </c>
      <c r="D53" s="23" t="s">
        <v>61</v>
      </c>
      <c r="E53" s="23" t="s">
        <v>63</v>
      </c>
    </row>
    <row r="54" spans="1:5" ht="15.75" thickBot="1" x14ac:dyDescent="0.3">
      <c r="A54" s="29" t="s">
        <v>31</v>
      </c>
      <c r="B54" s="24">
        <v>0</v>
      </c>
      <c r="C54" s="24">
        <v>1155.0274999999999</v>
      </c>
      <c r="D54" s="24">
        <v>4620.1099999999997</v>
      </c>
      <c r="E54" s="24">
        <v>3465.0825</v>
      </c>
    </row>
    <row r="55" spans="1:5" ht="15.75" thickBot="1" x14ac:dyDescent="0.3">
      <c r="A55" s="30"/>
      <c r="B55" s="24">
        <v>0</v>
      </c>
      <c r="C55" s="24">
        <v>1302.47875</v>
      </c>
      <c r="D55" s="24">
        <v>5209.915</v>
      </c>
      <c r="E55" s="24">
        <v>3907.4362499999997</v>
      </c>
    </row>
    <row r="56" spans="1:5" ht="15.75" thickBot="1" x14ac:dyDescent="0.3">
      <c r="A56" s="30"/>
      <c r="B56" s="24">
        <v>0</v>
      </c>
      <c r="C56" s="24">
        <v>11633.073333333334</v>
      </c>
      <c r="D56" s="24">
        <v>46532.293333333335</v>
      </c>
      <c r="E56" s="24">
        <v>46532.293333333335</v>
      </c>
    </row>
    <row r="57" spans="1:5" ht="15.75" thickBot="1" x14ac:dyDescent="0.3">
      <c r="A57" s="30"/>
      <c r="B57" s="24">
        <v>2872.862222222222</v>
      </c>
      <c r="C57" s="24">
        <v>2872.862222222222</v>
      </c>
      <c r="D57" s="24">
        <v>718.21555555555551</v>
      </c>
      <c r="E57" s="24">
        <v>0</v>
      </c>
    </row>
    <row r="58" spans="1:5" ht="15.75" thickBot="1" x14ac:dyDescent="0.3">
      <c r="A58" s="31"/>
      <c r="B58" s="24">
        <v>62942.41</v>
      </c>
      <c r="C58" s="24">
        <v>62942.41</v>
      </c>
      <c r="D58" s="24">
        <v>62942.41</v>
      </c>
      <c r="E58" s="24">
        <v>0</v>
      </c>
    </row>
    <row r="59" spans="1:5" ht="15.75" thickBot="1" x14ac:dyDescent="0.3">
      <c r="A59" s="22" t="s">
        <v>75</v>
      </c>
      <c r="B59" s="28">
        <f>SUM(B54:B58)</f>
        <v>65815.272222222222</v>
      </c>
      <c r="C59" s="28">
        <f t="shared" ref="C59:E59" si="2">SUM(C54:C58)</f>
        <v>79905.851805555561</v>
      </c>
      <c r="D59" s="28">
        <f t="shared" si="2"/>
        <v>120022.9438888889</v>
      </c>
      <c r="E59" s="28">
        <f t="shared" si="2"/>
        <v>53904.812083333338</v>
      </c>
    </row>
    <row r="60" spans="1:5" ht="15.75" thickBot="1" x14ac:dyDescent="0.3">
      <c r="A60" s="23" t="s">
        <v>0</v>
      </c>
      <c r="B60" s="23" t="s">
        <v>65</v>
      </c>
      <c r="C60" s="23" t="s">
        <v>67</v>
      </c>
      <c r="D60" s="23" t="s">
        <v>61</v>
      </c>
      <c r="E60" s="23" t="s">
        <v>63</v>
      </c>
    </row>
    <row r="61" spans="1:5" ht="15.75" thickBot="1" x14ac:dyDescent="0.3">
      <c r="A61" s="24" t="s">
        <v>55</v>
      </c>
      <c r="B61" s="24">
        <v>0</v>
      </c>
      <c r="C61" s="24">
        <v>37406.46</v>
      </c>
      <c r="D61" s="24">
        <v>149625.84</v>
      </c>
      <c r="E61" s="24">
        <v>149625.84</v>
      </c>
    </row>
    <row r="62" spans="1:5" ht="15.75" thickBot="1" x14ac:dyDescent="0.3">
      <c r="A62" s="22" t="s">
        <v>76</v>
      </c>
      <c r="B62" s="28">
        <f>SUM(B61)</f>
        <v>0</v>
      </c>
      <c r="C62" s="28">
        <f t="shared" ref="C62:E62" si="3">SUM(C61)</f>
        <v>37406.46</v>
      </c>
      <c r="D62" s="28">
        <f t="shared" si="3"/>
        <v>149625.84</v>
      </c>
      <c r="E62" s="28">
        <f t="shared" si="3"/>
        <v>149625.84</v>
      </c>
    </row>
  </sheetData>
  <mergeCells count="7">
    <mergeCell ref="A54:A58"/>
    <mergeCell ref="A2:A13"/>
    <mergeCell ref="A16:A22"/>
    <mergeCell ref="A25:A30"/>
    <mergeCell ref="A33:A37"/>
    <mergeCell ref="A40:A44"/>
    <mergeCell ref="A47:A5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Contratos Telefonica</vt:lpstr>
      <vt:lpstr>Plan1</vt:lpstr>
      <vt:lpstr>dinâmica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c472034</dc:creator>
  <cp:lastModifiedBy>Charlene Biazus</cp:lastModifiedBy>
  <dcterms:created xsi:type="dcterms:W3CDTF">2013-11-18T11:43:24Z</dcterms:created>
  <dcterms:modified xsi:type="dcterms:W3CDTF">2013-11-19T11:56:12Z</dcterms:modified>
</cp:coreProperties>
</file>