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eng\Desktop\New folder\"/>
    </mc:Choice>
  </mc:AlternateContent>
  <xr:revisionPtr revIDLastSave="0" documentId="13_ncr:1_{C82D8107-2D56-48C3-9199-0C631D5EA42B}" xr6:coauthVersionLast="47" xr6:coauthVersionMax="47" xr10:uidLastSave="{00000000-0000-0000-0000-000000000000}"/>
  <bookViews>
    <workbookView xWindow="-110" yWindow="490" windowWidth="38620" windowHeight="21220" xr2:uid="{00000000-000D-0000-FFFF-FFFF000000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6" i="3"/>
  <c r="G62" i="3"/>
  <c r="G7" i="3"/>
  <c r="G8" i="3"/>
  <c r="G12" i="3"/>
  <c r="G13" i="3"/>
  <c r="G14" i="3"/>
  <c r="G16" i="3"/>
  <c r="G18" i="3"/>
  <c r="G19" i="3"/>
  <c r="G20" i="3"/>
  <c r="G23" i="3"/>
  <c r="G24" i="3"/>
  <c r="G26" i="3"/>
  <c r="G28" i="3"/>
  <c r="G29" i="3"/>
  <c r="G31" i="3"/>
  <c r="G33" i="3"/>
  <c r="G34" i="3"/>
  <c r="G35" i="3"/>
  <c r="G37" i="3"/>
  <c r="G39" i="3"/>
  <c r="G40" i="3"/>
  <c r="G41" i="3"/>
  <c r="G43" i="3"/>
  <c r="G45" i="3"/>
  <c r="G46" i="3"/>
  <c r="G47" i="3"/>
  <c r="G49" i="3"/>
  <c r="G50" i="3"/>
  <c r="G51" i="3"/>
  <c r="G53" i="3"/>
  <c r="G54" i="3"/>
  <c r="G55" i="3"/>
  <c r="G56" i="3"/>
  <c r="G57" i="3"/>
  <c r="G58" i="3"/>
  <c r="G59" i="3"/>
  <c r="G60" i="3"/>
  <c r="G64" i="3"/>
  <c r="G65" i="3"/>
  <c r="G66" i="3"/>
  <c r="G4" i="3"/>
  <c r="H39" i="2"/>
  <c r="H76" i="2"/>
  <c r="H45" i="2"/>
  <c r="H23" i="2"/>
  <c r="H8" i="2"/>
  <c r="H61" i="2"/>
  <c r="D6" i="3"/>
  <c r="E6" i="3" s="1"/>
  <c r="D7" i="3"/>
  <c r="E7" i="3" s="1"/>
  <c r="D8" i="3"/>
  <c r="E8" i="3" s="1"/>
  <c r="D10" i="3"/>
  <c r="E10" i="3" s="1"/>
  <c r="D12" i="3"/>
  <c r="E12" i="3" s="1"/>
  <c r="D13" i="3"/>
  <c r="E13" i="3" s="1"/>
  <c r="D14" i="3"/>
  <c r="E14" i="3" s="1"/>
  <c r="D16" i="3"/>
  <c r="E16" i="3" s="1"/>
  <c r="D18" i="3"/>
  <c r="E18" i="3" s="1"/>
  <c r="D19" i="3"/>
  <c r="E19" i="3" s="1"/>
  <c r="D20" i="3"/>
  <c r="E20" i="3" s="1"/>
  <c r="D23" i="3"/>
  <c r="E23" i="3" s="1"/>
  <c r="D24" i="3"/>
  <c r="E24" i="3" s="1"/>
  <c r="D26" i="3"/>
  <c r="E26" i="3" s="1"/>
  <c r="D28" i="3"/>
  <c r="E28" i="3" s="1"/>
  <c r="D29" i="3"/>
  <c r="E29" i="3" s="1"/>
  <c r="D31" i="3"/>
  <c r="E31" i="3" s="1"/>
  <c r="D33" i="3"/>
  <c r="E33" i="3" s="1"/>
  <c r="D34" i="3"/>
  <c r="E34" i="3" s="1"/>
  <c r="D35" i="3"/>
  <c r="E35" i="3" s="1"/>
  <c r="D37" i="3"/>
  <c r="E37" i="3" s="1"/>
  <c r="D39" i="3"/>
  <c r="E39" i="3" s="1"/>
  <c r="D40" i="3"/>
  <c r="E40" i="3" s="1"/>
  <c r="D41" i="3"/>
  <c r="E41" i="3" s="1"/>
  <c r="D43" i="3"/>
  <c r="E43" i="3" s="1"/>
  <c r="D45" i="3"/>
  <c r="E45" i="3" s="1"/>
  <c r="D46" i="3"/>
  <c r="E46" i="3" s="1"/>
  <c r="D47" i="3"/>
  <c r="E47" i="3" s="1"/>
  <c r="D49" i="3"/>
  <c r="E49" i="3" s="1"/>
  <c r="D50" i="3"/>
  <c r="E50" i="3" s="1"/>
  <c r="D51" i="3"/>
  <c r="E51" i="3" s="1"/>
  <c r="D53" i="3"/>
  <c r="E53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2" i="3"/>
  <c r="E62" i="3" s="1"/>
  <c r="D64" i="3"/>
  <c r="E64" i="3" s="1"/>
  <c r="D65" i="3"/>
  <c r="E65" i="3" s="1"/>
  <c r="D66" i="3"/>
  <c r="E66" i="3" s="1"/>
  <c r="D4" i="3"/>
  <c r="E4" i="3" s="1"/>
  <c r="H56" i="2"/>
  <c r="H57" i="2"/>
  <c r="H55" i="2"/>
  <c r="I74" i="2"/>
  <c r="I75" i="2"/>
  <c r="I76" i="2"/>
  <c r="I72" i="2"/>
  <c r="I55" i="2"/>
  <c r="I56" i="2"/>
  <c r="I57" i="2"/>
  <c r="I59" i="2"/>
  <c r="I60" i="2"/>
  <c r="I61" i="2"/>
  <c r="I53" i="2"/>
  <c r="I43" i="2"/>
  <c r="I44" i="2"/>
  <c r="I45" i="2"/>
  <c r="I41" i="2"/>
  <c r="I37" i="2"/>
  <c r="I38" i="2"/>
  <c r="I39" i="2"/>
  <c r="I35" i="2"/>
  <c r="I19" i="2"/>
  <c r="I21" i="2"/>
  <c r="I23" i="2"/>
  <c r="I16" i="2"/>
  <c r="I6" i="2"/>
  <c r="I7" i="2"/>
  <c r="I8" i="2"/>
  <c r="I4" i="2"/>
  <c r="C84" i="2"/>
  <c r="C47" i="2"/>
  <c r="C20" i="2"/>
  <c r="C17" i="2"/>
</calcChain>
</file>

<file path=xl/sharedStrings.xml><?xml version="1.0" encoding="utf-8"?>
<sst xmlns="http://schemas.openxmlformats.org/spreadsheetml/2006/main" count="275" uniqueCount="97">
  <si>
    <t>Assignment 1</t>
  </si>
  <si>
    <t>Assignment 2</t>
  </si>
  <si>
    <t>Assignment 3</t>
  </si>
  <si>
    <t>Task</t>
  </si>
  <si>
    <t>Work Size</t>
  </si>
  <si>
    <t>Productivity Rate</t>
  </si>
  <si>
    <t>Project Plan</t>
  </si>
  <si>
    <t xml:space="preserve">     Write Plan</t>
  </si>
  <si>
    <t xml:space="preserve">     Review Plan</t>
  </si>
  <si>
    <t xml:space="preserve">            Preparation for Review</t>
  </si>
  <si>
    <t xml:space="preserve">            Review Meeting</t>
  </si>
  <si>
    <t xml:space="preserve">     Rework</t>
  </si>
  <si>
    <t>Documented Software Development Process Updates</t>
  </si>
  <si>
    <t xml:space="preserve">     Process Changes</t>
  </si>
  <si>
    <t xml:space="preserve">     Review Changes</t>
  </si>
  <si>
    <t>Requirement</t>
  </si>
  <si>
    <t xml:space="preserve">     Write Requirements</t>
  </si>
  <si>
    <t xml:space="preserve">     Write Use Case Model</t>
  </si>
  <si>
    <t xml:space="preserve">     Review Requirements/ Use Case Model</t>
  </si>
  <si>
    <t xml:space="preserve">     Review Requirements</t>
  </si>
  <si>
    <t>Lab and Environment Setup</t>
  </si>
  <si>
    <t>Build the development and testing lab environment</t>
  </si>
  <si>
    <t xml:space="preserve">     Hardware</t>
  </si>
  <si>
    <t xml:space="preserve">     Hardware Environment</t>
  </si>
  <si>
    <t xml:space="preserve">            Install Network Elements</t>
  </si>
  <si>
    <t xml:space="preserve">            Servers</t>
  </si>
  <si>
    <t xml:space="preserve">                   Routers</t>
  </si>
  <si>
    <t xml:space="preserve">            Clients</t>
  </si>
  <si>
    <t xml:space="preserve">                   Bridge</t>
  </si>
  <si>
    <t xml:space="preserve">     Software Development Tools</t>
  </si>
  <si>
    <t xml:space="preserve">            Install Server</t>
  </si>
  <si>
    <t xml:space="preserve">            Build/Compile Tools</t>
  </si>
  <si>
    <t xml:space="preserve">            Install Clients</t>
  </si>
  <si>
    <t xml:space="preserve">     Software Testing Tools</t>
  </si>
  <si>
    <t xml:space="preserve">     Software</t>
  </si>
  <si>
    <t xml:space="preserve">            Test Cases Execution Tools</t>
  </si>
  <si>
    <t xml:space="preserve">            Install Development Tools</t>
  </si>
  <si>
    <t xml:space="preserve">            Simulation Tools</t>
  </si>
  <si>
    <t xml:space="preserve">            Install Testing Tools</t>
  </si>
  <si>
    <t>Analysis</t>
  </si>
  <si>
    <t xml:space="preserve">     Write Analysis Document</t>
  </si>
  <si>
    <t xml:space="preserve">     Review Analysis Document</t>
  </si>
  <si>
    <t xml:space="preserve">            Preparation for Analysis Document</t>
  </si>
  <si>
    <t>Design</t>
  </si>
  <si>
    <t>Analysis/Design Document</t>
  </si>
  <si>
    <t xml:space="preserve">     Write DD</t>
  </si>
  <si>
    <t xml:space="preserve">     Review DD</t>
  </si>
  <si>
    <t xml:space="preserve">            Preparation for DD</t>
  </si>
  <si>
    <t>Data Model</t>
  </si>
  <si>
    <t xml:space="preserve">     Write Data Model (DM)</t>
  </si>
  <si>
    <t xml:space="preserve">     Create Data Model</t>
  </si>
  <si>
    <t xml:space="preserve">     Review DM</t>
  </si>
  <si>
    <t xml:space="preserve">     Review Data Model</t>
  </si>
  <si>
    <t xml:space="preserve">            Preparation for DM</t>
  </si>
  <si>
    <t>Coding and unit test</t>
  </si>
  <si>
    <t>Coding</t>
  </si>
  <si>
    <t xml:space="preserve">     Write Code</t>
  </si>
  <si>
    <t xml:space="preserve">     Unit Testing</t>
  </si>
  <si>
    <t xml:space="preserve">            Prepare/Execute Test Cases</t>
  </si>
  <si>
    <t xml:space="preserve">            Fix Found Defects</t>
  </si>
  <si>
    <t xml:space="preserve">            Test Fixed Defects</t>
  </si>
  <si>
    <t xml:space="preserve">     Code Inspection</t>
  </si>
  <si>
    <t xml:space="preserve">            Preparation for Code Inspection</t>
  </si>
  <si>
    <t xml:space="preserve">            Code Inspection Meeting</t>
  </si>
  <si>
    <t xml:space="preserve">            Rework</t>
  </si>
  <si>
    <t>Testing</t>
  </si>
  <si>
    <t xml:space="preserve">     Write Test Plan (TP)</t>
  </si>
  <si>
    <t xml:space="preserve">     Review TP</t>
  </si>
  <si>
    <t xml:space="preserve">            Preparation for TP</t>
  </si>
  <si>
    <t xml:space="preserve">            Review TP Meeting</t>
  </si>
  <si>
    <t xml:space="preserve">     Execute TP (test cases)</t>
  </si>
  <si>
    <t xml:space="preserve">     Fix Found Defects</t>
  </si>
  <si>
    <t xml:space="preserve">     Test Fixed Defects</t>
  </si>
  <si>
    <t>Documentation</t>
  </si>
  <si>
    <t xml:space="preserve">     User Documentation</t>
  </si>
  <si>
    <t xml:space="preserve">     Review UD</t>
  </si>
  <si>
    <t xml:space="preserve">            Preparation for UD Review</t>
  </si>
  <si>
    <t xml:space="preserve">            Preparation for UD Review Meeting</t>
  </si>
  <si>
    <t xml:space="preserve">            Review UD Meeting</t>
  </si>
  <si>
    <t>Training</t>
  </si>
  <si>
    <t xml:space="preserve">     Training Handouts (TH)</t>
  </si>
  <si>
    <t xml:space="preserve">     Review Training Handouts (TH)</t>
  </si>
  <si>
    <t xml:space="preserve">            Preparation for TH review meeting</t>
  </si>
  <si>
    <t xml:space="preserve">            Review TH Meeting</t>
  </si>
  <si>
    <t xml:space="preserve">      Write Plan</t>
  </si>
  <si>
    <t xml:space="preserve">      Review Plan</t>
  </si>
  <si>
    <t xml:space="preserve">         Preparation for review</t>
  </si>
  <si>
    <t xml:space="preserve">         Review Meeting</t>
  </si>
  <si>
    <t xml:space="preserve">      Rework</t>
  </si>
  <si>
    <t xml:space="preserve">Risk Mitigation and Contingency Plan </t>
  </si>
  <si>
    <t xml:space="preserve">         prepration for review(req)</t>
  </si>
  <si>
    <t xml:space="preserve">         prepration for review(use case)</t>
  </si>
  <si>
    <t xml:space="preserve">         Review Meeting(req)</t>
  </si>
  <si>
    <t xml:space="preserve">         Review Meeting(use case)</t>
  </si>
  <si>
    <t>Duration with 1 ppl(hours)</t>
  </si>
  <si>
    <t>Total ppl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</si>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</sst>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/>
    <xf numFmtId="0" fontId="3" fillId="0" borderId="17" xfId="0" applyFont="1" applyBorder="1"/>
    <xf numFmtId="0" fontId="3" fillId="0" borderId="20" xfId="0" applyFont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 applyAlignment="1">
      <alignment horizontal="center"/>
    </xf>
    <xf numFmtId="0" fontId="3" fillId="0" borderId="19" xfId="0" applyFont="1" applyBorder="1"/>
    <xf numFmtId="0" fontId="3" fillId="0" borderId="16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2" xfId="0" applyFont="1" applyBorder="1"/>
    <xf numFmtId="0" fontId="2" fillId="0" borderId="10" xfId="0" applyFont="1" applyBorder="1"/>
    <xf numFmtId="0" fontId="1" fillId="2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3" fillId="6" borderId="10" xfId="0" applyFont="1" applyFill="1" applyBorder="1"/>
    <xf numFmtId="0" fontId="3" fillId="6" borderId="13" xfId="0" applyFont="1" applyFill="1" applyBorder="1"/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2" fillId="7" borderId="7" xfId="0" applyFont="1" applyFill="1" applyBorder="1"/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/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/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18F-AF9C-4F8D-9950-0AD56FF3C6FD}">
  <dimension ref="A1:G66"/>
  <sheetViews>
    <sheetView tabSelected="1" topLeftCell="B22" workbookViewId="0">
      <selection activeCell="G64" sqref="G64:G66"/>
    </sheetView>
  </sheetViews>
  <sheetFormatPr defaultRowHeight="14.5" x14ac:dyDescent="0.35"/>
  <cols>
    <col min="1" max="1" width="46" bestFit="1" customWidth="1"/>
    <col min="2" max="2" width="10.90625" customWidth="1"/>
    <col min="3" max="3" width="14.6328125" customWidth="1"/>
    <col min="4" max="4" width="4.7265625" customWidth="1"/>
    <col min="5" max="5" width="23.1796875" customWidth="1"/>
    <col min="6" max="6" width="8.7265625" customWidth="1"/>
    <col min="7" max="7" width="23.453125" customWidth="1"/>
  </cols>
  <sheetData>
    <row r="1" spans="1:7" x14ac:dyDescent="0.35">
      <c r="A1" t="s">
        <v>2</v>
      </c>
    </row>
    <row r="2" spans="1:7" x14ac:dyDescent="0.35">
      <c r="A2" t="s">
        <v>3</v>
      </c>
      <c r="B2" t="s">
        <v>4</v>
      </c>
      <c r="C2" t="s">
        <v>5</v>
      </c>
      <c r="D2" t="s">
        <v>94</v>
      </c>
      <c r="E2" t="s">
        <v>94</v>
      </c>
      <c r="F2" t="s">
        <v>95</v>
      </c>
      <c r="G2" t="s">
        <v>96</v>
      </c>
    </row>
    <row r="3" spans="1:7" x14ac:dyDescent="0.35">
      <c r="A3" s="49" t="s">
        <v>6</v>
      </c>
    </row>
    <row r="4" spans="1:7" x14ac:dyDescent="0.35">
      <c r="A4" s="49" t="s">
        <v>7</v>
      </c>
      <c r="B4">
        <v>157</v>
      </c>
      <c r="C4">
        <v>3.5</v>
      </c>
      <c r="D4">
        <f>B4/C4</f>
        <v>44.857142857142854</v>
      </c>
      <c r="E4">
        <f>ROUNDUP(D4,0)</f>
        <v>45</v>
      </c>
      <c r="F4">
        <v>1</v>
      </c>
      <c r="G4">
        <f>E4/F4/8</f>
        <v>5.625</v>
      </c>
    </row>
    <row r="5" spans="1:7" x14ac:dyDescent="0.35">
      <c r="A5" s="49" t="s">
        <v>8</v>
      </c>
    </row>
    <row r="6" spans="1:7" x14ac:dyDescent="0.35">
      <c r="A6" s="49" t="s">
        <v>9</v>
      </c>
      <c r="B6">
        <v>157</v>
      </c>
      <c r="C6">
        <v>5</v>
      </c>
      <c r="D6">
        <f t="shared" ref="D6:D58" si="0">B6/C6</f>
        <v>31.4</v>
      </c>
      <c r="E6">
        <f t="shared" ref="E6:E66" si="1">ROUNDUP(D6,0)</f>
        <v>32</v>
      </c>
      <c r="F6">
        <v>9</v>
      </c>
      <c r="G6">
        <f>E6/F6/8</f>
        <v>0.44444444444444442</v>
      </c>
    </row>
    <row r="7" spans="1:7" x14ac:dyDescent="0.35">
      <c r="A7" s="49" t="s">
        <v>10</v>
      </c>
      <c r="B7">
        <v>157</v>
      </c>
      <c r="C7">
        <v>10</v>
      </c>
      <c r="D7">
        <f t="shared" si="0"/>
        <v>15.7</v>
      </c>
      <c r="E7">
        <f t="shared" si="1"/>
        <v>16</v>
      </c>
      <c r="F7">
        <v>9</v>
      </c>
      <c r="G7">
        <f t="shared" ref="G5:G66" si="2">E7/F7/8</f>
        <v>0.22222222222222221</v>
      </c>
    </row>
    <row r="8" spans="1:7" x14ac:dyDescent="0.35">
      <c r="A8" s="49" t="s">
        <v>11</v>
      </c>
      <c r="B8">
        <v>101</v>
      </c>
      <c r="C8">
        <v>7</v>
      </c>
      <c r="D8">
        <f t="shared" si="0"/>
        <v>14.428571428571429</v>
      </c>
      <c r="E8">
        <f t="shared" si="1"/>
        <v>15</v>
      </c>
      <c r="F8">
        <v>1</v>
      </c>
      <c r="G8">
        <f t="shared" si="2"/>
        <v>1.875</v>
      </c>
    </row>
    <row r="9" spans="1:7" x14ac:dyDescent="0.35">
      <c r="A9" s="49" t="s">
        <v>12</v>
      </c>
    </row>
    <row r="10" spans="1:7" x14ac:dyDescent="0.35">
      <c r="A10" s="49" t="s">
        <v>13</v>
      </c>
      <c r="B10">
        <v>96</v>
      </c>
      <c r="C10">
        <v>2</v>
      </c>
      <c r="D10">
        <f t="shared" si="0"/>
        <v>48</v>
      </c>
      <c r="E10">
        <f t="shared" si="1"/>
        <v>48</v>
      </c>
      <c r="F10">
        <v>6</v>
      </c>
      <c r="G10">
        <f>E10/F10/8</f>
        <v>1</v>
      </c>
    </row>
    <row r="11" spans="1:7" x14ac:dyDescent="0.35">
      <c r="A11" s="49" t="s">
        <v>14</v>
      </c>
    </row>
    <row r="12" spans="1:7" x14ac:dyDescent="0.35">
      <c r="A12" s="49" t="s">
        <v>9</v>
      </c>
      <c r="B12">
        <v>96</v>
      </c>
      <c r="C12">
        <v>5</v>
      </c>
      <c r="D12">
        <f t="shared" si="0"/>
        <v>19.2</v>
      </c>
      <c r="E12">
        <f t="shared" si="1"/>
        <v>20</v>
      </c>
      <c r="F12">
        <v>6</v>
      </c>
      <c r="G12">
        <f t="shared" si="2"/>
        <v>0.41666666666666669</v>
      </c>
    </row>
    <row r="13" spans="1:7" x14ac:dyDescent="0.35">
      <c r="A13" s="49" t="s">
        <v>10</v>
      </c>
      <c r="B13">
        <v>96</v>
      </c>
      <c r="C13">
        <v>10</v>
      </c>
      <c r="D13">
        <f t="shared" si="0"/>
        <v>9.6</v>
      </c>
      <c r="E13">
        <f t="shared" si="1"/>
        <v>10</v>
      </c>
      <c r="F13">
        <v>6</v>
      </c>
      <c r="G13">
        <f t="shared" si="2"/>
        <v>0.20833333333333334</v>
      </c>
    </row>
    <row r="14" spans="1:7" x14ac:dyDescent="0.35">
      <c r="A14" s="49" t="s">
        <v>11</v>
      </c>
      <c r="B14">
        <v>37</v>
      </c>
      <c r="C14">
        <v>5</v>
      </c>
      <c r="D14">
        <f t="shared" si="0"/>
        <v>7.4</v>
      </c>
      <c r="E14">
        <f t="shared" si="1"/>
        <v>8</v>
      </c>
      <c r="F14">
        <v>6</v>
      </c>
      <c r="G14">
        <f t="shared" si="2"/>
        <v>0.16666666666666666</v>
      </c>
    </row>
    <row r="15" spans="1:7" x14ac:dyDescent="0.35">
      <c r="A15" s="49" t="s">
        <v>15</v>
      </c>
    </row>
    <row r="16" spans="1:7" x14ac:dyDescent="0.35">
      <c r="A16" s="49" t="s">
        <v>16</v>
      </c>
      <c r="B16">
        <v>178</v>
      </c>
      <c r="C16">
        <v>3.5</v>
      </c>
      <c r="D16">
        <f t="shared" si="0"/>
        <v>50.857142857142854</v>
      </c>
      <c r="E16">
        <f t="shared" si="1"/>
        <v>51</v>
      </c>
      <c r="F16">
        <v>1</v>
      </c>
      <c r="G16">
        <f t="shared" si="2"/>
        <v>6.375</v>
      </c>
    </row>
    <row r="17" spans="1:7" x14ac:dyDescent="0.35">
      <c r="A17" s="49" t="s">
        <v>19</v>
      </c>
    </row>
    <row r="18" spans="1:7" x14ac:dyDescent="0.35">
      <c r="A18" s="49" t="s">
        <v>9</v>
      </c>
      <c r="B18">
        <v>178</v>
      </c>
      <c r="C18">
        <v>15</v>
      </c>
      <c r="D18">
        <f t="shared" si="0"/>
        <v>11.866666666666667</v>
      </c>
      <c r="E18">
        <f t="shared" si="1"/>
        <v>12</v>
      </c>
      <c r="F18">
        <v>4</v>
      </c>
      <c r="G18">
        <f t="shared" si="2"/>
        <v>0.375</v>
      </c>
    </row>
    <row r="19" spans="1:7" x14ac:dyDescent="0.35">
      <c r="A19" s="49" t="s">
        <v>10</v>
      </c>
      <c r="B19">
        <v>178</v>
      </c>
      <c r="C19">
        <v>20</v>
      </c>
      <c r="D19">
        <f t="shared" si="0"/>
        <v>8.9</v>
      </c>
      <c r="E19">
        <f t="shared" si="1"/>
        <v>9</v>
      </c>
      <c r="F19">
        <v>5</v>
      </c>
      <c r="G19">
        <f t="shared" si="2"/>
        <v>0.22500000000000001</v>
      </c>
    </row>
    <row r="20" spans="1:7" x14ac:dyDescent="0.35">
      <c r="A20" s="49" t="s">
        <v>11</v>
      </c>
      <c r="B20">
        <v>159</v>
      </c>
      <c r="C20">
        <v>5</v>
      </c>
      <c r="D20">
        <f t="shared" si="0"/>
        <v>31.8</v>
      </c>
      <c r="E20">
        <f t="shared" si="1"/>
        <v>32</v>
      </c>
      <c r="F20">
        <v>1</v>
      </c>
      <c r="G20">
        <f t="shared" si="2"/>
        <v>4</v>
      </c>
    </row>
    <row r="21" spans="1:7" x14ac:dyDescent="0.35">
      <c r="A21" s="49" t="s">
        <v>21</v>
      </c>
    </row>
    <row r="22" spans="1:7" x14ac:dyDescent="0.35">
      <c r="A22" s="49" t="s">
        <v>23</v>
      </c>
    </row>
    <row r="23" spans="1:7" x14ac:dyDescent="0.35">
      <c r="A23" s="49" t="s">
        <v>25</v>
      </c>
      <c r="B23">
        <v>12</v>
      </c>
      <c r="C23">
        <v>0.125</v>
      </c>
      <c r="D23">
        <f t="shared" si="0"/>
        <v>96</v>
      </c>
      <c r="E23">
        <f t="shared" si="1"/>
        <v>96</v>
      </c>
      <c r="F23">
        <v>1</v>
      </c>
      <c r="G23">
        <f t="shared" si="2"/>
        <v>12</v>
      </c>
    </row>
    <row r="24" spans="1:7" x14ac:dyDescent="0.35">
      <c r="A24" s="49" t="s">
        <v>27</v>
      </c>
      <c r="B24">
        <v>27</v>
      </c>
      <c r="C24">
        <v>0.625</v>
      </c>
      <c r="D24">
        <f t="shared" si="0"/>
        <v>43.2</v>
      </c>
      <c r="E24">
        <f t="shared" si="1"/>
        <v>44</v>
      </c>
      <c r="F24">
        <v>1</v>
      </c>
      <c r="G24">
        <f t="shared" si="2"/>
        <v>5.5</v>
      </c>
    </row>
    <row r="25" spans="1:7" x14ac:dyDescent="0.35">
      <c r="A25" s="49" t="s">
        <v>29</v>
      </c>
    </row>
    <row r="26" spans="1:7" x14ac:dyDescent="0.35">
      <c r="A26" s="49" t="s">
        <v>31</v>
      </c>
      <c r="B26">
        <v>8</v>
      </c>
      <c r="C26">
        <v>1</v>
      </c>
      <c r="D26">
        <f t="shared" si="0"/>
        <v>8</v>
      </c>
      <c r="E26">
        <f t="shared" si="1"/>
        <v>8</v>
      </c>
      <c r="F26">
        <v>1</v>
      </c>
      <c r="G26">
        <f t="shared" si="2"/>
        <v>1</v>
      </c>
    </row>
    <row r="27" spans="1:7" x14ac:dyDescent="0.35">
      <c r="A27" s="49" t="s">
        <v>33</v>
      </c>
    </row>
    <row r="28" spans="1:7" x14ac:dyDescent="0.35">
      <c r="A28" s="49" t="s">
        <v>35</v>
      </c>
      <c r="B28">
        <v>7</v>
      </c>
      <c r="C28">
        <v>0.25</v>
      </c>
      <c r="D28">
        <f t="shared" si="0"/>
        <v>28</v>
      </c>
      <c r="E28">
        <f t="shared" si="1"/>
        <v>28</v>
      </c>
      <c r="F28">
        <v>1</v>
      </c>
      <c r="G28">
        <f t="shared" si="2"/>
        <v>3.5</v>
      </c>
    </row>
    <row r="29" spans="1:7" x14ac:dyDescent="0.35">
      <c r="A29" s="49" t="s">
        <v>37</v>
      </c>
      <c r="B29">
        <v>12</v>
      </c>
      <c r="C29">
        <v>0.25</v>
      </c>
      <c r="D29">
        <f t="shared" si="0"/>
        <v>48</v>
      </c>
      <c r="E29">
        <f t="shared" si="1"/>
        <v>48</v>
      </c>
      <c r="F29">
        <v>1</v>
      </c>
      <c r="G29">
        <f t="shared" si="2"/>
        <v>6</v>
      </c>
    </row>
    <row r="30" spans="1:7" x14ac:dyDescent="0.35">
      <c r="A30" s="49" t="s">
        <v>39</v>
      </c>
    </row>
    <row r="31" spans="1:7" x14ac:dyDescent="0.35">
      <c r="A31" s="49" t="s">
        <v>40</v>
      </c>
      <c r="B31">
        <v>136</v>
      </c>
      <c r="C31">
        <v>2.5</v>
      </c>
      <c r="D31">
        <f t="shared" si="0"/>
        <v>54.4</v>
      </c>
      <c r="E31">
        <f t="shared" si="1"/>
        <v>55</v>
      </c>
      <c r="F31">
        <v>1</v>
      </c>
      <c r="G31">
        <f t="shared" si="2"/>
        <v>6.875</v>
      </c>
    </row>
    <row r="32" spans="1:7" x14ac:dyDescent="0.35">
      <c r="A32" s="49" t="s">
        <v>41</v>
      </c>
    </row>
    <row r="33" spans="1:7" x14ac:dyDescent="0.35">
      <c r="A33" s="49" t="s">
        <v>42</v>
      </c>
      <c r="B33">
        <v>136</v>
      </c>
      <c r="C33">
        <v>2.5</v>
      </c>
      <c r="D33">
        <f t="shared" si="0"/>
        <v>54.4</v>
      </c>
      <c r="E33">
        <f t="shared" si="1"/>
        <v>55</v>
      </c>
      <c r="F33">
        <v>4</v>
      </c>
      <c r="G33">
        <f t="shared" si="2"/>
        <v>1.71875</v>
      </c>
    </row>
    <row r="34" spans="1:7" x14ac:dyDescent="0.35">
      <c r="A34" s="49" t="s">
        <v>10</v>
      </c>
      <c r="B34">
        <v>136</v>
      </c>
      <c r="C34">
        <v>5</v>
      </c>
      <c r="D34">
        <f t="shared" si="0"/>
        <v>27.2</v>
      </c>
      <c r="E34">
        <f t="shared" si="1"/>
        <v>28</v>
      </c>
      <c r="F34">
        <v>5</v>
      </c>
      <c r="G34">
        <f t="shared" si="2"/>
        <v>0.7</v>
      </c>
    </row>
    <row r="35" spans="1:7" x14ac:dyDescent="0.35">
      <c r="A35" s="49" t="s">
        <v>11</v>
      </c>
      <c r="B35">
        <v>58</v>
      </c>
      <c r="C35">
        <v>3.5</v>
      </c>
      <c r="D35">
        <f t="shared" si="0"/>
        <v>16.571428571428573</v>
      </c>
      <c r="E35">
        <f t="shared" si="1"/>
        <v>17</v>
      </c>
      <c r="F35">
        <v>1</v>
      </c>
      <c r="G35">
        <f t="shared" si="2"/>
        <v>2.125</v>
      </c>
    </row>
    <row r="36" spans="1:7" x14ac:dyDescent="0.35">
      <c r="A36" s="49" t="s">
        <v>43</v>
      </c>
    </row>
    <row r="37" spans="1:7" x14ac:dyDescent="0.35">
      <c r="A37" s="49" t="s">
        <v>45</v>
      </c>
      <c r="B37">
        <v>163</v>
      </c>
      <c r="C37">
        <v>2.5</v>
      </c>
      <c r="D37">
        <f t="shared" si="0"/>
        <v>65.2</v>
      </c>
      <c r="E37">
        <f t="shared" si="1"/>
        <v>66</v>
      </c>
      <c r="F37">
        <v>3</v>
      </c>
      <c r="G37">
        <f t="shared" si="2"/>
        <v>2.75</v>
      </c>
    </row>
    <row r="38" spans="1:7" x14ac:dyDescent="0.35">
      <c r="A38" s="49" t="s">
        <v>46</v>
      </c>
    </row>
    <row r="39" spans="1:7" x14ac:dyDescent="0.35">
      <c r="A39" s="49" t="s">
        <v>47</v>
      </c>
      <c r="B39">
        <v>163</v>
      </c>
      <c r="C39">
        <v>5</v>
      </c>
      <c r="D39">
        <f t="shared" si="0"/>
        <v>32.6</v>
      </c>
      <c r="E39">
        <f t="shared" si="1"/>
        <v>33</v>
      </c>
      <c r="F39">
        <v>4</v>
      </c>
      <c r="G39">
        <f t="shared" si="2"/>
        <v>1.03125</v>
      </c>
    </row>
    <row r="40" spans="1:7" x14ac:dyDescent="0.35">
      <c r="A40" s="49" t="s">
        <v>10</v>
      </c>
      <c r="B40">
        <v>163</v>
      </c>
      <c r="C40">
        <v>9</v>
      </c>
      <c r="D40">
        <f t="shared" si="0"/>
        <v>18.111111111111111</v>
      </c>
      <c r="E40">
        <f t="shared" si="1"/>
        <v>19</v>
      </c>
      <c r="F40">
        <v>5</v>
      </c>
      <c r="G40">
        <f t="shared" si="2"/>
        <v>0.47499999999999998</v>
      </c>
    </row>
    <row r="41" spans="1:7" x14ac:dyDescent="0.35">
      <c r="A41" s="49" t="s">
        <v>11</v>
      </c>
      <c r="B41">
        <v>126</v>
      </c>
      <c r="C41">
        <v>4.5</v>
      </c>
      <c r="D41">
        <f t="shared" si="0"/>
        <v>28</v>
      </c>
      <c r="E41">
        <f t="shared" si="1"/>
        <v>28</v>
      </c>
      <c r="F41">
        <v>3</v>
      </c>
      <c r="G41">
        <f t="shared" si="2"/>
        <v>1.1666666666666667</v>
      </c>
    </row>
    <row r="42" spans="1:7" x14ac:dyDescent="0.35">
      <c r="A42" s="49" t="s">
        <v>55</v>
      </c>
    </row>
    <row r="43" spans="1:7" x14ac:dyDescent="0.35">
      <c r="A43" s="49" t="s">
        <v>56</v>
      </c>
      <c r="B43">
        <v>3987</v>
      </c>
      <c r="C43">
        <v>5</v>
      </c>
      <c r="D43">
        <f t="shared" si="0"/>
        <v>797.4</v>
      </c>
      <c r="E43">
        <f t="shared" si="1"/>
        <v>798</v>
      </c>
      <c r="F43">
        <v>2</v>
      </c>
      <c r="G43">
        <f t="shared" si="2"/>
        <v>49.875</v>
      </c>
    </row>
    <row r="44" spans="1:7" x14ac:dyDescent="0.35">
      <c r="A44" s="49" t="s">
        <v>57</v>
      </c>
    </row>
    <row r="45" spans="1:7" x14ac:dyDescent="0.35">
      <c r="A45" s="49" t="s">
        <v>58</v>
      </c>
      <c r="B45">
        <v>407</v>
      </c>
      <c r="C45">
        <v>1.625</v>
      </c>
      <c r="D45">
        <f t="shared" si="0"/>
        <v>250.46153846153845</v>
      </c>
      <c r="E45">
        <f t="shared" si="1"/>
        <v>251</v>
      </c>
      <c r="F45">
        <v>2</v>
      </c>
      <c r="G45">
        <f t="shared" si="2"/>
        <v>15.6875</v>
      </c>
    </row>
    <row r="46" spans="1:7" x14ac:dyDescent="0.35">
      <c r="A46" s="49" t="s">
        <v>59</v>
      </c>
      <c r="B46">
        <v>327</v>
      </c>
      <c r="C46">
        <v>1.75</v>
      </c>
      <c r="D46">
        <f t="shared" si="0"/>
        <v>186.85714285714286</v>
      </c>
      <c r="E46">
        <f t="shared" si="1"/>
        <v>187</v>
      </c>
      <c r="F46">
        <v>2</v>
      </c>
      <c r="G46">
        <f t="shared" si="2"/>
        <v>11.6875</v>
      </c>
    </row>
    <row r="47" spans="1:7" x14ac:dyDescent="0.35">
      <c r="A47" s="49" t="s">
        <v>60</v>
      </c>
      <c r="B47">
        <v>327</v>
      </c>
      <c r="C47">
        <v>3.75</v>
      </c>
      <c r="D47">
        <f t="shared" si="0"/>
        <v>87.2</v>
      </c>
      <c r="E47">
        <f t="shared" si="1"/>
        <v>88</v>
      </c>
      <c r="F47">
        <v>2</v>
      </c>
      <c r="G47">
        <f t="shared" si="2"/>
        <v>5.5</v>
      </c>
    </row>
    <row r="48" spans="1:7" x14ac:dyDescent="0.35">
      <c r="A48" s="49" t="s">
        <v>61</v>
      </c>
    </row>
    <row r="49" spans="1:7" x14ac:dyDescent="0.35">
      <c r="A49" s="49" t="s">
        <v>62</v>
      </c>
      <c r="B49">
        <v>3987</v>
      </c>
      <c r="C49">
        <v>125</v>
      </c>
      <c r="D49">
        <f t="shared" si="0"/>
        <v>31.896000000000001</v>
      </c>
      <c r="E49">
        <f t="shared" si="1"/>
        <v>32</v>
      </c>
      <c r="F49">
        <v>2</v>
      </c>
      <c r="G49">
        <f t="shared" si="2"/>
        <v>2</v>
      </c>
    </row>
    <row r="50" spans="1:7" x14ac:dyDescent="0.35">
      <c r="A50" s="49" t="s">
        <v>63</v>
      </c>
      <c r="B50">
        <v>3987</v>
      </c>
      <c r="C50">
        <v>175</v>
      </c>
      <c r="D50">
        <f t="shared" si="0"/>
        <v>22.782857142857143</v>
      </c>
      <c r="E50">
        <f t="shared" si="1"/>
        <v>23</v>
      </c>
      <c r="F50">
        <v>2</v>
      </c>
      <c r="G50">
        <f t="shared" si="2"/>
        <v>1.4375</v>
      </c>
    </row>
    <row r="51" spans="1:7" x14ac:dyDescent="0.35">
      <c r="A51" s="49" t="s">
        <v>64</v>
      </c>
      <c r="B51">
        <v>323</v>
      </c>
      <c r="C51">
        <v>4.5</v>
      </c>
      <c r="D51">
        <f t="shared" si="0"/>
        <v>71.777777777777771</v>
      </c>
      <c r="E51">
        <f t="shared" si="1"/>
        <v>72</v>
      </c>
      <c r="F51">
        <v>2</v>
      </c>
      <c r="G51">
        <f t="shared" si="2"/>
        <v>4.5</v>
      </c>
    </row>
    <row r="52" spans="1:7" x14ac:dyDescent="0.35">
      <c r="A52" s="49" t="s">
        <v>65</v>
      </c>
    </row>
    <row r="53" spans="1:7" x14ac:dyDescent="0.35">
      <c r="A53" s="49" t="s">
        <v>66</v>
      </c>
      <c r="B53">
        <v>173</v>
      </c>
      <c r="C53">
        <v>1.25</v>
      </c>
      <c r="D53">
        <f t="shared" si="0"/>
        <v>138.4</v>
      </c>
      <c r="E53">
        <f t="shared" si="1"/>
        <v>139</v>
      </c>
      <c r="F53">
        <v>8</v>
      </c>
      <c r="G53">
        <f t="shared" si="2"/>
        <v>2.171875</v>
      </c>
    </row>
    <row r="54" spans="1:7" x14ac:dyDescent="0.35">
      <c r="A54" s="49" t="s">
        <v>67</v>
      </c>
      <c r="G54" t="e">
        <f t="shared" si="2"/>
        <v>#DIV/0!</v>
      </c>
    </row>
    <row r="55" spans="1:7" x14ac:dyDescent="0.35">
      <c r="A55" s="49" t="s">
        <v>68</v>
      </c>
      <c r="B55">
        <v>173</v>
      </c>
      <c r="C55">
        <v>4</v>
      </c>
      <c r="D55">
        <f t="shared" si="0"/>
        <v>43.25</v>
      </c>
      <c r="E55">
        <f t="shared" si="1"/>
        <v>44</v>
      </c>
      <c r="F55">
        <v>7</v>
      </c>
      <c r="G55">
        <f t="shared" si="2"/>
        <v>0.7857142857142857</v>
      </c>
    </row>
    <row r="56" spans="1:7" x14ac:dyDescent="0.35">
      <c r="A56" s="49" t="s">
        <v>69</v>
      </c>
      <c r="B56">
        <v>173</v>
      </c>
      <c r="C56">
        <v>10</v>
      </c>
      <c r="D56">
        <f t="shared" si="0"/>
        <v>17.3</v>
      </c>
      <c r="E56">
        <f t="shared" si="1"/>
        <v>18</v>
      </c>
      <c r="F56">
        <v>7</v>
      </c>
      <c r="G56">
        <f t="shared" si="2"/>
        <v>0.32142857142857145</v>
      </c>
    </row>
    <row r="57" spans="1:7" x14ac:dyDescent="0.35">
      <c r="A57" s="49" t="s">
        <v>64</v>
      </c>
      <c r="B57">
        <v>98</v>
      </c>
      <c r="C57">
        <v>5</v>
      </c>
      <c r="D57">
        <f t="shared" si="0"/>
        <v>19.600000000000001</v>
      </c>
      <c r="E57">
        <f t="shared" si="1"/>
        <v>20</v>
      </c>
      <c r="F57">
        <v>7</v>
      </c>
      <c r="G57">
        <f t="shared" si="2"/>
        <v>0.35714285714285715</v>
      </c>
    </row>
    <row r="58" spans="1:7" x14ac:dyDescent="0.35">
      <c r="A58" s="49" t="s">
        <v>70</v>
      </c>
      <c r="B58">
        <v>189</v>
      </c>
      <c r="C58">
        <v>1.5</v>
      </c>
      <c r="D58">
        <f t="shared" si="0"/>
        <v>126</v>
      </c>
      <c r="E58">
        <f t="shared" si="1"/>
        <v>126</v>
      </c>
      <c r="F58">
        <v>7</v>
      </c>
      <c r="G58">
        <f t="shared" si="2"/>
        <v>2.25</v>
      </c>
    </row>
    <row r="59" spans="1:7" x14ac:dyDescent="0.35">
      <c r="A59" s="49" t="s">
        <v>71</v>
      </c>
      <c r="B59">
        <v>72</v>
      </c>
      <c r="C59">
        <v>1.25</v>
      </c>
      <c r="D59">
        <f t="shared" ref="D59:D66" si="3">B59/C59</f>
        <v>57.6</v>
      </c>
      <c r="E59">
        <f t="shared" si="1"/>
        <v>58</v>
      </c>
      <c r="F59">
        <v>7</v>
      </c>
      <c r="G59">
        <f t="shared" si="2"/>
        <v>1.0357142857142858</v>
      </c>
    </row>
    <row r="60" spans="1:7" x14ac:dyDescent="0.35">
      <c r="A60" s="49" t="s">
        <v>72</v>
      </c>
      <c r="B60">
        <v>72</v>
      </c>
      <c r="C60">
        <v>1.875</v>
      </c>
      <c r="D60">
        <f t="shared" si="3"/>
        <v>38.4</v>
      </c>
      <c r="E60">
        <f t="shared" si="1"/>
        <v>39</v>
      </c>
      <c r="F60">
        <v>7</v>
      </c>
      <c r="G60">
        <f t="shared" si="2"/>
        <v>0.6964285714285714</v>
      </c>
    </row>
    <row r="61" spans="1:7" x14ac:dyDescent="0.35">
      <c r="A61" s="49" t="s">
        <v>73</v>
      </c>
    </row>
    <row r="62" spans="1:7" x14ac:dyDescent="0.35">
      <c r="A62" s="49" t="s">
        <v>74</v>
      </c>
      <c r="B62">
        <v>160</v>
      </c>
      <c r="C62">
        <v>3.5</v>
      </c>
      <c r="D62">
        <f t="shared" si="3"/>
        <v>45.714285714285715</v>
      </c>
      <c r="E62">
        <f t="shared" si="1"/>
        <v>46</v>
      </c>
      <c r="F62">
        <v>1</v>
      </c>
      <c r="G62">
        <f t="shared" si="2"/>
        <v>5.75</v>
      </c>
    </row>
    <row r="63" spans="1:7" x14ac:dyDescent="0.35">
      <c r="A63" s="49" t="s">
        <v>75</v>
      </c>
    </row>
    <row r="64" spans="1:7" x14ac:dyDescent="0.35">
      <c r="A64" s="49" t="s">
        <v>76</v>
      </c>
      <c r="B64">
        <v>160</v>
      </c>
      <c r="C64">
        <v>5</v>
      </c>
      <c r="D64">
        <f t="shared" si="3"/>
        <v>32</v>
      </c>
      <c r="E64">
        <f t="shared" si="1"/>
        <v>32</v>
      </c>
      <c r="F64">
        <v>4</v>
      </c>
      <c r="G64">
        <f t="shared" si="2"/>
        <v>1</v>
      </c>
    </row>
    <row r="65" spans="1:7" x14ac:dyDescent="0.35">
      <c r="A65" s="49" t="s">
        <v>78</v>
      </c>
      <c r="B65">
        <v>160</v>
      </c>
      <c r="C65">
        <v>9</v>
      </c>
      <c r="D65">
        <f t="shared" si="3"/>
        <v>17.777777777777779</v>
      </c>
      <c r="E65">
        <f t="shared" si="1"/>
        <v>18</v>
      </c>
      <c r="F65">
        <v>5</v>
      </c>
      <c r="G65">
        <f t="shared" si="2"/>
        <v>0.45</v>
      </c>
    </row>
    <row r="66" spans="1:7" x14ac:dyDescent="0.35">
      <c r="A66" s="49" t="s">
        <v>64</v>
      </c>
      <c r="B66">
        <v>189</v>
      </c>
      <c r="C66">
        <v>10</v>
      </c>
      <c r="D66">
        <f t="shared" si="3"/>
        <v>18.899999999999999</v>
      </c>
      <c r="E66">
        <f t="shared" si="1"/>
        <v>19</v>
      </c>
      <c r="F66">
        <v>1</v>
      </c>
      <c r="G66">
        <f t="shared" si="2"/>
        <v>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"/>
  <sheetViews>
    <sheetView topLeftCell="A16" zoomScaleNormal="100" workbookViewId="0">
      <selection activeCell="H40" sqref="H40"/>
    </sheetView>
  </sheetViews>
  <sheetFormatPr defaultRowHeight="14.5" x14ac:dyDescent="0.35"/>
  <cols>
    <col min="1" max="1" width="32.81640625" bestFit="1" customWidth="1"/>
    <col min="2" max="2" width="11.81640625" bestFit="1" customWidth="1"/>
    <col min="3" max="3" width="15.36328125" bestFit="1" customWidth="1"/>
    <col min="4" max="4" width="33.54296875" bestFit="1" customWidth="1"/>
    <col min="5" max="5" width="12.08984375" bestFit="1" customWidth="1"/>
    <col min="6" max="6" width="14.54296875" bestFit="1" customWidth="1"/>
    <col min="7" max="7" width="34.90625" customWidth="1"/>
    <col min="8" max="8" width="12.08984375" bestFit="1" customWidth="1"/>
    <col min="9" max="9" width="19.54296875" customWidth="1"/>
  </cols>
  <sheetData>
    <row r="1" spans="1:9" ht="15" thickBot="1" x14ac:dyDescent="0.4">
      <c r="A1" s="50" t="s">
        <v>0</v>
      </c>
      <c r="B1" s="51"/>
      <c r="C1" s="52"/>
      <c r="D1" s="53" t="s">
        <v>1</v>
      </c>
      <c r="E1" s="54"/>
      <c r="F1" s="55"/>
      <c r="G1" s="56" t="s">
        <v>2</v>
      </c>
      <c r="H1" s="57"/>
      <c r="I1" s="58"/>
    </row>
    <row r="2" spans="1:9" ht="15" thickBot="1" x14ac:dyDescent="0.4">
      <c r="A2" s="1" t="s">
        <v>3</v>
      </c>
      <c r="B2" s="2" t="s">
        <v>4</v>
      </c>
      <c r="C2" s="3" t="s">
        <v>5</v>
      </c>
      <c r="D2" s="4" t="s">
        <v>3</v>
      </c>
      <c r="E2" s="5" t="s">
        <v>4</v>
      </c>
      <c r="F2" s="6" t="s">
        <v>5</v>
      </c>
      <c r="G2" s="7" t="s">
        <v>3</v>
      </c>
      <c r="H2" s="8" t="s">
        <v>4</v>
      </c>
      <c r="I2" s="9" t="s">
        <v>5</v>
      </c>
    </row>
    <row r="3" spans="1:9" x14ac:dyDescent="0.35">
      <c r="A3" s="10" t="s">
        <v>6</v>
      </c>
      <c r="B3" s="11"/>
      <c r="C3" s="12"/>
      <c r="D3" s="10" t="s">
        <v>6</v>
      </c>
      <c r="E3" s="11"/>
      <c r="F3" s="12"/>
      <c r="G3" s="10" t="s">
        <v>6</v>
      </c>
      <c r="H3" s="11"/>
      <c r="I3" s="12"/>
    </row>
    <row r="4" spans="1:9" x14ac:dyDescent="0.35">
      <c r="A4" s="13" t="s">
        <v>7</v>
      </c>
      <c r="B4" s="14">
        <v>83</v>
      </c>
      <c r="C4" s="15">
        <v>2</v>
      </c>
      <c r="D4" s="16" t="s">
        <v>7</v>
      </c>
      <c r="E4" s="14">
        <v>95</v>
      </c>
      <c r="F4" s="15">
        <v>5</v>
      </c>
      <c r="G4" s="16" t="s">
        <v>7</v>
      </c>
      <c r="H4" s="14">
        <v>157</v>
      </c>
      <c r="I4" s="15">
        <f>(C4+F4)/2</f>
        <v>3.5</v>
      </c>
    </row>
    <row r="5" spans="1:9" x14ac:dyDescent="0.35">
      <c r="A5" s="16" t="s">
        <v>8</v>
      </c>
      <c r="B5" s="14"/>
      <c r="C5" s="15"/>
      <c r="D5" s="16" t="s">
        <v>8</v>
      </c>
      <c r="E5" s="14"/>
      <c r="F5" s="15"/>
      <c r="G5" s="16" t="s">
        <v>8</v>
      </c>
      <c r="H5" s="14"/>
      <c r="I5" s="15"/>
    </row>
    <row r="6" spans="1:9" x14ac:dyDescent="0.35">
      <c r="A6" s="16" t="s">
        <v>9</v>
      </c>
      <c r="B6" s="14"/>
      <c r="C6" s="15">
        <v>5</v>
      </c>
      <c r="D6" s="16" t="s">
        <v>9</v>
      </c>
      <c r="E6" s="14"/>
      <c r="F6" s="15">
        <v>5</v>
      </c>
      <c r="G6" s="16" t="s">
        <v>9</v>
      </c>
      <c r="H6" s="14"/>
      <c r="I6" s="15">
        <f t="shared" ref="I6:I8" si="0">(C6+F6)/2</f>
        <v>5</v>
      </c>
    </row>
    <row r="7" spans="1:9" x14ac:dyDescent="0.35">
      <c r="A7" s="16" t="s">
        <v>10</v>
      </c>
      <c r="B7" s="14"/>
      <c r="C7" s="15">
        <v>10</v>
      </c>
      <c r="D7" s="16" t="s">
        <v>10</v>
      </c>
      <c r="E7" s="14"/>
      <c r="F7" s="15">
        <v>10</v>
      </c>
      <c r="G7" s="16" t="s">
        <v>10</v>
      </c>
      <c r="H7" s="14"/>
      <c r="I7" s="15">
        <f t="shared" si="0"/>
        <v>10</v>
      </c>
    </row>
    <row r="8" spans="1:9" ht="15" thickBot="1" x14ac:dyDescent="0.4">
      <c r="A8" s="17" t="s">
        <v>11</v>
      </c>
      <c r="B8" s="18">
        <v>49</v>
      </c>
      <c r="C8" s="19">
        <v>10</v>
      </c>
      <c r="D8" s="17" t="s">
        <v>11</v>
      </c>
      <c r="E8" s="18">
        <v>66</v>
      </c>
      <c r="F8" s="19">
        <v>4</v>
      </c>
      <c r="G8" s="17" t="s">
        <v>11</v>
      </c>
      <c r="H8" s="18">
        <f>ROUNDUP((((B8/B4)+(E8/E4))/2)*H4,0)</f>
        <v>101</v>
      </c>
      <c r="I8" s="15">
        <f t="shared" si="0"/>
        <v>7</v>
      </c>
    </row>
    <row r="9" spans="1:9" x14ac:dyDescent="0.35">
      <c r="A9" s="31" t="s">
        <v>89</v>
      </c>
      <c r="B9" s="11"/>
      <c r="C9" s="12"/>
      <c r="D9" s="20"/>
      <c r="E9" s="11"/>
      <c r="F9" s="12"/>
      <c r="G9" s="39" t="s">
        <v>12</v>
      </c>
      <c r="H9" s="40"/>
      <c r="I9" s="41"/>
    </row>
    <row r="10" spans="1:9" x14ac:dyDescent="0.35">
      <c r="A10" s="32" t="s">
        <v>84</v>
      </c>
      <c r="B10" s="14">
        <v>22</v>
      </c>
      <c r="C10" s="15">
        <v>2</v>
      </c>
      <c r="D10" s="16"/>
      <c r="E10" s="14"/>
      <c r="F10" s="15"/>
      <c r="G10" s="42" t="s">
        <v>13</v>
      </c>
      <c r="H10" s="43">
        <v>96</v>
      </c>
      <c r="I10" s="44">
        <v>2</v>
      </c>
    </row>
    <row r="11" spans="1:9" x14ac:dyDescent="0.35">
      <c r="A11" s="31" t="s">
        <v>85</v>
      </c>
      <c r="B11" s="14"/>
      <c r="C11" s="15"/>
      <c r="D11" s="16"/>
      <c r="E11" s="14"/>
      <c r="F11" s="15"/>
      <c r="G11" s="42" t="s">
        <v>14</v>
      </c>
      <c r="H11" s="43"/>
      <c r="I11" s="44"/>
    </row>
    <row r="12" spans="1:9" x14ac:dyDescent="0.35">
      <c r="A12" s="32" t="s">
        <v>86</v>
      </c>
      <c r="B12" s="14"/>
      <c r="C12" s="15">
        <v>5</v>
      </c>
      <c r="D12" s="16"/>
      <c r="E12" s="14"/>
      <c r="F12" s="15"/>
      <c r="G12" s="42" t="s">
        <v>9</v>
      </c>
      <c r="H12" s="43"/>
      <c r="I12" s="44">
        <v>5</v>
      </c>
    </row>
    <row r="13" spans="1:9" x14ac:dyDescent="0.35">
      <c r="A13" s="32" t="s">
        <v>87</v>
      </c>
      <c r="B13" s="14"/>
      <c r="C13" s="15">
        <v>10</v>
      </c>
      <c r="D13" s="16"/>
      <c r="E13" s="14"/>
      <c r="F13" s="15"/>
      <c r="G13" s="42" t="s">
        <v>10</v>
      </c>
      <c r="H13" s="43"/>
      <c r="I13" s="44">
        <v>10</v>
      </c>
    </row>
    <row r="14" spans="1:9" ht="15" thickBot="1" x14ac:dyDescent="0.4">
      <c r="A14" s="32" t="s">
        <v>88</v>
      </c>
      <c r="B14" s="18">
        <v>37</v>
      </c>
      <c r="C14" s="19">
        <v>4</v>
      </c>
      <c r="D14" s="17"/>
      <c r="E14" s="18"/>
      <c r="F14" s="19"/>
      <c r="G14" s="45" t="s">
        <v>11</v>
      </c>
      <c r="H14" s="46">
        <v>37</v>
      </c>
      <c r="I14" s="47">
        <v>5</v>
      </c>
    </row>
    <row r="15" spans="1:9" x14ac:dyDescent="0.35">
      <c r="A15" s="10" t="s">
        <v>15</v>
      </c>
      <c r="B15" s="11"/>
      <c r="C15" s="12"/>
      <c r="D15" s="10" t="s">
        <v>15</v>
      </c>
      <c r="E15" s="11"/>
      <c r="F15" s="12"/>
      <c r="G15" s="10" t="s">
        <v>15</v>
      </c>
      <c r="H15" s="11"/>
      <c r="I15" s="12"/>
    </row>
    <row r="16" spans="1:9" x14ac:dyDescent="0.35">
      <c r="A16" s="16" t="s">
        <v>16</v>
      </c>
      <c r="B16" s="14">
        <v>117</v>
      </c>
      <c r="C16" s="15">
        <v>2</v>
      </c>
      <c r="D16" s="16" t="s">
        <v>16</v>
      </c>
      <c r="E16" s="14">
        <v>312</v>
      </c>
      <c r="F16" s="15">
        <v>5</v>
      </c>
      <c r="G16" s="16" t="s">
        <v>16</v>
      </c>
      <c r="H16" s="14">
        <v>178</v>
      </c>
      <c r="I16" s="15">
        <f>(C16+F16)/2</f>
        <v>3.5</v>
      </c>
    </row>
    <row r="17" spans="1:9" x14ac:dyDescent="0.35">
      <c r="A17" s="16" t="s">
        <v>17</v>
      </c>
      <c r="B17" s="14">
        <v>98</v>
      </c>
      <c r="C17" s="37">
        <f>1/4</f>
        <v>0.25</v>
      </c>
      <c r="D17" s="16"/>
      <c r="E17" s="14"/>
      <c r="F17" s="15"/>
      <c r="G17" s="16"/>
      <c r="H17" s="14"/>
      <c r="I17" s="15"/>
    </row>
    <row r="18" spans="1:9" x14ac:dyDescent="0.35">
      <c r="A18" s="16" t="s">
        <v>18</v>
      </c>
      <c r="B18" s="14"/>
      <c r="C18" s="15"/>
      <c r="D18" s="16" t="s">
        <v>19</v>
      </c>
      <c r="E18" s="14"/>
      <c r="F18" s="15"/>
      <c r="G18" s="16" t="s">
        <v>19</v>
      </c>
      <c r="H18" s="14"/>
      <c r="I18" s="15"/>
    </row>
    <row r="19" spans="1:9" x14ac:dyDescent="0.35">
      <c r="A19" s="32" t="s">
        <v>90</v>
      </c>
      <c r="B19" s="14"/>
      <c r="C19" s="15">
        <v>25</v>
      </c>
      <c r="D19" s="16" t="s">
        <v>9</v>
      </c>
      <c r="E19" s="14"/>
      <c r="F19" s="15">
        <v>5</v>
      </c>
      <c r="G19" s="16" t="s">
        <v>9</v>
      </c>
      <c r="H19" s="14"/>
      <c r="I19" s="15">
        <f t="shared" ref="I19:I23" si="1">(C19+F19)/2</f>
        <v>15</v>
      </c>
    </row>
    <row r="20" spans="1:9" x14ac:dyDescent="0.35">
      <c r="A20" s="32" t="s">
        <v>91</v>
      </c>
      <c r="B20" s="14"/>
      <c r="C20" s="15">
        <f>5</f>
        <v>5</v>
      </c>
      <c r="D20" s="16"/>
      <c r="E20" s="14"/>
      <c r="F20" s="15"/>
      <c r="G20" s="16"/>
      <c r="H20" s="14"/>
      <c r="I20" s="15"/>
    </row>
    <row r="21" spans="1:9" x14ac:dyDescent="0.35">
      <c r="A21" s="32" t="s">
        <v>92</v>
      </c>
      <c r="B21" s="14"/>
      <c r="C21" s="15">
        <v>30</v>
      </c>
      <c r="D21" s="16" t="s">
        <v>10</v>
      </c>
      <c r="E21" s="14"/>
      <c r="F21" s="15">
        <v>10</v>
      </c>
      <c r="G21" s="16" t="s">
        <v>10</v>
      </c>
      <c r="H21" s="14"/>
      <c r="I21" s="15">
        <f t="shared" si="1"/>
        <v>20</v>
      </c>
    </row>
    <row r="22" spans="1:9" x14ac:dyDescent="0.35">
      <c r="A22" s="32" t="s">
        <v>93</v>
      </c>
      <c r="B22" s="14"/>
      <c r="C22" s="15">
        <v>10</v>
      </c>
      <c r="D22" s="16"/>
      <c r="E22" s="14"/>
      <c r="F22" s="15"/>
      <c r="G22" s="16"/>
      <c r="H22" s="14"/>
      <c r="I22" s="15"/>
    </row>
    <row r="23" spans="1:9" ht="15" thickBot="1" x14ac:dyDescent="0.4">
      <c r="A23" s="17" t="s">
        <v>11</v>
      </c>
      <c r="B23" s="18">
        <v>137</v>
      </c>
      <c r="C23" s="19">
        <v>5</v>
      </c>
      <c r="D23" s="17" t="s">
        <v>11</v>
      </c>
      <c r="E23" s="18">
        <v>190</v>
      </c>
      <c r="F23" s="19">
        <v>5</v>
      </c>
      <c r="G23" s="17" t="s">
        <v>11</v>
      </c>
      <c r="H23" s="18">
        <f>ROUNDUP((((B23/B16)+(E23/E16))/2)*H16,0)</f>
        <v>159</v>
      </c>
      <c r="I23" s="15">
        <f t="shared" si="1"/>
        <v>5</v>
      </c>
    </row>
    <row r="24" spans="1:9" x14ac:dyDescent="0.35">
      <c r="A24" s="20"/>
      <c r="B24" s="11"/>
      <c r="C24" s="12"/>
      <c r="D24" s="10" t="s">
        <v>20</v>
      </c>
      <c r="E24" s="11"/>
      <c r="F24" s="12"/>
      <c r="G24" s="39" t="s">
        <v>21</v>
      </c>
      <c r="H24" s="40"/>
      <c r="I24" s="41"/>
    </row>
    <row r="25" spans="1:9" x14ac:dyDescent="0.35">
      <c r="A25" s="16"/>
      <c r="B25" s="14"/>
      <c r="C25" s="15"/>
      <c r="D25" s="16" t="s">
        <v>22</v>
      </c>
      <c r="E25" s="14"/>
      <c r="F25" s="15"/>
      <c r="G25" s="42" t="s">
        <v>23</v>
      </c>
      <c r="H25" s="43"/>
      <c r="I25" s="44"/>
    </row>
    <row r="26" spans="1:9" x14ac:dyDescent="0.35">
      <c r="A26" s="16"/>
      <c r="B26" s="14"/>
      <c r="C26" s="15"/>
      <c r="D26" s="16" t="s">
        <v>24</v>
      </c>
      <c r="E26" s="14"/>
      <c r="F26" s="15"/>
      <c r="G26" s="42" t="s">
        <v>25</v>
      </c>
      <c r="H26" s="43">
        <v>12</v>
      </c>
      <c r="I26" s="44">
        <v>0.125</v>
      </c>
    </row>
    <row r="27" spans="1:9" x14ac:dyDescent="0.35">
      <c r="A27" s="16"/>
      <c r="B27" s="14"/>
      <c r="C27" s="15"/>
      <c r="D27" s="33" t="s">
        <v>26</v>
      </c>
      <c r="E27" s="35">
        <v>2</v>
      </c>
      <c r="F27" s="36">
        <v>0.25</v>
      </c>
      <c r="G27" s="42" t="s">
        <v>27</v>
      </c>
      <c r="H27" s="43">
        <v>27</v>
      </c>
      <c r="I27" s="44">
        <v>0.625</v>
      </c>
    </row>
    <row r="28" spans="1:9" x14ac:dyDescent="0.35">
      <c r="A28" s="16"/>
      <c r="B28" s="14"/>
      <c r="C28" s="15"/>
      <c r="D28" s="33" t="s">
        <v>28</v>
      </c>
      <c r="E28" s="35">
        <v>4</v>
      </c>
      <c r="F28" s="36">
        <v>0.25</v>
      </c>
      <c r="G28" s="42" t="s">
        <v>29</v>
      </c>
      <c r="H28" s="43"/>
      <c r="I28" s="44"/>
    </row>
    <row r="29" spans="1:9" x14ac:dyDescent="0.35">
      <c r="A29" s="16"/>
      <c r="B29" s="14"/>
      <c r="C29" s="15"/>
      <c r="D29" s="33" t="s">
        <v>30</v>
      </c>
      <c r="E29" s="35">
        <v>10</v>
      </c>
      <c r="F29" s="36">
        <v>0.125</v>
      </c>
      <c r="G29" s="42" t="s">
        <v>31</v>
      </c>
      <c r="H29" s="43">
        <v>8</v>
      </c>
      <c r="I29" s="44">
        <v>1</v>
      </c>
    </row>
    <row r="30" spans="1:9" x14ac:dyDescent="0.35">
      <c r="A30" s="16"/>
      <c r="B30" s="14"/>
      <c r="C30" s="15"/>
      <c r="D30" s="33" t="s">
        <v>32</v>
      </c>
      <c r="E30" s="35">
        <v>110</v>
      </c>
      <c r="F30" s="36">
        <v>1.25</v>
      </c>
      <c r="G30" s="42" t="s">
        <v>33</v>
      </c>
      <c r="H30" s="43"/>
      <c r="I30" s="44"/>
    </row>
    <row r="31" spans="1:9" x14ac:dyDescent="0.35">
      <c r="A31" s="16"/>
      <c r="B31" s="14"/>
      <c r="C31" s="15"/>
      <c r="D31" s="33" t="s">
        <v>34</v>
      </c>
      <c r="E31" s="35"/>
      <c r="F31" s="36"/>
      <c r="G31" s="42" t="s">
        <v>35</v>
      </c>
      <c r="H31" s="43">
        <v>7</v>
      </c>
      <c r="I31" s="44">
        <v>0.25</v>
      </c>
    </row>
    <row r="32" spans="1:9" x14ac:dyDescent="0.35">
      <c r="A32" s="16"/>
      <c r="B32" s="14"/>
      <c r="C32" s="15"/>
      <c r="D32" s="33" t="s">
        <v>36</v>
      </c>
      <c r="E32" s="35">
        <v>32</v>
      </c>
      <c r="F32" s="36">
        <v>0.5</v>
      </c>
      <c r="G32" s="42" t="s">
        <v>37</v>
      </c>
      <c r="H32" s="43">
        <v>12</v>
      </c>
      <c r="I32" s="44">
        <v>0.25</v>
      </c>
    </row>
    <row r="33" spans="1:9" ht="15" thickBot="1" x14ac:dyDescent="0.4">
      <c r="A33" s="17"/>
      <c r="B33" s="18"/>
      <c r="C33" s="19"/>
      <c r="D33" s="34" t="s">
        <v>38</v>
      </c>
      <c r="E33" s="48">
        <v>21</v>
      </c>
      <c r="F33" s="38">
        <v>0.5</v>
      </c>
      <c r="G33" s="17"/>
      <c r="H33" s="18"/>
      <c r="I33" s="19"/>
    </row>
    <row r="34" spans="1:9" x14ac:dyDescent="0.35">
      <c r="A34" s="10" t="s">
        <v>39</v>
      </c>
      <c r="B34" s="11"/>
      <c r="C34" s="12"/>
      <c r="D34" s="21"/>
      <c r="E34" s="11"/>
      <c r="F34" s="22"/>
      <c r="G34" s="10" t="s">
        <v>39</v>
      </c>
      <c r="H34" s="11"/>
      <c r="I34" s="12"/>
    </row>
    <row r="35" spans="1:9" x14ac:dyDescent="0.35">
      <c r="A35" s="16" t="s">
        <v>40</v>
      </c>
      <c r="B35" s="14">
        <v>129</v>
      </c>
      <c r="C35" s="15">
        <v>5</v>
      </c>
      <c r="D35" s="23"/>
      <c r="E35" s="14">
        <v>0</v>
      </c>
      <c r="F35" s="24"/>
      <c r="G35" s="16" t="s">
        <v>40</v>
      </c>
      <c r="H35" s="14">
        <v>136</v>
      </c>
      <c r="I35" s="15">
        <f>(C35+F35)/2</f>
        <v>2.5</v>
      </c>
    </row>
    <row r="36" spans="1:9" x14ac:dyDescent="0.35">
      <c r="A36" s="16" t="s">
        <v>41</v>
      </c>
      <c r="B36" s="14"/>
      <c r="C36" s="15"/>
      <c r="D36" s="23"/>
      <c r="E36" s="14"/>
      <c r="F36" s="24"/>
      <c r="G36" s="16" t="s">
        <v>41</v>
      </c>
      <c r="H36" s="14"/>
      <c r="I36" s="15"/>
    </row>
    <row r="37" spans="1:9" x14ac:dyDescent="0.35">
      <c r="A37" s="16" t="s">
        <v>42</v>
      </c>
      <c r="B37" s="14"/>
      <c r="C37" s="15">
        <v>5</v>
      </c>
      <c r="D37" s="23"/>
      <c r="E37" s="14"/>
      <c r="F37" s="24"/>
      <c r="G37" s="16" t="s">
        <v>42</v>
      </c>
      <c r="H37" s="14"/>
      <c r="I37" s="15">
        <f t="shared" ref="I37:I39" si="2">(C37+F37)/2</f>
        <v>2.5</v>
      </c>
    </row>
    <row r="38" spans="1:9" x14ac:dyDescent="0.35">
      <c r="A38" s="16" t="s">
        <v>10</v>
      </c>
      <c r="B38" s="14"/>
      <c r="C38" s="15">
        <v>10</v>
      </c>
      <c r="D38" s="23"/>
      <c r="E38" s="14"/>
      <c r="F38" s="24"/>
      <c r="G38" s="16" t="s">
        <v>10</v>
      </c>
      <c r="H38" s="14"/>
      <c r="I38" s="15">
        <f t="shared" si="2"/>
        <v>5</v>
      </c>
    </row>
    <row r="39" spans="1:9" ht="15" thickBot="1" x14ac:dyDescent="0.4">
      <c r="A39" s="25" t="s">
        <v>11</v>
      </c>
      <c r="B39" s="18">
        <v>55</v>
      </c>
      <c r="C39" s="26">
        <v>7</v>
      </c>
      <c r="D39" s="27"/>
      <c r="E39" s="18">
        <v>0</v>
      </c>
      <c r="F39" s="28"/>
      <c r="G39" s="29" t="s">
        <v>11</v>
      </c>
      <c r="H39" s="18">
        <f>ROUNDUP((((B39/B35)+(E39/1))/1)*H35,0)</f>
        <v>58</v>
      </c>
      <c r="I39" s="15">
        <f t="shared" si="2"/>
        <v>3.5</v>
      </c>
    </row>
    <row r="40" spans="1:9" x14ac:dyDescent="0.35">
      <c r="A40" s="10" t="s">
        <v>43</v>
      </c>
      <c r="B40" s="11"/>
      <c r="C40" s="12"/>
      <c r="D40" s="10" t="s">
        <v>44</v>
      </c>
      <c r="E40" s="11"/>
      <c r="F40" s="12"/>
      <c r="G40" s="10" t="s">
        <v>43</v>
      </c>
      <c r="H40" s="11"/>
      <c r="I40" s="12"/>
    </row>
    <row r="41" spans="1:9" x14ac:dyDescent="0.35">
      <c r="A41" s="16" t="s">
        <v>45</v>
      </c>
      <c r="B41" s="14">
        <v>217</v>
      </c>
      <c r="C41" s="15">
        <v>2</v>
      </c>
      <c r="D41" s="16" t="s">
        <v>45</v>
      </c>
      <c r="E41" s="14">
        <v>290</v>
      </c>
      <c r="F41" s="15">
        <v>3</v>
      </c>
      <c r="G41" s="16" t="s">
        <v>45</v>
      </c>
      <c r="H41" s="14">
        <v>163</v>
      </c>
      <c r="I41" s="15">
        <f>(C41+F41)/2</f>
        <v>2.5</v>
      </c>
    </row>
    <row r="42" spans="1:9" x14ac:dyDescent="0.35">
      <c r="A42" s="16" t="s">
        <v>46</v>
      </c>
      <c r="B42" s="14"/>
      <c r="C42" s="15"/>
      <c r="D42" s="16" t="s">
        <v>46</v>
      </c>
      <c r="E42" s="14"/>
      <c r="F42" s="15"/>
      <c r="G42" s="16" t="s">
        <v>46</v>
      </c>
      <c r="H42" s="14"/>
      <c r="I42" s="15"/>
    </row>
    <row r="43" spans="1:9" x14ac:dyDescent="0.35">
      <c r="A43" s="16" t="s">
        <v>47</v>
      </c>
      <c r="B43" s="14"/>
      <c r="C43" s="15">
        <v>5</v>
      </c>
      <c r="D43" s="16" t="s">
        <v>47</v>
      </c>
      <c r="E43" s="14"/>
      <c r="F43" s="15">
        <v>5</v>
      </c>
      <c r="G43" s="16" t="s">
        <v>47</v>
      </c>
      <c r="H43" s="14"/>
      <c r="I43" s="15">
        <f t="shared" ref="I43:I45" si="3">(C43+F43)/2</f>
        <v>5</v>
      </c>
    </row>
    <row r="44" spans="1:9" x14ac:dyDescent="0.35">
      <c r="A44" s="16" t="s">
        <v>10</v>
      </c>
      <c r="B44" s="14"/>
      <c r="C44" s="15">
        <v>8</v>
      </c>
      <c r="D44" s="16" t="s">
        <v>10</v>
      </c>
      <c r="E44" s="14"/>
      <c r="F44" s="15">
        <v>10</v>
      </c>
      <c r="G44" s="16" t="s">
        <v>10</v>
      </c>
      <c r="H44" s="14"/>
      <c r="I44" s="15">
        <f t="shared" si="3"/>
        <v>9</v>
      </c>
    </row>
    <row r="45" spans="1:9" ht="15" thickBot="1" x14ac:dyDescent="0.4">
      <c r="A45" s="16" t="s">
        <v>11</v>
      </c>
      <c r="B45" s="14">
        <v>193</v>
      </c>
      <c r="C45" s="15">
        <v>5</v>
      </c>
      <c r="D45" s="16" t="s">
        <v>11</v>
      </c>
      <c r="E45" s="14">
        <v>189</v>
      </c>
      <c r="F45" s="15">
        <v>4</v>
      </c>
      <c r="G45" s="16" t="s">
        <v>11</v>
      </c>
      <c r="H45" s="18">
        <f>ROUNDUP((((B45/B41)+(E45/E41))/2)*H41,0)</f>
        <v>126</v>
      </c>
      <c r="I45" s="15">
        <f t="shared" si="3"/>
        <v>4.5</v>
      </c>
    </row>
    <row r="46" spans="1:9" x14ac:dyDescent="0.35">
      <c r="A46" s="16"/>
      <c r="B46" s="14"/>
      <c r="C46" s="15"/>
      <c r="D46" s="30" t="s">
        <v>48</v>
      </c>
      <c r="E46" s="14"/>
      <c r="F46" s="15"/>
      <c r="G46" s="16"/>
      <c r="H46" s="14"/>
      <c r="I46" s="15"/>
    </row>
    <row r="47" spans="1:9" x14ac:dyDescent="0.35">
      <c r="A47" s="16" t="s">
        <v>49</v>
      </c>
      <c r="B47" s="14">
        <v>50</v>
      </c>
      <c r="C47" s="15">
        <f>1/5</f>
        <v>0.2</v>
      </c>
      <c r="D47" s="16" t="s">
        <v>50</v>
      </c>
      <c r="E47" s="14">
        <v>34</v>
      </c>
      <c r="F47" s="15">
        <v>1</v>
      </c>
      <c r="G47" s="16"/>
      <c r="H47" s="14"/>
      <c r="I47" s="15"/>
    </row>
    <row r="48" spans="1:9" x14ac:dyDescent="0.35">
      <c r="A48" s="16" t="s">
        <v>51</v>
      </c>
      <c r="B48" s="14"/>
      <c r="C48" s="15"/>
      <c r="D48" s="16" t="s">
        <v>52</v>
      </c>
      <c r="E48" s="14"/>
      <c r="F48" s="15"/>
      <c r="G48" s="16"/>
      <c r="H48" s="14"/>
      <c r="I48" s="15"/>
    </row>
    <row r="49" spans="1:9" x14ac:dyDescent="0.35">
      <c r="A49" s="16" t="s">
        <v>53</v>
      </c>
      <c r="B49" s="14"/>
      <c r="C49" s="15">
        <v>3</v>
      </c>
      <c r="D49" s="16" t="s">
        <v>53</v>
      </c>
      <c r="E49" s="14"/>
      <c r="F49" s="15">
        <v>5</v>
      </c>
      <c r="G49" s="16"/>
      <c r="H49" s="14"/>
      <c r="I49" s="15"/>
    </row>
    <row r="50" spans="1:9" x14ac:dyDescent="0.35">
      <c r="A50" s="16" t="s">
        <v>10</v>
      </c>
      <c r="B50" s="14"/>
      <c r="C50" s="15">
        <v>6</v>
      </c>
      <c r="D50" s="16" t="s">
        <v>10</v>
      </c>
      <c r="E50" s="14"/>
      <c r="F50" s="15">
        <v>10</v>
      </c>
      <c r="G50" s="16"/>
      <c r="H50" s="14"/>
      <c r="I50" s="15"/>
    </row>
    <row r="51" spans="1:9" ht="15" thickBot="1" x14ac:dyDescent="0.4">
      <c r="A51" s="17" t="s">
        <v>11</v>
      </c>
      <c r="B51" s="18">
        <v>94</v>
      </c>
      <c r="C51" s="19">
        <v>5</v>
      </c>
      <c r="D51" s="17" t="s">
        <v>11</v>
      </c>
      <c r="E51" s="18">
        <v>189</v>
      </c>
      <c r="F51" s="19">
        <v>4</v>
      </c>
      <c r="G51" s="17"/>
      <c r="H51" s="18"/>
      <c r="I51" s="19"/>
    </row>
    <row r="52" spans="1:9" x14ac:dyDescent="0.35">
      <c r="A52" s="10" t="s">
        <v>54</v>
      </c>
      <c r="B52" s="11"/>
      <c r="C52" s="12"/>
      <c r="D52" s="10" t="s">
        <v>54</v>
      </c>
      <c r="E52" s="11"/>
      <c r="F52" s="12"/>
      <c r="G52" s="10" t="s">
        <v>55</v>
      </c>
      <c r="H52" s="11"/>
      <c r="I52" s="12"/>
    </row>
    <row r="53" spans="1:9" x14ac:dyDescent="0.35">
      <c r="A53" s="16" t="s">
        <v>56</v>
      </c>
      <c r="B53" s="14">
        <v>5100</v>
      </c>
      <c r="C53" s="15">
        <v>5</v>
      </c>
      <c r="D53" s="16" t="s">
        <v>56</v>
      </c>
      <c r="E53" s="14">
        <v>7410</v>
      </c>
      <c r="F53" s="15">
        <v>5</v>
      </c>
      <c r="G53" s="16" t="s">
        <v>56</v>
      </c>
      <c r="H53" s="14">
        <v>3987</v>
      </c>
      <c r="I53" s="15">
        <f>(C53+F53)/2</f>
        <v>5</v>
      </c>
    </row>
    <row r="54" spans="1:9" x14ac:dyDescent="0.35">
      <c r="A54" s="16" t="s">
        <v>57</v>
      </c>
      <c r="B54" s="14"/>
      <c r="C54" s="15"/>
      <c r="D54" s="16" t="s">
        <v>57</v>
      </c>
      <c r="E54" s="14"/>
      <c r="F54" s="15"/>
      <c r="G54" s="16" t="s">
        <v>57</v>
      </c>
      <c r="H54" s="14"/>
      <c r="I54" s="15"/>
    </row>
    <row r="55" spans="1:9" x14ac:dyDescent="0.35">
      <c r="A55" s="16" t="s">
        <v>58</v>
      </c>
      <c r="B55" s="35">
        <v>324</v>
      </c>
      <c r="C55" s="36">
        <v>1.25</v>
      </c>
      <c r="D55" s="16" t="s">
        <v>58</v>
      </c>
      <c r="E55" s="14">
        <v>1023</v>
      </c>
      <c r="F55" s="15">
        <v>2</v>
      </c>
      <c r="G55" s="16" t="s">
        <v>58</v>
      </c>
      <c r="H55" s="14">
        <f>ROUNDUP((ROUNDUP((ROUNDUP(B55*1000/$B$53,0)+ROUNDUP(E55*1000/$E$53,0))/2,0)*$H$53/1000),0)</f>
        <v>407</v>
      </c>
      <c r="I55" s="15">
        <f t="shared" ref="I55:I61" si="4">(C55+F55)/2</f>
        <v>1.625</v>
      </c>
    </row>
    <row r="56" spans="1:9" x14ac:dyDescent="0.35">
      <c r="A56" s="16" t="s">
        <v>59</v>
      </c>
      <c r="B56" s="35">
        <v>210</v>
      </c>
      <c r="C56" s="36">
        <v>1</v>
      </c>
      <c r="D56" s="16" t="s">
        <v>59</v>
      </c>
      <c r="E56" s="35">
        <v>892</v>
      </c>
      <c r="F56" s="36">
        <v>2.5</v>
      </c>
      <c r="G56" s="16" t="s">
        <v>59</v>
      </c>
      <c r="H56" s="14">
        <f t="shared" ref="H56:H57" si="5">ROUNDUP((ROUNDUP((ROUNDUP(B56*1000/$B$53,0)+ROUNDUP(E56*1000/$E$53,0))/2,0)*$H$53/1000),0)</f>
        <v>327</v>
      </c>
      <c r="I56" s="15">
        <f t="shared" si="4"/>
        <v>1.75</v>
      </c>
    </row>
    <row r="57" spans="1:9" x14ac:dyDescent="0.35">
      <c r="A57" s="16" t="s">
        <v>60</v>
      </c>
      <c r="B57" s="35">
        <v>210</v>
      </c>
      <c r="C57" s="36">
        <v>1.25</v>
      </c>
      <c r="D57" s="16" t="s">
        <v>60</v>
      </c>
      <c r="E57" s="35">
        <v>892</v>
      </c>
      <c r="F57" s="36">
        <v>6.25</v>
      </c>
      <c r="G57" s="16" t="s">
        <v>60</v>
      </c>
      <c r="H57" s="14">
        <f t="shared" si="5"/>
        <v>327</v>
      </c>
      <c r="I57" s="15">
        <f t="shared" si="4"/>
        <v>3.75</v>
      </c>
    </row>
    <row r="58" spans="1:9" x14ac:dyDescent="0.35">
      <c r="A58" s="16" t="s">
        <v>61</v>
      </c>
      <c r="B58" s="14"/>
      <c r="C58" s="15"/>
      <c r="D58" s="16" t="s">
        <v>61</v>
      </c>
      <c r="E58" s="14"/>
      <c r="F58" s="15"/>
      <c r="G58" s="16" t="s">
        <v>61</v>
      </c>
      <c r="H58" s="14"/>
      <c r="I58" s="15"/>
    </row>
    <row r="59" spans="1:9" x14ac:dyDescent="0.35">
      <c r="A59" s="16" t="s">
        <v>62</v>
      </c>
      <c r="B59" s="14"/>
      <c r="C59" s="15">
        <v>150</v>
      </c>
      <c r="D59" s="16" t="s">
        <v>62</v>
      </c>
      <c r="E59" s="14"/>
      <c r="F59" s="15">
        <v>100</v>
      </c>
      <c r="G59" s="16" t="s">
        <v>62</v>
      </c>
      <c r="H59" s="14"/>
      <c r="I59" s="15">
        <f t="shared" si="4"/>
        <v>125</v>
      </c>
    </row>
    <row r="60" spans="1:9" x14ac:dyDescent="0.35">
      <c r="A60" s="16" t="s">
        <v>63</v>
      </c>
      <c r="B60" s="14"/>
      <c r="C60" s="15">
        <v>200</v>
      </c>
      <c r="D60" s="16" t="s">
        <v>63</v>
      </c>
      <c r="E60" s="14"/>
      <c r="F60" s="15">
        <v>150</v>
      </c>
      <c r="G60" s="16" t="s">
        <v>63</v>
      </c>
      <c r="H60" s="14"/>
      <c r="I60" s="15">
        <f t="shared" si="4"/>
        <v>175</v>
      </c>
    </row>
    <row r="61" spans="1:9" ht="15" thickBot="1" x14ac:dyDescent="0.4">
      <c r="A61" s="17" t="s">
        <v>64</v>
      </c>
      <c r="B61" s="18">
        <v>167</v>
      </c>
      <c r="C61" s="19">
        <v>5</v>
      </c>
      <c r="D61" s="17" t="s">
        <v>64</v>
      </c>
      <c r="E61" s="18">
        <v>947</v>
      </c>
      <c r="F61" s="19">
        <v>4</v>
      </c>
      <c r="G61" s="17" t="s">
        <v>64</v>
      </c>
      <c r="H61" s="14">
        <f>ROUNDUP((ROUNDUP((ROUNDUP(B61*1000/$B$53,0)+ROUNDUP(E61*1000/$E$53,0))/2,0)*$H$53/1000),0)</f>
        <v>323</v>
      </c>
      <c r="I61" s="15">
        <f t="shared" si="4"/>
        <v>4.5</v>
      </c>
    </row>
    <row r="62" spans="1:9" x14ac:dyDescent="0.35">
      <c r="A62" s="10" t="s">
        <v>65</v>
      </c>
      <c r="B62" s="11"/>
      <c r="C62" s="12"/>
      <c r="D62" s="10" t="s">
        <v>65</v>
      </c>
      <c r="E62" s="11"/>
      <c r="F62" s="12"/>
      <c r="G62" s="39" t="s">
        <v>65</v>
      </c>
      <c r="H62" s="40"/>
      <c r="I62" s="41"/>
    </row>
    <row r="63" spans="1:9" x14ac:dyDescent="0.35">
      <c r="A63" s="16" t="s">
        <v>66</v>
      </c>
      <c r="B63" s="35">
        <v>190</v>
      </c>
      <c r="C63" s="36">
        <v>0.625</v>
      </c>
      <c r="D63" s="16" t="s">
        <v>66</v>
      </c>
      <c r="E63" s="35">
        <v>284</v>
      </c>
      <c r="F63" s="36">
        <v>1.25</v>
      </c>
      <c r="G63" s="42" t="s">
        <v>66</v>
      </c>
      <c r="H63" s="43">
        <v>173</v>
      </c>
      <c r="I63" s="44">
        <v>1.25</v>
      </c>
    </row>
    <row r="64" spans="1:9" x14ac:dyDescent="0.35">
      <c r="A64" s="16" t="s">
        <v>67</v>
      </c>
      <c r="B64" s="14"/>
      <c r="C64" s="15"/>
      <c r="D64" s="16" t="s">
        <v>67</v>
      </c>
      <c r="E64" s="14"/>
      <c r="F64" s="15"/>
      <c r="G64" s="42" t="s">
        <v>67</v>
      </c>
      <c r="H64" s="43"/>
      <c r="I64" s="44"/>
    </row>
    <row r="65" spans="1:9" x14ac:dyDescent="0.35">
      <c r="A65" s="16" t="s">
        <v>68</v>
      </c>
      <c r="B65" s="14"/>
      <c r="C65" s="15">
        <v>5</v>
      </c>
      <c r="D65" s="16" t="s">
        <v>68</v>
      </c>
      <c r="E65" s="14"/>
      <c r="F65" s="15">
        <v>5</v>
      </c>
      <c r="G65" s="42" t="s">
        <v>68</v>
      </c>
      <c r="H65" s="43"/>
      <c r="I65" s="44">
        <v>4</v>
      </c>
    </row>
    <row r="66" spans="1:9" x14ac:dyDescent="0.35">
      <c r="A66" s="16" t="s">
        <v>69</v>
      </c>
      <c r="B66" s="14"/>
      <c r="C66" s="15">
        <v>10</v>
      </c>
      <c r="D66" s="16" t="s">
        <v>69</v>
      </c>
      <c r="E66" s="14"/>
      <c r="F66" s="15">
        <v>10</v>
      </c>
      <c r="G66" s="42" t="s">
        <v>69</v>
      </c>
      <c r="H66" s="43"/>
      <c r="I66" s="44">
        <v>10</v>
      </c>
    </row>
    <row r="67" spans="1:9" x14ac:dyDescent="0.35">
      <c r="A67" s="16" t="s">
        <v>64</v>
      </c>
      <c r="B67" s="14">
        <v>192</v>
      </c>
      <c r="C67" s="15">
        <v>5</v>
      </c>
      <c r="D67" s="16" t="s">
        <v>64</v>
      </c>
      <c r="E67" s="14">
        <v>266</v>
      </c>
      <c r="F67" s="15">
        <v>4</v>
      </c>
      <c r="G67" s="42" t="s">
        <v>64</v>
      </c>
      <c r="H67" s="43">
        <v>98</v>
      </c>
      <c r="I67" s="44">
        <v>5</v>
      </c>
    </row>
    <row r="68" spans="1:9" x14ac:dyDescent="0.35">
      <c r="A68" s="16" t="s">
        <v>70</v>
      </c>
      <c r="B68" s="35">
        <v>258</v>
      </c>
      <c r="C68" s="36">
        <v>0.625</v>
      </c>
      <c r="D68" s="16" t="s">
        <v>70</v>
      </c>
      <c r="E68" s="35">
        <v>442</v>
      </c>
      <c r="F68" s="36">
        <v>1</v>
      </c>
      <c r="G68" s="42" t="s">
        <v>70</v>
      </c>
      <c r="H68" s="43">
        <v>189</v>
      </c>
      <c r="I68" s="44">
        <v>1.5</v>
      </c>
    </row>
    <row r="69" spans="1:9" x14ac:dyDescent="0.35">
      <c r="A69" s="16" t="s">
        <v>71</v>
      </c>
      <c r="B69" s="35">
        <v>188</v>
      </c>
      <c r="C69" s="36">
        <v>1.25</v>
      </c>
      <c r="D69" s="16" t="s">
        <v>71</v>
      </c>
      <c r="E69" s="35">
        <v>201</v>
      </c>
      <c r="F69" s="36">
        <v>0.625</v>
      </c>
      <c r="G69" s="42" t="s">
        <v>71</v>
      </c>
      <c r="H69" s="43">
        <v>72</v>
      </c>
      <c r="I69" s="44">
        <v>1.25</v>
      </c>
    </row>
    <row r="70" spans="1:9" ht="15" thickBot="1" x14ac:dyDescent="0.4">
      <c r="A70" s="17" t="s">
        <v>72</v>
      </c>
      <c r="B70" s="48">
        <v>188</v>
      </c>
      <c r="C70" s="38">
        <v>0.625</v>
      </c>
      <c r="D70" s="17"/>
      <c r="E70" s="18"/>
      <c r="F70" s="19"/>
      <c r="G70" s="45" t="s">
        <v>72</v>
      </c>
      <c r="H70" s="46">
        <v>72</v>
      </c>
      <c r="I70" s="47">
        <v>1.875</v>
      </c>
    </row>
    <row r="71" spans="1:9" x14ac:dyDescent="0.35">
      <c r="A71" s="10" t="s">
        <v>73</v>
      </c>
      <c r="B71" s="11"/>
      <c r="C71" s="12"/>
      <c r="D71" s="10" t="s">
        <v>73</v>
      </c>
      <c r="E71" s="11"/>
      <c r="F71" s="12"/>
      <c r="G71" s="10" t="s">
        <v>73</v>
      </c>
      <c r="H71" s="11"/>
      <c r="I71" s="12"/>
    </row>
    <row r="72" spans="1:9" x14ac:dyDescent="0.35">
      <c r="A72" s="16" t="s">
        <v>74</v>
      </c>
      <c r="B72" s="14">
        <v>190</v>
      </c>
      <c r="C72" s="15">
        <v>2</v>
      </c>
      <c r="D72" s="16" t="s">
        <v>74</v>
      </c>
      <c r="E72" s="14">
        <v>297</v>
      </c>
      <c r="F72" s="15">
        <v>5</v>
      </c>
      <c r="G72" s="16" t="s">
        <v>74</v>
      </c>
      <c r="H72" s="14">
        <v>160</v>
      </c>
      <c r="I72" s="15">
        <f>(C72+F72)/2</f>
        <v>3.5</v>
      </c>
    </row>
    <row r="73" spans="1:9" x14ac:dyDescent="0.35">
      <c r="A73" s="16" t="s">
        <v>75</v>
      </c>
      <c r="B73" s="14"/>
      <c r="C73" s="15"/>
      <c r="D73" s="16" t="s">
        <v>75</v>
      </c>
      <c r="E73" s="14"/>
      <c r="F73" s="15"/>
      <c r="G73" s="16" t="s">
        <v>75</v>
      </c>
      <c r="H73" s="14"/>
      <c r="I73" s="15"/>
    </row>
    <row r="74" spans="1:9" x14ac:dyDescent="0.35">
      <c r="A74" s="16" t="s">
        <v>76</v>
      </c>
      <c r="B74" s="14"/>
      <c r="C74" s="15">
        <v>5</v>
      </c>
      <c r="D74" s="16" t="s">
        <v>77</v>
      </c>
      <c r="E74" s="14"/>
      <c r="F74" s="15">
        <v>5</v>
      </c>
      <c r="G74" s="16" t="s">
        <v>76</v>
      </c>
      <c r="H74" s="14"/>
      <c r="I74" s="15">
        <f t="shared" ref="I74:I76" si="6">(C74+F74)/2</f>
        <v>5</v>
      </c>
    </row>
    <row r="75" spans="1:9" x14ac:dyDescent="0.35">
      <c r="A75" s="16" t="s">
        <v>78</v>
      </c>
      <c r="B75" s="14"/>
      <c r="C75" s="15">
        <v>10</v>
      </c>
      <c r="D75" s="16" t="s">
        <v>78</v>
      </c>
      <c r="E75" s="14"/>
      <c r="F75" s="15">
        <v>8</v>
      </c>
      <c r="G75" s="16" t="s">
        <v>78</v>
      </c>
      <c r="H75" s="14"/>
      <c r="I75" s="15">
        <f t="shared" si="6"/>
        <v>9</v>
      </c>
    </row>
    <row r="76" spans="1:9" ht="15" thickBot="1" x14ac:dyDescent="0.4">
      <c r="A76" s="17" t="s">
        <v>64</v>
      </c>
      <c r="B76" s="18">
        <v>245</v>
      </c>
      <c r="C76" s="19">
        <v>12</v>
      </c>
      <c r="D76" s="17" t="s">
        <v>64</v>
      </c>
      <c r="E76" s="18">
        <v>283</v>
      </c>
      <c r="F76" s="19">
        <v>8</v>
      </c>
      <c r="G76" s="17" t="s">
        <v>64</v>
      </c>
      <c r="H76" s="18">
        <f>ROUNDUP((((B76/B72)+(E76/E72))/2)*H72,0)</f>
        <v>180</v>
      </c>
      <c r="I76" s="15">
        <f t="shared" si="6"/>
        <v>10</v>
      </c>
    </row>
    <row r="77" spans="1:9" x14ac:dyDescent="0.35">
      <c r="A77" s="20"/>
      <c r="B77" s="11"/>
      <c r="C77" s="12"/>
      <c r="D77" s="10" t="s">
        <v>79</v>
      </c>
      <c r="E77" s="11"/>
      <c r="F77" s="12"/>
      <c r="G77" s="20"/>
      <c r="H77" s="11"/>
      <c r="I77" s="12"/>
    </row>
    <row r="78" spans="1:9" x14ac:dyDescent="0.35">
      <c r="A78" s="16"/>
      <c r="B78" s="14"/>
      <c r="C78" s="15"/>
      <c r="D78" s="16" t="s">
        <v>80</v>
      </c>
      <c r="E78" s="14">
        <v>90</v>
      </c>
      <c r="F78" s="15">
        <v>1</v>
      </c>
      <c r="G78" s="16"/>
      <c r="H78" s="14"/>
      <c r="I78" s="15"/>
    </row>
    <row r="79" spans="1:9" x14ac:dyDescent="0.35">
      <c r="A79" s="16"/>
      <c r="B79" s="14"/>
      <c r="C79" s="15"/>
      <c r="D79" s="16" t="s">
        <v>81</v>
      </c>
      <c r="E79" s="14"/>
      <c r="F79" s="15"/>
      <c r="G79" s="16"/>
      <c r="H79" s="14"/>
      <c r="I79" s="15"/>
    </row>
    <row r="80" spans="1:9" x14ac:dyDescent="0.35">
      <c r="A80" s="16"/>
      <c r="B80" s="14"/>
      <c r="C80" s="15"/>
      <c r="D80" s="16" t="s">
        <v>82</v>
      </c>
      <c r="E80" s="14"/>
      <c r="F80" s="15">
        <v>5</v>
      </c>
      <c r="G80" s="16"/>
      <c r="H80" s="14"/>
      <c r="I80" s="15"/>
    </row>
    <row r="81" spans="1:9" x14ac:dyDescent="0.35">
      <c r="A81" s="16"/>
      <c r="B81" s="14"/>
      <c r="C81" s="15"/>
      <c r="D81" s="16" t="s">
        <v>83</v>
      </c>
      <c r="E81" s="14"/>
      <c r="F81" s="15">
        <v>8</v>
      </c>
      <c r="G81" s="16"/>
      <c r="H81" s="14"/>
      <c r="I81" s="15"/>
    </row>
    <row r="82" spans="1:9" ht="15" thickBot="1" x14ac:dyDescent="0.4">
      <c r="A82" s="17"/>
      <c r="B82" s="18"/>
      <c r="C82" s="19"/>
      <c r="D82" s="17" t="s">
        <v>64</v>
      </c>
      <c r="E82" s="18">
        <v>193</v>
      </c>
      <c r="F82" s="19">
        <v>8</v>
      </c>
      <c r="G82" s="17"/>
      <c r="H82" s="18"/>
      <c r="I82" s="19"/>
    </row>
    <row r="84" spans="1:9" x14ac:dyDescent="0.35">
      <c r="C84">
        <f>C55/8</f>
        <v>0.15625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roopashree930 roopashree930</dc:creator>
  <cp:lastModifiedBy>Baoshu Feng</cp:lastModifiedBy>
  <dcterms:created xsi:type="dcterms:W3CDTF">2018-03-24T03:46:58Z</dcterms:created>
  <dcterms:modified xsi:type="dcterms:W3CDTF">2021-10-22T04:54:08Z</dcterms:modified>
</cp:coreProperties>
</file>