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q_map_clockwise" sheetId="1" state="visible" r:id="rId2"/>
    <sheet name="clockwise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<sst xmlns="http://schemas.openxmlformats.org/spreadsheetml/2006/main" count="72" uniqueCount="33">
  <si>
    <t xml:space="preserve">n</t>
  </si>
  <si>
    <t xml:space="preserve">Nb₃</t>
  </si>
  <si>
    <t xml:space="preserve">Nb₂</t>
  </si>
  <si>
    <t xml:space="preserve">Nb₁</t>
  </si>
  <si>
    <t xml:space="preserve">Nb₀</t>
  </si>
  <si>
    <t xml:space="preserve">S_n</t>
  </si>
  <si>
    <t xml:space="preserve">Sb₃</t>
  </si>
  <si>
    <t xml:space="preserve">Sb₂</t>
  </si>
  <si>
    <t xml:space="preserve">Sb₁</t>
  </si>
  <si>
    <t xml:space="preserve">Sb₀</t>
  </si>
  <si>
    <t xml:space="preserve">T_n_2_S</t>
  </si>
  <si>
    <t xml:space="preserve">Tb₃</t>
  </si>
  <si>
    <t xml:space="preserve">Tb₂</t>
  </si>
  <si>
    <t xml:space="preserve">Tb₁</t>
  </si>
  <si>
    <t xml:space="preserve">Tb₀</t>
  </si>
  <si>
    <t xml:space="preserve">F_n</t>
  </si>
  <si>
    <t xml:space="preserve">p_n</t>
  </si>
  <si>
    <t xml:space="preserve">a</t>
  </si>
  <si>
    <t xml:space="preserve">b</t>
  </si>
  <si>
    <t xml:space="preserve">c</t>
  </si>
  <si>
    <t xml:space="preserve">t_p</t>
  </si>
  <si>
    <t xml:space="preserve">valid</t>
  </si>
  <si>
    <t xml:space="preserve">clk_twirl</t>
  </si>
  <si>
    <t xml:space="preserve">real_n</t>
  </si>
  <si>
    <r>
      <rPr>
        <sz val="10"/>
        <rFont val="Arial"/>
        <family val="2"/>
        <charset val="1"/>
      </rPr>
      <t xml:space="preserve">valid_equations for </t>
    </r>
    <r>
      <rPr>
        <u val="single"/>
        <sz val="10"/>
        <rFont val="Arial"/>
        <family val="2"/>
        <charset val="1"/>
      </rPr>
      <t xml:space="preserve">p_0=13</t>
    </r>
  </si>
  <si>
    <t xml:space="preserve">(a*n+F_n*b+p_0*c)+S_n+T_n=p_n</t>
  </si>
  <si>
    <t xml:space="preserve">DS_n</t>
  </si>
  <si>
    <t xml:space="preserve">D2S_n</t>
  </si>
  <si>
    <t xml:space="preserve">D3_S_n</t>
  </si>
  <si>
    <t xml:space="preserve">JERK</t>
  </si>
  <si>
    <t xml:space="preserve">DISCRETE JERK GIVES THE KEY FOR T_COLOR</t>
  </si>
  <si>
    <t xml:space="preserve">13 MOD 13 = 0</t>
  </si>
  <si>
    <t xml:space="preserve">0 MOD 13 =0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</si>
</sst>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00000000000"/>
    <numFmt numFmtId="167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4"/>
      <name val="Arial"/>
      <family val="2"/>
      <charset val="1"/>
    </font>
    <font>
      <b val="true"/>
      <sz val="10"/>
      <name val="Arial"/>
      <family val="2"/>
      <charset val="1"/>
    </font>
    <font>
      <u val="single"/>
      <sz val="10"/>
      <name val="Arial"/>
      <family val="2"/>
      <charset val="1"/>
    </font>
    <font>
      <sz val="7"/>
      <name val="Arial"/>
      <family val="2"/>
      <charset val="1"/>
    </font>
    <font>
      <sz val="10"/>
      <color rgb="FFC9211E"/>
      <name val="Arial"/>
      <family val="2"/>
      <charset val="1"/>
    </font>
    <font>
      <sz val="14"/>
      <color rgb="FFC9211E"/>
      <name val="Arial"/>
      <family val="2"/>
      <charset val="1"/>
    </font>
    <font>
      <sz val="13"/>
      <name val="Arial"/>
      <family val="2"/>
      <charset val="1"/>
    </font>
    <font>
      <sz val="13"/>
      <color rgb="FF0066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6600"/>
        <bgColor rgb="FF003300"/>
      </patternFill>
    </fill>
    <fill>
      <patternFill patternType="solid">
        <fgColor rgb="FFC0C0C0"/>
        <bgColor rgb="FFCCCCFF"/>
      </patternFill>
    </fill>
    <fill>
      <patternFill patternType="solid">
        <fgColor rgb="FFCCFFCC"/>
        <bgColor rgb="FFCCFFFF"/>
      </patternFill>
    </fill>
    <fill>
      <patternFill patternType="solid">
        <fgColor rgb="FFCC0000"/>
        <bgColor rgb="FFC9211E"/>
      </patternFill>
    </fill>
    <fill>
      <patternFill patternType="solid">
        <fgColor rgb="FFC9211E"/>
        <bgColor rgb="FFCC00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b val="1"/>
        <i val="0"/>
        <color rgb="FFFFFFFF"/>
        <sz val="10"/>
      </font>
      <fill>
        <patternFill>
          <bgColor rgb="FFCC0000"/>
        </patternFill>
      </fill>
    </dxf>
    <dxf>
      <font>
        <b val="0"/>
        <i val="0"/>
        <color rgb="FFCC0000"/>
        <sz val="10"/>
      </font>
      <fill>
        <patternFill>
          <bgColor rgb="FFFFCCCC"/>
        </patternFill>
      </fill>
    </dxf>
    <dxf>
      <font>
        <b val="0"/>
        <i val="0"/>
        <color rgb="FF006600"/>
        <sz val="10"/>
      </font>
      <fill>
        <patternFill>
          <bgColor rgb="FFCCFFCC"/>
        </patternFill>
      </fill>
    </dxf>
    <dxf>
      <font>
        <b val="0"/>
        <i val="0"/>
        <color rgb="FF996600"/>
        <sz val="1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W28" activeCellId="0" sqref="W28"/>
    </sheetView>
  </sheetViews>
  <sheetFormatPr defaultColWidth="11.53515625" defaultRowHeight="17.35" zeroHeight="false" outlineLevelRow="0" outlineLevelCol="0"/>
  <cols>
    <col collapsed="false" customWidth="true" hidden="false" outlineLevel="0" max="1" min="1" style="1" width="3.33"/>
    <col collapsed="false" customWidth="true" hidden="false" outlineLevel="0" max="2" min="2" style="1" width="3.74"/>
    <col collapsed="false" customWidth="true" hidden="false" outlineLevel="0" max="3" min="3" style="1" width="3.45"/>
    <col collapsed="false" customWidth="true" hidden="false" outlineLevel="0" max="4" min="4" style="1" width="4.44"/>
    <col collapsed="false" customWidth="true" hidden="false" outlineLevel="0" max="5" min="5" style="1" width="3.61"/>
    <col collapsed="false" customWidth="true" hidden="false" outlineLevel="0" max="6" min="6" style="2" width="4.58"/>
    <col collapsed="false" customWidth="true" hidden="false" outlineLevel="0" max="7" min="7" style="1" width="3.33"/>
    <col collapsed="false" customWidth="true" hidden="false" outlineLevel="0" max="8" min="8" style="1" width="4.02"/>
    <col collapsed="false" customWidth="true" hidden="false" outlineLevel="0" max="9" min="9" style="1" width="3.74"/>
    <col collapsed="false" customWidth="true" hidden="false" outlineLevel="0" max="10" min="10" style="1" width="3.33"/>
    <col collapsed="false" customWidth="true" hidden="false" outlineLevel="0" max="11" min="11" style="1" width="8.75"/>
    <col collapsed="false" customWidth="true" hidden="false" outlineLevel="0" max="13" min="12" style="1" width="4.44"/>
    <col collapsed="false" customWidth="true" hidden="false" outlineLevel="0" max="14" min="14" style="1" width="3.74"/>
    <col collapsed="false" customWidth="true" hidden="false" outlineLevel="0" max="15" min="15" style="1" width="4.3"/>
    <col collapsed="false" customWidth="true" hidden="false" outlineLevel="0" max="16" min="16" style="1" width="4.86"/>
    <col collapsed="false" customWidth="true" hidden="false" outlineLevel="0" max="18" min="17" style="1" width="4.58"/>
    <col collapsed="false" customWidth="true" hidden="false" outlineLevel="0" max="19" min="19" style="1" width="4.3"/>
    <col collapsed="false" customWidth="true" hidden="false" outlineLevel="0" max="20" min="20" style="1" width="5.7"/>
    <col collapsed="false" customWidth="true" hidden="false" outlineLevel="0" max="21" min="21" style="3" width="13.47"/>
    <col collapsed="false" customWidth="true" hidden="false" outlineLevel="0" max="22" min="22" style="4" width="2.36"/>
    <col collapsed="false" customWidth="true" hidden="false" outlineLevel="0" max="23" min="23" style="5" width="20.83"/>
    <col collapsed="false" customWidth="true" hidden="false" outlineLevel="0" max="24" min="24" style="6" width="2.92"/>
    <col collapsed="false" customWidth="true" hidden="false" outlineLevel="0" max="27" min="25" style="1" width="8.06"/>
    <col collapsed="false" customWidth="false" hidden="false" outlineLevel="0" max="28" min="28" style="1" width="11.52"/>
    <col collapsed="false" customWidth="true" hidden="false" outlineLevel="0" max="29" min="29" style="1" width="30.43"/>
    <col collapsed="false" customWidth="false" hidden="false" outlineLevel="0" max="1024" min="30" style="1" width="11.52"/>
  </cols>
  <sheetData>
    <row r="1" customFormat="false" ht="17.35" hidden="false" customHeight="false" outlineLevel="0" collapsed="false">
      <c r="A1" s="7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9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1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3" t="s">
        <v>11</v>
      </c>
      <c r="Q1" s="13" t="s">
        <v>12</v>
      </c>
      <c r="R1" s="13" t="s">
        <v>13</v>
      </c>
      <c r="S1" s="13" t="s">
        <v>14</v>
      </c>
      <c r="T1" s="13" t="s">
        <v>15</v>
      </c>
      <c r="U1" s="3" t="s">
        <v>16</v>
      </c>
      <c r="V1" s="4" t="s">
        <v>17</v>
      </c>
      <c r="W1" s="5" t="s">
        <v>18</v>
      </c>
      <c r="X1" s="6" t="s">
        <v>19</v>
      </c>
      <c r="Y1" s="1" t="s">
        <v>20</v>
      </c>
      <c r="Z1" s="14" t="s">
        <v>21</v>
      </c>
      <c r="AA1" s="1" t="s">
        <v>22</v>
      </c>
      <c r="AB1" s="1" t="s">
        <v>23</v>
      </c>
      <c r="AC1" s="14" t="s">
        <v>24</v>
      </c>
      <c r="AD1" s="1" t="n">
        <v>9</v>
      </c>
      <c r="AE1" s="1" t="n">
        <v>1</v>
      </c>
      <c r="AF1" s="1" t="n">
        <v>8</v>
      </c>
      <c r="AG1" s="1" t="n">
        <v>2</v>
      </c>
      <c r="AH1" s="1" t="n">
        <v>4</v>
      </c>
      <c r="AI1" s="1" t="n">
        <v>15</v>
      </c>
      <c r="AJ1" s="1" t="n">
        <v>3</v>
      </c>
      <c r="AK1" s="1" t="n">
        <v>4</v>
      </c>
      <c r="AL1" s="1" t="n">
        <v>14</v>
      </c>
      <c r="AM1" s="1" t="n">
        <v>8</v>
      </c>
      <c r="AN1" s="1" t="n">
        <v>1</v>
      </c>
      <c r="AO1" s="1" t="n">
        <v>9</v>
      </c>
    </row>
    <row r="2" customFormat="false" ht="17.35" hidden="false" customHeight="false" outlineLevel="0" collapsed="false">
      <c r="A2" s="7" t="n">
        <v>0</v>
      </c>
      <c r="B2" s="15" t="n">
        <v>0</v>
      </c>
      <c r="C2" s="15" t="n">
        <v>0</v>
      </c>
      <c r="D2" s="15" t="n">
        <v>0</v>
      </c>
      <c r="E2" s="15" t="n">
        <v>0</v>
      </c>
      <c r="F2" s="9" t="n">
        <v>0</v>
      </c>
      <c r="G2" s="16" t="n">
        <f aca="false">VLOOKUP(F2,$A$2:$E$14,2,0)</f>
        <v>0</v>
      </c>
      <c r="H2" s="16" t="n">
        <f aca="false">VLOOKUP(F2,$A$2:$E$14,3,0)</f>
        <v>0</v>
      </c>
      <c r="I2" s="16" t="n">
        <f aca="false">VLOOKUP(F2,$A$2:$E$14,4,0)</f>
        <v>0</v>
      </c>
      <c r="J2" s="16" t="n">
        <f aca="false">VLOOKUP(F2,$A$2:$E$14,5,0)</f>
        <v>0</v>
      </c>
      <c r="K2" s="11" t="n">
        <f aca="false">O2+2*N2+4*M2+8*L2</f>
        <v>0</v>
      </c>
      <c r="L2" s="17" t="n">
        <f aca="false">IF(B2=G2,0,1)</f>
        <v>0</v>
      </c>
      <c r="M2" s="17" t="n">
        <f aca="false">IF(C2=H2,0,1)</f>
        <v>0</v>
      </c>
      <c r="N2" s="17" t="n">
        <f aca="false">IF(D2=I2,0,1)</f>
        <v>0</v>
      </c>
      <c r="O2" s="17" t="n">
        <f aca="false">IF(E2=J2,0,1)</f>
        <v>0</v>
      </c>
      <c r="P2" s="17" t="str">
        <f aca="false">IF(L2=0,"NOP","FLIP")</f>
        <v>NOP</v>
      </c>
      <c r="Q2" s="17" t="str">
        <f aca="false">IF(M2=0,"NOP","FLIP")</f>
        <v>NOP</v>
      </c>
      <c r="R2" s="17" t="str">
        <f aca="false">IF(N2=0,"NOP","FLIP")</f>
        <v>NOP</v>
      </c>
      <c r="S2" s="17" t="str">
        <f aca="false">IF(O2=0,"NOP","FLIP")</f>
        <v>NOP</v>
      </c>
      <c r="T2" s="17" t="n">
        <v>0</v>
      </c>
      <c r="U2" s="18" t="n">
        <v>13</v>
      </c>
      <c r="V2" s="4" t="n">
        <v>0</v>
      </c>
      <c r="W2" s="5" t="n">
        <v>0</v>
      </c>
      <c r="X2" s="6" t="n">
        <v>1</v>
      </c>
      <c r="Y2" s="1" t="n">
        <f aca="false">_xlfn.FLOOR.MATH(V2*A2+W2*T2+X2*$U$2+F2+K2)</f>
        <v>13</v>
      </c>
      <c r="Z2" s="17" t="n">
        <f aca="false">IF(Y2=U2,1,0)</f>
        <v>1</v>
      </c>
      <c r="AA2" s="1" t="n">
        <v>13</v>
      </c>
      <c r="AB2" s="1" t="n">
        <f aca="false">(A2-1)/(A2+1)</f>
        <v>-1</v>
      </c>
      <c r="AC2" s="1" t="s">
        <v>25</v>
      </c>
    </row>
    <row r="3" customFormat="false" ht="17.35" hidden="false" customHeight="false" outlineLevel="0" collapsed="false">
      <c r="A3" s="7" t="n">
        <v>1</v>
      </c>
      <c r="B3" s="15" t="n">
        <v>0</v>
      </c>
      <c r="C3" s="15" t="n">
        <v>0</v>
      </c>
      <c r="D3" s="15" t="n">
        <v>0</v>
      </c>
      <c r="E3" s="15" t="n">
        <v>1</v>
      </c>
      <c r="F3" s="9" t="n">
        <v>8</v>
      </c>
      <c r="G3" s="16" t="n">
        <f aca="false">VLOOKUP(F3,$A$2:$E$14,2,0)</f>
        <v>1</v>
      </c>
      <c r="H3" s="16" t="n">
        <f aca="false">VLOOKUP(F3,$A$2:$E$14,3,0)</f>
        <v>0</v>
      </c>
      <c r="I3" s="16" t="n">
        <f aca="false">VLOOKUP(F3,$A$2:$E$14,4,0)</f>
        <v>0</v>
      </c>
      <c r="J3" s="16" t="n">
        <f aca="false">VLOOKUP(F3,$A$2:$E$14,5,0)</f>
        <v>0</v>
      </c>
      <c r="K3" s="11" t="n">
        <f aca="false">O3+2*N3+4*M3+8*L3</f>
        <v>9</v>
      </c>
      <c r="L3" s="17" t="n">
        <f aca="false">IF(B3=G3,0,1)</f>
        <v>1</v>
      </c>
      <c r="M3" s="17" t="n">
        <f aca="false">IF(C3=H3,0,1)</f>
        <v>0</v>
      </c>
      <c r="N3" s="17" t="n">
        <f aca="false">IF(D3=I3,0,1)</f>
        <v>0</v>
      </c>
      <c r="O3" s="17" t="n">
        <f aca="false">IF(E3=J3,0,1)</f>
        <v>1</v>
      </c>
      <c r="P3" s="17" t="str">
        <f aca="false">IF(L3=0,"NOP","FLIP")</f>
        <v>FLIP</v>
      </c>
      <c r="Q3" s="17" t="str">
        <f aca="false">IF(M3=0,"NOP","FLIP")</f>
        <v>NOP</v>
      </c>
      <c r="R3" s="17" t="str">
        <f aca="false">IF(N3=0,"NOP","FLIP")</f>
        <v>NOP</v>
      </c>
      <c r="S3" s="17" t="str">
        <f aca="false">IF(O3=0,"NOP","FLIP")</f>
        <v>FLIP</v>
      </c>
      <c r="T3" s="17" t="n">
        <v>1</v>
      </c>
      <c r="U3" s="3" t="n">
        <v>17</v>
      </c>
      <c r="V3" s="19" t="n">
        <v>0</v>
      </c>
      <c r="W3" s="20" t="n">
        <v>0</v>
      </c>
      <c r="X3" s="21" t="n">
        <v>0</v>
      </c>
      <c r="Y3" s="1" t="n">
        <f aca="false">_xlfn.FLOOR.MATH(V3*A3+W3*T3+X3*$U$2+F3+K3)</f>
        <v>17</v>
      </c>
      <c r="Z3" s="17" t="n">
        <f aca="false">IF(Y3=U3,1,0)</f>
        <v>1</v>
      </c>
      <c r="AA3" s="1" t="n">
        <v>11</v>
      </c>
      <c r="AB3" s="1" t="n">
        <f aca="false">(A3-1)/(A3+1)</f>
        <v>0</v>
      </c>
      <c r="AC3" s="1" t="s">
        <v>25</v>
      </c>
    </row>
    <row r="4" customFormat="false" ht="17.35" hidden="false" customHeight="false" outlineLevel="0" collapsed="false">
      <c r="A4" s="7" t="n">
        <v>2</v>
      </c>
      <c r="B4" s="15" t="n">
        <v>0</v>
      </c>
      <c r="C4" s="15" t="n">
        <v>0</v>
      </c>
      <c r="D4" s="15" t="n">
        <v>1</v>
      </c>
      <c r="E4" s="15" t="n">
        <v>0</v>
      </c>
      <c r="F4" s="9" t="n">
        <v>3</v>
      </c>
      <c r="G4" s="16" t="n">
        <f aca="false">VLOOKUP(F4,$A$2:$E$14,2,0)</f>
        <v>0</v>
      </c>
      <c r="H4" s="16" t="n">
        <f aca="false">VLOOKUP(F4,$A$2:$E$14,3,0)</f>
        <v>0</v>
      </c>
      <c r="I4" s="16" t="n">
        <f aca="false">VLOOKUP(F4,$A$2:$E$14,4,0)</f>
        <v>1</v>
      </c>
      <c r="J4" s="16" t="n">
        <f aca="false">VLOOKUP(F4,$A$2:$E$14,5,0)</f>
        <v>1</v>
      </c>
      <c r="K4" s="11" t="n">
        <f aca="false">O4+2*N4+4*M4+8*L4</f>
        <v>1</v>
      </c>
      <c r="L4" s="17" t="n">
        <f aca="false">IF(B4=G4,0,1)</f>
        <v>0</v>
      </c>
      <c r="M4" s="17" t="n">
        <f aca="false">IF(C4=H4,0,1)</f>
        <v>0</v>
      </c>
      <c r="N4" s="17" t="n">
        <f aca="false">IF(D4=I4,0,1)</f>
        <v>0</v>
      </c>
      <c r="O4" s="17" t="n">
        <f aca="false">IF(E4=J4,0,1)</f>
        <v>1</v>
      </c>
      <c r="P4" s="17" t="str">
        <f aca="false">IF(L4=0,"NOP","FLIP")</f>
        <v>NOP</v>
      </c>
      <c r="Q4" s="17" t="str">
        <f aca="false">IF(M4=0,"NOP","FLIP")</f>
        <v>NOP</v>
      </c>
      <c r="R4" s="17" t="str">
        <f aca="false">IF(N4=0,"NOP","FLIP")</f>
        <v>NOP</v>
      </c>
      <c r="S4" s="17" t="str">
        <f aca="false">IF(O4=0,"NOP","FLIP")</f>
        <v>FLIP</v>
      </c>
      <c r="T4" s="17" t="n">
        <v>1</v>
      </c>
      <c r="U4" s="3" t="n">
        <v>19</v>
      </c>
      <c r="V4" s="4" t="n">
        <v>1</v>
      </c>
      <c r="W4" s="5" t="n">
        <v>0</v>
      </c>
      <c r="X4" s="6" t="n">
        <v>1</v>
      </c>
      <c r="Y4" s="1" t="n">
        <f aca="false">_xlfn.FLOOR.MATH(V4*A4+W4*T4+X4*$U$2+F4+K4)</f>
        <v>19</v>
      </c>
      <c r="Z4" s="17" t="n">
        <f aca="false">IF(Y4=U4,1,0)</f>
        <v>1</v>
      </c>
      <c r="AA4" s="1" t="n">
        <v>7</v>
      </c>
      <c r="AB4" s="1" t="n">
        <f aca="false">(A4-1)/(A4+1)</f>
        <v>0.333333333333333</v>
      </c>
      <c r="AC4" s="1" t="s">
        <v>25</v>
      </c>
    </row>
    <row r="5" customFormat="false" ht="17.35" hidden="false" customHeight="false" outlineLevel="0" collapsed="false">
      <c r="A5" s="7" t="n">
        <v>3</v>
      </c>
      <c r="B5" s="15" t="n">
        <v>0</v>
      </c>
      <c r="C5" s="15" t="n">
        <v>0</v>
      </c>
      <c r="D5" s="15" t="n">
        <v>1</v>
      </c>
      <c r="E5" s="15" t="n">
        <v>1</v>
      </c>
      <c r="F5" s="9" t="n">
        <v>11</v>
      </c>
      <c r="G5" s="16" t="n">
        <f aca="false">VLOOKUP(F5,$A$2:$E$14,2,0)</f>
        <v>1</v>
      </c>
      <c r="H5" s="16" t="n">
        <f aca="false">VLOOKUP(F5,$A$2:$E$14,3,0)</f>
        <v>0</v>
      </c>
      <c r="I5" s="16" t="n">
        <f aca="false">VLOOKUP(F5,$A$2:$E$14,4,0)</f>
        <v>1</v>
      </c>
      <c r="J5" s="16" t="n">
        <f aca="false">VLOOKUP(F5,$A$2:$E$14,5,0)</f>
        <v>1</v>
      </c>
      <c r="K5" s="11" t="n">
        <f aca="false">O5+2*N5+4*M5+8*L5</f>
        <v>8</v>
      </c>
      <c r="L5" s="17" t="n">
        <f aca="false">IF(B5=G5,0,1)</f>
        <v>1</v>
      </c>
      <c r="M5" s="17" t="n">
        <f aca="false">IF(C5=H5,0,1)</f>
        <v>0</v>
      </c>
      <c r="N5" s="17" t="n">
        <f aca="false">IF(D5=I5,0,1)</f>
        <v>0</v>
      </c>
      <c r="O5" s="17" t="n">
        <f aca="false">IF(E5=J5,0,1)</f>
        <v>0</v>
      </c>
      <c r="P5" s="17" t="str">
        <f aca="false">IF(L5=0,"NOP","FLIP")</f>
        <v>FLIP</v>
      </c>
      <c r="Q5" s="17" t="str">
        <f aca="false">IF(M5=0,"NOP","FLIP")</f>
        <v>NOP</v>
      </c>
      <c r="R5" s="17" t="str">
        <f aca="false">IF(N5=0,"NOP","FLIP")</f>
        <v>NOP</v>
      </c>
      <c r="S5" s="17" t="str">
        <f aca="false">IF(O5=0,"NOP","FLIP")</f>
        <v>NOP</v>
      </c>
      <c r="T5" s="17" t="n">
        <v>2</v>
      </c>
      <c r="U5" s="3" t="n">
        <v>23</v>
      </c>
      <c r="V5" s="4" t="n">
        <v>2</v>
      </c>
      <c r="W5" s="5" t="n">
        <v>-1</v>
      </c>
      <c r="X5" s="6" t="n">
        <v>0</v>
      </c>
      <c r="Y5" s="1" t="n">
        <f aca="false">_xlfn.FLOOR.MATH(V5*A5+W5*T5+X5*$U$2+F5+K5)</f>
        <v>23</v>
      </c>
      <c r="Z5" s="17" t="n">
        <f aca="false">IF(Y5=U5,1,0)</f>
        <v>1</v>
      </c>
      <c r="AA5" s="1" t="n">
        <v>5</v>
      </c>
      <c r="AB5" s="1" t="n">
        <f aca="false">(A5-1)/(A5+1)</f>
        <v>0.5</v>
      </c>
      <c r="AC5" s="1" t="s">
        <v>25</v>
      </c>
    </row>
    <row r="6" customFormat="false" ht="17.35" hidden="false" customHeight="false" outlineLevel="0" collapsed="false">
      <c r="A6" s="7" t="n">
        <v>4</v>
      </c>
      <c r="B6" s="15" t="n">
        <v>0</v>
      </c>
      <c r="C6" s="15" t="n">
        <v>1</v>
      </c>
      <c r="D6" s="15" t="n">
        <v>0</v>
      </c>
      <c r="E6" s="15" t="n">
        <v>0</v>
      </c>
      <c r="F6" s="9" t="n">
        <v>6</v>
      </c>
      <c r="G6" s="16" t="n">
        <f aca="false">VLOOKUP(F6,$A$2:$E$14,2,0)</f>
        <v>0</v>
      </c>
      <c r="H6" s="16" t="n">
        <f aca="false">VLOOKUP(F6,$A$2:$E$14,3,0)</f>
        <v>1</v>
      </c>
      <c r="I6" s="16" t="n">
        <f aca="false">VLOOKUP(F6,$A$2:$E$14,4,0)</f>
        <v>1</v>
      </c>
      <c r="J6" s="16" t="n">
        <f aca="false">VLOOKUP(F6,$A$2:$E$14,5,0)</f>
        <v>0</v>
      </c>
      <c r="K6" s="11" t="n">
        <f aca="false">O6+2*N6+4*M6+8*L6</f>
        <v>2</v>
      </c>
      <c r="L6" s="17" t="n">
        <f aca="false">IF(B6=G6,0,1)</f>
        <v>0</v>
      </c>
      <c r="M6" s="17" t="n">
        <f aca="false">IF(C6=H6,0,1)</f>
        <v>0</v>
      </c>
      <c r="N6" s="17" t="n">
        <f aca="false">IF(D6=I6,0,1)</f>
        <v>1</v>
      </c>
      <c r="O6" s="17" t="n">
        <f aca="false">IF(E6=J6,0,1)</f>
        <v>0</v>
      </c>
      <c r="P6" s="17" t="str">
        <f aca="false">IF(L6=0,"NOP","FLIP")</f>
        <v>NOP</v>
      </c>
      <c r="Q6" s="17" t="str">
        <f aca="false">IF(M6=0,"NOP","FLIP")</f>
        <v>NOP</v>
      </c>
      <c r="R6" s="17" t="str">
        <f aca="false">IF(N6=0,"NOP","FLIP")</f>
        <v>FLIP</v>
      </c>
      <c r="S6" s="17" t="str">
        <f aca="false">IF(O6=0,"NOP","FLIP")</f>
        <v>NOP</v>
      </c>
      <c r="T6" s="17" t="n">
        <v>3</v>
      </c>
      <c r="U6" s="3" t="n">
        <v>29</v>
      </c>
      <c r="V6" s="4" t="n">
        <v>5</v>
      </c>
      <c r="W6" s="5" t="n">
        <v>-4</v>
      </c>
      <c r="X6" s="6" t="n">
        <v>1</v>
      </c>
      <c r="Y6" s="1" t="n">
        <f aca="false">_xlfn.FLOOR.MATH(V6*A6+W6*T6+X6*$U$2+F6+K6)</f>
        <v>29</v>
      </c>
      <c r="Z6" s="17" t="n">
        <f aca="false">IF(Y6=U6,1,0)</f>
        <v>1</v>
      </c>
      <c r="AA6" s="1" t="n">
        <v>3</v>
      </c>
      <c r="AB6" s="1" t="n">
        <f aca="false">(A6-1)/(A6+1)</f>
        <v>0.6</v>
      </c>
      <c r="AC6" s="1" t="s">
        <v>25</v>
      </c>
    </row>
    <row r="7" customFormat="false" ht="17.35" hidden="false" customHeight="false" outlineLevel="0" collapsed="false">
      <c r="A7" s="7" t="n">
        <v>5</v>
      </c>
      <c r="B7" s="15" t="n">
        <v>0</v>
      </c>
      <c r="C7" s="15" t="n">
        <v>1</v>
      </c>
      <c r="D7" s="15" t="n">
        <v>0</v>
      </c>
      <c r="E7" s="15" t="n">
        <v>1</v>
      </c>
      <c r="F7" s="9" t="n">
        <v>1</v>
      </c>
      <c r="G7" s="16" t="n">
        <f aca="false">VLOOKUP(F7,$A$2:$E$14,2,0)</f>
        <v>0</v>
      </c>
      <c r="H7" s="16" t="n">
        <f aca="false">VLOOKUP(F7,$A$2:$E$14,3,0)</f>
        <v>0</v>
      </c>
      <c r="I7" s="16" t="n">
        <f aca="false">VLOOKUP(F7,$A$2:$E$14,4,0)</f>
        <v>0</v>
      </c>
      <c r="J7" s="16" t="n">
        <f aca="false">VLOOKUP(F7,$A$2:$E$14,5,0)</f>
        <v>1</v>
      </c>
      <c r="K7" s="11" t="n">
        <f aca="false">O7+2*N7+4*M7+8*L7</f>
        <v>4</v>
      </c>
      <c r="L7" s="17" t="n">
        <f aca="false">IF(B7=G7,0,1)</f>
        <v>0</v>
      </c>
      <c r="M7" s="17" t="n">
        <f aca="false">IF(C7=H7,0,1)</f>
        <v>1</v>
      </c>
      <c r="N7" s="17" t="n">
        <f aca="false">IF(D7=I7,0,1)</f>
        <v>0</v>
      </c>
      <c r="O7" s="17" t="n">
        <f aca="false">IF(E7=J7,0,1)</f>
        <v>0</v>
      </c>
      <c r="P7" s="17" t="str">
        <f aca="false">IF(L7=0,"NOP","FLIP")</f>
        <v>NOP</v>
      </c>
      <c r="Q7" s="17" t="str">
        <f aca="false">IF(M7=0,"NOP","FLIP")</f>
        <v>FLIP</v>
      </c>
      <c r="R7" s="17" t="str">
        <f aca="false">IF(N7=0,"NOP","FLIP")</f>
        <v>NOP</v>
      </c>
      <c r="S7" s="17" t="str">
        <f aca="false">IF(O7=0,"NOP","FLIP")</f>
        <v>NOP</v>
      </c>
      <c r="T7" s="17" t="n">
        <f aca="false">MOD(T6+T5,144)</f>
        <v>5</v>
      </c>
      <c r="U7" s="3" t="n">
        <v>31</v>
      </c>
      <c r="V7" s="4" t="n">
        <v>5</v>
      </c>
      <c r="W7" s="5" t="n">
        <v>0.2</v>
      </c>
      <c r="X7" s="6" t="n">
        <v>0</v>
      </c>
      <c r="Y7" s="1" t="n">
        <f aca="false">_xlfn.FLOOR.MATH(V7*A7+W7*T7+X7*$U$2+F7+K7)</f>
        <v>31</v>
      </c>
      <c r="Z7" s="17" t="n">
        <f aca="false">IF(Y7=U7,1,0)</f>
        <v>1</v>
      </c>
      <c r="AA7" s="1" t="n">
        <v>2</v>
      </c>
      <c r="AB7" s="1" t="n">
        <f aca="false">(A7-1)/(A7+1)</f>
        <v>0.666666666666667</v>
      </c>
      <c r="AC7" s="1" t="s">
        <v>25</v>
      </c>
    </row>
    <row r="8" customFormat="false" ht="17.35" hidden="false" customHeight="false" outlineLevel="0" collapsed="false">
      <c r="A8" s="7" t="n">
        <v>6</v>
      </c>
      <c r="B8" s="15" t="n">
        <v>0</v>
      </c>
      <c r="C8" s="15" t="n">
        <v>1</v>
      </c>
      <c r="D8" s="15" t="n">
        <v>1</v>
      </c>
      <c r="E8" s="15" t="n">
        <v>0</v>
      </c>
      <c r="F8" s="9" t="n">
        <v>9</v>
      </c>
      <c r="G8" s="16" t="n">
        <f aca="false">VLOOKUP(F8,$A$2:$E$14,2,0)</f>
        <v>1</v>
      </c>
      <c r="H8" s="16" t="n">
        <f aca="false">VLOOKUP(F8,$A$2:$E$14,3,0)</f>
        <v>0</v>
      </c>
      <c r="I8" s="16" t="n">
        <f aca="false">VLOOKUP(F8,$A$2:$E$14,4,0)</f>
        <v>0</v>
      </c>
      <c r="J8" s="16" t="n">
        <f aca="false">VLOOKUP(F8,$A$2:$E$14,5,0)</f>
        <v>1</v>
      </c>
      <c r="K8" s="11" t="n">
        <f aca="false">O8+2*N8+4*M8+8*L8</f>
        <v>15</v>
      </c>
      <c r="L8" s="17" t="n">
        <f aca="false">IF(B8=G8,0,1)</f>
        <v>1</v>
      </c>
      <c r="M8" s="17" t="n">
        <f aca="false">IF(C8=H8,0,1)</f>
        <v>1</v>
      </c>
      <c r="N8" s="17" t="n">
        <f aca="false">IF(D8=I8,0,1)</f>
        <v>1</v>
      </c>
      <c r="O8" s="17" t="n">
        <f aca="false">IF(E8=J8,0,1)</f>
        <v>1</v>
      </c>
      <c r="P8" s="17" t="str">
        <f aca="false">IF(L8=0,"NOP","FLIP")</f>
        <v>FLIP</v>
      </c>
      <c r="Q8" s="17" t="str">
        <f aca="false">IF(M8=0,"NOP","FLIP")</f>
        <v>FLIP</v>
      </c>
      <c r="R8" s="17" t="str">
        <f aca="false">IF(N8=0,"NOP","FLIP")</f>
        <v>FLIP</v>
      </c>
      <c r="S8" s="17" t="str">
        <f aca="false">IF(O8=0,"NOP","FLIP")</f>
        <v>FLIP</v>
      </c>
      <c r="T8" s="17" t="n">
        <f aca="false">MOD(T7+T6,144)</f>
        <v>8</v>
      </c>
      <c r="U8" s="3" t="n">
        <v>37</v>
      </c>
      <c r="V8" s="4" t="n">
        <v>0</v>
      </c>
      <c r="W8" s="5" t="n">
        <v>0</v>
      </c>
      <c r="X8" s="6" t="n">
        <v>1</v>
      </c>
      <c r="Y8" s="1" t="n">
        <f aca="false">_xlfn.FLOOR.MATH(V8*A8+W8*T8+X8*$U$2+F8+K8)</f>
        <v>37</v>
      </c>
      <c r="Z8" s="17" t="n">
        <f aca="false">IF(Y8=U8,1,0)</f>
        <v>1</v>
      </c>
      <c r="AA8" s="1" t="n">
        <v>1</v>
      </c>
      <c r="AB8" s="1" t="n">
        <f aca="false">(A8-1)/(A8+1)</f>
        <v>0.714285714285714</v>
      </c>
      <c r="AC8" s="1" t="s">
        <v>25</v>
      </c>
    </row>
    <row r="9" customFormat="false" ht="17.35" hidden="false" customHeight="false" outlineLevel="0" collapsed="false">
      <c r="A9" s="7" t="n">
        <v>7</v>
      </c>
      <c r="B9" s="15" t="n">
        <v>0</v>
      </c>
      <c r="C9" s="15" t="n">
        <v>1</v>
      </c>
      <c r="D9" s="15" t="n">
        <v>1</v>
      </c>
      <c r="E9" s="15" t="n">
        <v>1</v>
      </c>
      <c r="F9" s="9" t="n">
        <v>4</v>
      </c>
      <c r="G9" s="16" t="n">
        <f aca="false">VLOOKUP(F9,$A$2:$E$14,2,0)</f>
        <v>0</v>
      </c>
      <c r="H9" s="16" t="n">
        <f aca="false">VLOOKUP(F9,$A$2:$E$14,3,0)</f>
        <v>1</v>
      </c>
      <c r="I9" s="16" t="n">
        <f aca="false">VLOOKUP(F9,$A$2:$E$14,4,0)</f>
        <v>0</v>
      </c>
      <c r="J9" s="16" t="n">
        <f aca="false">VLOOKUP(F9,$A$2:$E$14,5,0)</f>
        <v>0</v>
      </c>
      <c r="K9" s="11" t="n">
        <f aca="false">O9+2*N9+4*M9+8*L9</f>
        <v>3</v>
      </c>
      <c r="L9" s="17" t="n">
        <f aca="false">IF(B9=G9,0,1)</f>
        <v>0</v>
      </c>
      <c r="M9" s="17" t="n">
        <f aca="false">IF(C9=H9,0,1)</f>
        <v>0</v>
      </c>
      <c r="N9" s="17" t="n">
        <f aca="false">IF(D9=I9,0,1)</f>
        <v>1</v>
      </c>
      <c r="O9" s="17" t="n">
        <f aca="false">IF(E9=J9,0,1)</f>
        <v>1</v>
      </c>
      <c r="P9" s="17" t="str">
        <f aca="false">IF(L9=0,"NOP","FLIP")</f>
        <v>NOP</v>
      </c>
      <c r="Q9" s="17" t="str">
        <f aca="false">IF(M9=0,"NOP","FLIP")</f>
        <v>NOP</v>
      </c>
      <c r="R9" s="17" t="str">
        <f aca="false">IF(N9=0,"NOP","FLIP")</f>
        <v>FLIP</v>
      </c>
      <c r="S9" s="17" t="str">
        <f aca="false">IF(O9=0,"NOP","FLIP")</f>
        <v>FLIP</v>
      </c>
      <c r="T9" s="17" t="n">
        <f aca="false">MOD(T8+T7,144)</f>
        <v>13</v>
      </c>
      <c r="U9" s="3" t="n">
        <v>41</v>
      </c>
      <c r="V9" s="4" t="n">
        <v>5</v>
      </c>
      <c r="W9" s="5" t="n">
        <v>-0.01</v>
      </c>
      <c r="X9" s="6" t="n">
        <v>0</v>
      </c>
      <c r="Y9" s="1" t="n">
        <f aca="false">_xlfn.FLOOR.MATH(V9*A9+W9*T9+X9*$U$2+F9+K9)</f>
        <v>41</v>
      </c>
      <c r="Z9" s="17" t="n">
        <f aca="false">IF(Y9=U9,1,0)</f>
        <v>1</v>
      </c>
      <c r="AA9" s="1" t="n">
        <v>0</v>
      </c>
      <c r="AB9" s="1" t="n">
        <f aca="false">(A9-1)/(A9+1)</f>
        <v>0.75</v>
      </c>
      <c r="AC9" s="1" t="s">
        <v>25</v>
      </c>
    </row>
    <row r="10" customFormat="false" ht="17.35" hidden="false" customHeight="false" outlineLevel="0" collapsed="false">
      <c r="A10" s="7" t="n">
        <v>8</v>
      </c>
      <c r="B10" s="15" t="n">
        <v>1</v>
      </c>
      <c r="C10" s="15" t="n">
        <v>0</v>
      </c>
      <c r="D10" s="15" t="n">
        <v>0</v>
      </c>
      <c r="E10" s="15" t="n">
        <v>0</v>
      </c>
      <c r="F10" s="9" t="n">
        <v>12</v>
      </c>
      <c r="G10" s="16" t="n">
        <f aca="false">VLOOKUP(F10,$A$2:$E$14,2,0)</f>
        <v>1</v>
      </c>
      <c r="H10" s="16" t="n">
        <f aca="false">VLOOKUP(F10,$A$2:$E$14,3,0)</f>
        <v>1</v>
      </c>
      <c r="I10" s="16" t="n">
        <f aca="false">VLOOKUP(F10,$A$2:$E$14,4,0)</f>
        <v>0</v>
      </c>
      <c r="J10" s="16" t="n">
        <f aca="false">VLOOKUP(F10,$A$2:$E$14,5,0)</f>
        <v>0</v>
      </c>
      <c r="K10" s="11" t="n">
        <f aca="false">O10+2*N10+4*M10+8*L10</f>
        <v>4</v>
      </c>
      <c r="L10" s="17" t="n">
        <f aca="false">IF(B10=G10,0,1)</f>
        <v>0</v>
      </c>
      <c r="M10" s="17" t="n">
        <f aca="false">IF(C10=H10,0,1)</f>
        <v>1</v>
      </c>
      <c r="N10" s="17" t="n">
        <f aca="false">IF(D10=I10,0,1)</f>
        <v>0</v>
      </c>
      <c r="O10" s="17" t="n">
        <f aca="false">IF(E10=J10,0,1)</f>
        <v>0</v>
      </c>
      <c r="P10" s="17" t="str">
        <f aca="false">IF(L10=0,"NOP","FLIP")</f>
        <v>NOP</v>
      </c>
      <c r="Q10" s="17" t="str">
        <f aca="false">IF(M10=0,"NOP","FLIP")</f>
        <v>FLIP</v>
      </c>
      <c r="R10" s="17" t="str">
        <f aca="false">IF(N10=0,"NOP","FLIP")</f>
        <v>NOP</v>
      </c>
      <c r="S10" s="17" t="str">
        <f aca="false">IF(O10=0,"NOP","FLIP")</f>
        <v>NOP</v>
      </c>
      <c r="T10" s="17" t="n">
        <f aca="false">MOD(T9+T8,144)</f>
        <v>21</v>
      </c>
      <c r="U10" s="3" t="n">
        <v>43</v>
      </c>
      <c r="V10" s="4" t="n">
        <v>2</v>
      </c>
      <c r="W10" s="5" t="n">
        <v>-0.05</v>
      </c>
      <c r="X10" s="6" t="n">
        <v>1</v>
      </c>
      <c r="Y10" s="1" t="n">
        <f aca="false">_xlfn.FLOOR.MATH(V10*A10+W10*T10+X10*$U$2+F10+K10)</f>
        <v>43</v>
      </c>
      <c r="Z10" s="17" t="n">
        <f aca="false">IF(Y10=U10,1,0)</f>
        <v>1</v>
      </c>
      <c r="AA10" s="1" t="n">
        <v>-13</v>
      </c>
      <c r="AB10" s="1" t="n">
        <f aca="false">(A10-1)/(A10+1)</f>
        <v>0.777777777777778</v>
      </c>
      <c r="AC10" s="1" t="s">
        <v>25</v>
      </c>
    </row>
    <row r="11" customFormat="false" ht="17.35" hidden="false" customHeight="false" outlineLevel="0" collapsed="false">
      <c r="A11" s="7" t="n">
        <v>9</v>
      </c>
      <c r="B11" s="15" t="n">
        <v>1</v>
      </c>
      <c r="C11" s="15" t="n">
        <v>0</v>
      </c>
      <c r="D11" s="15" t="n">
        <v>0</v>
      </c>
      <c r="E11" s="15" t="n">
        <v>1</v>
      </c>
      <c r="F11" s="9" t="n">
        <v>7</v>
      </c>
      <c r="G11" s="16" t="n">
        <f aca="false">VLOOKUP(F11,$A$2:$E$14,2,0)</f>
        <v>0</v>
      </c>
      <c r="H11" s="16" t="n">
        <f aca="false">VLOOKUP(F11,$A$2:$E$14,3,0)</f>
        <v>1</v>
      </c>
      <c r="I11" s="16" t="n">
        <f aca="false">VLOOKUP(F11,$A$2:$E$14,4,0)</f>
        <v>1</v>
      </c>
      <c r="J11" s="16" t="n">
        <f aca="false">VLOOKUP(F11,$A$2:$E$14,5,0)</f>
        <v>1</v>
      </c>
      <c r="K11" s="11" t="n">
        <f aca="false">O11+2*N11+4*M11+8*L11</f>
        <v>14</v>
      </c>
      <c r="L11" s="17" t="n">
        <f aca="false">IF(B11=G11,0,1)</f>
        <v>1</v>
      </c>
      <c r="M11" s="17" t="n">
        <f aca="false">IF(C11=H11,0,1)</f>
        <v>1</v>
      </c>
      <c r="N11" s="17" t="n">
        <f aca="false">IF(D11=I11,0,1)</f>
        <v>1</v>
      </c>
      <c r="O11" s="17" t="n">
        <f aca="false">IF(E11=J11,0,1)</f>
        <v>0</v>
      </c>
      <c r="P11" s="17" t="str">
        <f aca="false">IF(L11=0,"NOP","FLIP")</f>
        <v>FLIP</v>
      </c>
      <c r="Q11" s="17" t="str">
        <f aca="false">IF(M11=0,"NOP","FLIP")</f>
        <v>FLIP</v>
      </c>
      <c r="R11" s="17" t="str">
        <f aca="false">IF(N11=0,"NOP","FLIP")</f>
        <v>FLIP</v>
      </c>
      <c r="S11" s="17" t="str">
        <f aca="false">IF(O11=0,"NOP","FLIP")</f>
        <v>NOP</v>
      </c>
      <c r="T11" s="17" t="n">
        <f aca="false">MOD(T10+T9,144)</f>
        <v>34</v>
      </c>
      <c r="U11" s="3" t="n">
        <v>47</v>
      </c>
      <c r="V11" s="4" t="n">
        <v>3</v>
      </c>
      <c r="W11" s="5" t="n">
        <v>-0.01</v>
      </c>
      <c r="X11" s="6" t="n">
        <v>0</v>
      </c>
      <c r="Y11" s="1" t="n">
        <f aca="false">_xlfn.FLOOR.MATH(V11*A11+W11*T11+X11*$U$2+F11+K11)</f>
        <v>47</v>
      </c>
      <c r="Z11" s="17" t="n">
        <f aca="false">IF(Y11=U11,1,0)</f>
        <v>1</v>
      </c>
      <c r="AA11" s="1" t="n">
        <v>-11</v>
      </c>
      <c r="AB11" s="1" t="n">
        <f aca="false">(A11-1)/(A11+1)</f>
        <v>0.8</v>
      </c>
      <c r="AC11" s="1" t="s">
        <v>25</v>
      </c>
    </row>
    <row r="12" customFormat="false" ht="17.35" hidden="false" customHeight="false" outlineLevel="0" collapsed="false">
      <c r="A12" s="7" t="n">
        <v>10</v>
      </c>
      <c r="B12" s="15" t="n">
        <v>1</v>
      </c>
      <c r="C12" s="15" t="n">
        <v>0</v>
      </c>
      <c r="D12" s="15" t="n">
        <v>1</v>
      </c>
      <c r="E12" s="15" t="n">
        <v>0</v>
      </c>
      <c r="F12" s="9" t="n">
        <v>2</v>
      </c>
      <c r="G12" s="16" t="n">
        <f aca="false">VLOOKUP(F12,$A$2:$E$14,2,0)</f>
        <v>0</v>
      </c>
      <c r="H12" s="16" t="n">
        <f aca="false">VLOOKUP(F12,$A$2:$E$14,3,0)</f>
        <v>0</v>
      </c>
      <c r="I12" s="16" t="n">
        <f aca="false">VLOOKUP(F12,$A$2:$E$14,4,0)</f>
        <v>1</v>
      </c>
      <c r="J12" s="16" t="n">
        <f aca="false">VLOOKUP(F12,$A$2:$E$14,5,0)</f>
        <v>0</v>
      </c>
      <c r="K12" s="11" t="n">
        <f aca="false">O12+2*N12+4*M12+8*L12</f>
        <v>8</v>
      </c>
      <c r="L12" s="17" t="n">
        <f aca="false">IF(B12=G12,0,1)</f>
        <v>1</v>
      </c>
      <c r="M12" s="17" t="n">
        <f aca="false">IF(C12=H12,0,1)</f>
        <v>0</v>
      </c>
      <c r="N12" s="17" t="n">
        <f aca="false">IF(D12=I12,0,1)</f>
        <v>0</v>
      </c>
      <c r="O12" s="17" t="n">
        <f aca="false">IF(E12=J12,0,1)</f>
        <v>0</v>
      </c>
      <c r="P12" s="17" t="str">
        <f aca="false">IF(L12=0,"NOP","FLIP")</f>
        <v>FLIP</v>
      </c>
      <c r="Q12" s="17" t="str">
        <f aca="false">IF(M12=0,"NOP","FLIP")</f>
        <v>NOP</v>
      </c>
      <c r="R12" s="17" t="str">
        <f aca="false">IF(N12=0,"NOP","FLIP")</f>
        <v>NOP</v>
      </c>
      <c r="S12" s="17" t="str">
        <f aca="false">IF(O12=0,"NOP","FLIP")</f>
        <v>NOP</v>
      </c>
      <c r="T12" s="17" t="n">
        <f aca="false">MOD(T11+T10,144)</f>
        <v>55</v>
      </c>
      <c r="U12" s="3" t="n">
        <v>53</v>
      </c>
      <c r="V12" s="4" t="n">
        <v>3</v>
      </c>
      <c r="W12" s="5" t="n">
        <v>0</v>
      </c>
      <c r="X12" s="6" t="n">
        <v>1</v>
      </c>
      <c r="Y12" s="1" t="n">
        <f aca="false">_xlfn.FLOOR.MATH(V12*A12+W12*T12+X12*$U$2+F12+K12)</f>
        <v>53</v>
      </c>
      <c r="Z12" s="17" t="n">
        <f aca="false">IF(Y12=U12,1,0)</f>
        <v>1</v>
      </c>
      <c r="AA12" s="1" t="n">
        <v>-7</v>
      </c>
      <c r="AB12" s="1" t="n">
        <f aca="false">(A12-1)/(A12+1)</f>
        <v>0.818181818181818</v>
      </c>
      <c r="AC12" s="1" t="s">
        <v>25</v>
      </c>
    </row>
    <row r="13" customFormat="false" ht="17.35" hidden="false" customHeight="false" outlineLevel="0" collapsed="false">
      <c r="A13" s="7" t="n">
        <v>11</v>
      </c>
      <c r="B13" s="15" t="n">
        <v>1</v>
      </c>
      <c r="C13" s="15" t="n">
        <v>0</v>
      </c>
      <c r="D13" s="15" t="n">
        <v>1</v>
      </c>
      <c r="E13" s="15" t="n">
        <v>1</v>
      </c>
      <c r="F13" s="9" t="n">
        <v>10</v>
      </c>
      <c r="G13" s="16" t="n">
        <f aca="false">VLOOKUP(F13,$A$2:$E$14,2,0)</f>
        <v>1</v>
      </c>
      <c r="H13" s="16" t="n">
        <f aca="false">VLOOKUP(F13,$A$2:$E$14,3,0)</f>
        <v>0</v>
      </c>
      <c r="I13" s="16" t="n">
        <f aca="false">VLOOKUP(F13,$A$2:$E$14,4,0)</f>
        <v>1</v>
      </c>
      <c r="J13" s="16" t="n">
        <f aca="false">VLOOKUP(F13,$A$2:$E$14,5,0)</f>
        <v>0</v>
      </c>
      <c r="K13" s="11" t="n">
        <f aca="false">O13+2*N13+4*M13+8*L13</f>
        <v>1</v>
      </c>
      <c r="L13" s="17" t="n">
        <f aca="false">IF(B13=G13,0,1)</f>
        <v>0</v>
      </c>
      <c r="M13" s="17" t="n">
        <f aca="false">IF(C13=H13,0,1)</f>
        <v>0</v>
      </c>
      <c r="N13" s="17" t="n">
        <f aca="false">IF(D13=I13,0,1)</f>
        <v>0</v>
      </c>
      <c r="O13" s="17" t="n">
        <f aca="false">IF(E13=J13,0,1)</f>
        <v>1</v>
      </c>
      <c r="P13" s="17" t="str">
        <f aca="false">IF(L13=0,"NOP","FLIP")</f>
        <v>NOP</v>
      </c>
      <c r="Q13" s="17" t="str">
        <f aca="false">IF(M13=0,"NOP","FLIP")</f>
        <v>NOP</v>
      </c>
      <c r="R13" s="17" t="str">
        <f aca="false">IF(N13=0,"NOP","FLIP")</f>
        <v>NOP</v>
      </c>
      <c r="S13" s="17" t="str">
        <f aca="false">IF(O13=0,"NOP","FLIP")</f>
        <v>FLIP</v>
      </c>
      <c r="T13" s="17" t="n">
        <f aca="false">MOD(T12+T11,144)</f>
        <v>89</v>
      </c>
      <c r="U13" s="3" t="n">
        <v>59</v>
      </c>
      <c r="V13" s="4" t="n">
        <v>4</v>
      </c>
      <c r="W13" s="5" t="n">
        <v>0.05</v>
      </c>
      <c r="X13" s="6" t="n">
        <v>0</v>
      </c>
      <c r="Y13" s="1" t="n">
        <f aca="false">_xlfn.FLOOR.MATH(V13*A13+W13*T13+X13*$U$2+F13+K13)</f>
        <v>59</v>
      </c>
      <c r="Z13" s="17" t="n">
        <f aca="false">IF(Y13=U13,1,0)</f>
        <v>1</v>
      </c>
      <c r="AA13" s="1" t="n">
        <v>-5</v>
      </c>
      <c r="AB13" s="1" t="n">
        <f aca="false">(A13-1)/(A13+1)</f>
        <v>0.833333333333333</v>
      </c>
      <c r="AC13" s="1" t="s">
        <v>25</v>
      </c>
    </row>
    <row r="14" s="3" customFormat="true" ht="17.35" hidden="false" customHeight="false" outlineLevel="0" collapsed="false">
      <c r="A14" s="3" t="n">
        <v>12</v>
      </c>
      <c r="B14" s="22" t="n">
        <v>1</v>
      </c>
      <c r="C14" s="22" t="n">
        <v>1</v>
      </c>
      <c r="D14" s="22" t="n">
        <v>0</v>
      </c>
      <c r="E14" s="22" t="n">
        <v>0</v>
      </c>
      <c r="F14" s="23" t="n">
        <v>5</v>
      </c>
      <c r="G14" s="22" t="n">
        <f aca="false">VLOOKUP(F14,$A$2:$E$14,2,0)</f>
        <v>0</v>
      </c>
      <c r="H14" s="22" t="n">
        <f aca="false">VLOOKUP(F14,$A$2:$E$14,3,0)</f>
        <v>1</v>
      </c>
      <c r="I14" s="22" t="n">
        <f aca="false">VLOOKUP(F14,$A$2:$E$14,4,0)</f>
        <v>0</v>
      </c>
      <c r="J14" s="22" t="n">
        <f aca="false">VLOOKUP(F14,$A$2:$E$14,5,0)</f>
        <v>1</v>
      </c>
      <c r="K14" s="24" t="n">
        <f aca="false">O14+2*N14+4*M14+8*L14</f>
        <v>9</v>
      </c>
      <c r="L14" s="25" t="n">
        <f aca="false">IF(B14=G14,0,1)</f>
        <v>1</v>
      </c>
      <c r="M14" s="25" t="n">
        <f aca="false">IF(C14=H14,0,1)</f>
        <v>0</v>
      </c>
      <c r="N14" s="25" t="n">
        <f aca="false">IF(D14=I14,0,1)</f>
        <v>0</v>
      </c>
      <c r="O14" s="25" t="n">
        <f aca="false">IF(E14=J14,0,1)</f>
        <v>1</v>
      </c>
      <c r="P14" s="25" t="str">
        <f aca="false">IF(L14=0,"NOP","FLIP")</f>
        <v>FLIP</v>
      </c>
      <c r="Q14" s="25" t="str">
        <f aca="false">IF(M14=0,"NOP","FLIP")</f>
        <v>NOP</v>
      </c>
      <c r="R14" s="25" t="str">
        <f aca="false">IF(N14=0,"NOP","FLIP")</f>
        <v>NOP</v>
      </c>
      <c r="S14" s="25" t="str">
        <f aca="false">IF(O14=0,"NOP","FLIP")</f>
        <v>FLIP</v>
      </c>
      <c r="T14" s="17" t="n">
        <f aca="false">MOD(T13+T12,144)+144</f>
        <v>144</v>
      </c>
      <c r="U14" s="3" t="n">
        <v>61</v>
      </c>
      <c r="V14" s="4" t="n">
        <v>3</v>
      </c>
      <c r="W14" s="26" t="n">
        <v>-0.01</v>
      </c>
      <c r="X14" s="6" t="n">
        <v>1</v>
      </c>
      <c r="Y14" s="3" t="n">
        <f aca="false">_xlfn.FLOOR.MATH(V14*A14+W14*T14+X14*$U$2+F14+K14)</f>
        <v>61</v>
      </c>
      <c r="Z14" s="25" t="n">
        <f aca="false">IF(Y14=U14,1,0)</f>
        <v>1</v>
      </c>
      <c r="AA14" s="3" t="n">
        <v>-3</v>
      </c>
      <c r="AB14" s="3" t="n">
        <f aca="false">(A14-1)/(A14+1)</f>
        <v>0.846153846153846</v>
      </c>
      <c r="AC14" s="3" t="s">
        <v>25</v>
      </c>
      <c r="AMJ14" s="1"/>
    </row>
    <row r="15" customFormat="false" ht="17.35" hidden="false" customHeight="false" outlineLevel="0" collapsed="false">
      <c r="A15" s="7" t="n">
        <v>13</v>
      </c>
      <c r="B15" s="15" t="n">
        <v>0</v>
      </c>
      <c r="C15" s="15" t="n">
        <v>0</v>
      </c>
      <c r="D15" s="15" t="n">
        <v>0</v>
      </c>
      <c r="E15" s="15" t="n">
        <v>0</v>
      </c>
      <c r="F15" s="9" t="n">
        <v>0</v>
      </c>
      <c r="G15" s="16" t="n">
        <f aca="false">VLOOKUP(F15,$A$2:$E$14,2,0)</f>
        <v>0</v>
      </c>
      <c r="H15" s="16" t="n">
        <f aca="false">VLOOKUP(F15,$A$2:$E$14,3,0)</f>
        <v>0</v>
      </c>
      <c r="I15" s="16" t="n">
        <f aca="false">VLOOKUP(F15,$A$2:$E$14,4,0)</f>
        <v>0</v>
      </c>
      <c r="J15" s="16" t="n">
        <f aca="false">VLOOKUP(F15,$A$2:$E$14,5,0)</f>
        <v>0</v>
      </c>
      <c r="K15" s="11" t="n">
        <f aca="false">O15+2*N15+4*M15+8*L15</f>
        <v>0</v>
      </c>
      <c r="L15" s="17" t="n">
        <f aca="false">IF(B15=G15,0,1)</f>
        <v>0</v>
      </c>
      <c r="M15" s="17" t="n">
        <f aca="false">IF(C15=H15,0,1)</f>
        <v>0</v>
      </c>
      <c r="N15" s="17" t="n">
        <f aca="false">IF(D15=I15,0,1)</f>
        <v>0</v>
      </c>
      <c r="O15" s="17" t="n">
        <f aca="false">IF(E15=J15,0,1)</f>
        <v>0</v>
      </c>
      <c r="P15" s="17" t="str">
        <f aca="false">IF(L15=0,"NOP","FLIP")</f>
        <v>NOP</v>
      </c>
      <c r="Q15" s="17" t="str">
        <f aca="false">IF(M15=0,"NOP","FLIP")</f>
        <v>NOP</v>
      </c>
      <c r="R15" s="17" t="str">
        <f aca="false">IF(N15=0,"NOP","FLIP")</f>
        <v>NOP</v>
      </c>
      <c r="S15" s="17" t="str">
        <f aca="false">IF(O15=0,"NOP","FLIP")</f>
        <v>NOP</v>
      </c>
      <c r="T15" s="17" t="n">
        <f aca="false">T13+T14</f>
        <v>233</v>
      </c>
      <c r="U15" s="1" t="n">
        <v>67</v>
      </c>
      <c r="V15" s="4" t="n">
        <v>5</v>
      </c>
      <c r="W15" s="5" t="n">
        <v>0.01</v>
      </c>
      <c r="X15" s="6" t="n">
        <v>0</v>
      </c>
      <c r="Y15" s="3" t="n">
        <f aca="false">_xlfn.FLOOR.MATH(V15*A15+W15*T15+X15*$U$2+F15+K15)</f>
        <v>67</v>
      </c>
      <c r="Z15" s="25" t="n">
        <f aca="false">IF(Y15=U15,1,0)</f>
        <v>1</v>
      </c>
      <c r="AA15" s="1" t="n">
        <v>13</v>
      </c>
      <c r="AB15" s="3" t="n">
        <f aca="false">(A15-1)/(A15+1)</f>
        <v>0.857142857142857</v>
      </c>
      <c r="AC15" s="3" t="s">
        <v>25</v>
      </c>
    </row>
    <row r="16" customFormat="false" ht="17.35" hidden="false" customHeight="false" outlineLevel="0" collapsed="false">
      <c r="A16" s="7" t="n">
        <v>14</v>
      </c>
      <c r="B16" s="15" t="n">
        <v>0</v>
      </c>
      <c r="C16" s="15" t="n">
        <v>0</v>
      </c>
      <c r="D16" s="15" t="n">
        <v>0</v>
      </c>
      <c r="E16" s="15" t="n">
        <v>1</v>
      </c>
      <c r="F16" s="9" t="n">
        <v>8</v>
      </c>
      <c r="G16" s="16" t="n">
        <f aca="false">VLOOKUP(F16,$A$2:$E$14,2,0)</f>
        <v>1</v>
      </c>
      <c r="H16" s="16" t="n">
        <f aca="false">VLOOKUP(F16,$A$2:$E$14,3,0)</f>
        <v>0</v>
      </c>
      <c r="I16" s="16" t="n">
        <f aca="false">VLOOKUP(F16,$A$2:$E$14,4,0)</f>
        <v>0</v>
      </c>
      <c r="J16" s="16" t="n">
        <f aca="false">VLOOKUP(F16,$A$2:$E$14,5,0)</f>
        <v>0</v>
      </c>
      <c r="K16" s="11" t="n">
        <f aca="false">O16+2*N16+4*M16+8*L16</f>
        <v>9</v>
      </c>
      <c r="L16" s="17" t="n">
        <f aca="false">IF(B16=G16,0,1)</f>
        <v>1</v>
      </c>
      <c r="M16" s="17" t="n">
        <f aca="false">IF(C16=H16,0,1)</f>
        <v>0</v>
      </c>
      <c r="N16" s="17" t="n">
        <f aca="false">IF(D16=I16,0,1)</f>
        <v>0</v>
      </c>
      <c r="O16" s="17" t="n">
        <f aca="false">IF(E16=J16,0,1)</f>
        <v>1</v>
      </c>
      <c r="P16" s="17" t="str">
        <f aca="false">IF(L16=0,"NOP","FLIP")</f>
        <v>FLIP</v>
      </c>
      <c r="Q16" s="17" t="str">
        <f aca="false">IF(M16=0,"NOP","FLIP")</f>
        <v>NOP</v>
      </c>
      <c r="R16" s="17" t="str">
        <f aca="false">IF(N16=0,"NOP","FLIP")</f>
        <v>NOP</v>
      </c>
      <c r="S16" s="17" t="str">
        <f aca="false">IF(O16=0,"NOP","FLIP")</f>
        <v>FLIP</v>
      </c>
      <c r="T16" s="17" t="n">
        <f aca="false">T14+T15</f>
        <v>377</v>
      </c>
      <c r="U16" s="1" t="n">
        <v>71</v>
      </c>
      <c r="V16" s="4" t="n">
        <v>3</v>
      </c>
      <c r="W16" s="5" t="n">
        <v>-1E-012</v>
      </c>
      <c r="X16" s="21" t="n">
        <v>1</v>
      </c>
      <c r="Y16" s="3" t="n">
        <f aca="false">_xlfn.FLOOR.MATH(V16*A16+W16*T16+X16*$U$2+F16+K16)</f>
        <v>71</v>
      </c>
      <c r="Z16" s="25" t="n">
        <f aca="false">IF(Y16=U16,1,0)</f>
        <v>1</v>
      </c>
      <c r="AA16" s="1" t="n">
        <v>11</v>
      </c>
      <c r="AB16" s="3" t="n">
        <f aca="false">(A16-1)/(A16+1)</f>
        <v>0.866666666666667</v>
      </c>
      <c r="AC16" s="3" t="s">
        <v>25</v>
      </c>
    </row>
    <row r="17" customFormat="false" ht="17.35" hidden="false" customHeight="false" outlineLevel="0" collapsed="false">
      <c r="A17" s="7" t="n">
        <v>15</v>
      </c>
      <c r="B17" s="15" t="n">
        <v>0</v>
      </c>
      <c r="C17" s="15" t="n">
        <v>0</v>
      </c>
      <c r="D17" s="15" t="n">
        <v>1</v>
      </c>
      <c r="E17" s="15" t="n">
        <v>0</v>
      </c>
      <c r="F17" s="9" t="n">
        <v>3</v>
      </c>
      <c r="G17" s="16" t="n">
        <f aca="false">VLOOKUP(F17,$A$2:$E$14,2,0)</f>
        <v>0</v>
      </c>
      <c r="H17" s="16" t="n">
        <f aca="false">VLOOKUP(F17,$A$2:$E$14,3,0)</f>
        <v>0</v>
      </c>
      <c r="I17" s="16" t="n">
        <f aca="false">VLOOKUP(F17,$A$2:$E$14,4,0)</f>
        <v>1</v>
      </c>
      <c r="J17" s="16" t="n">
        <f aca="false">VLOOKUP(F17,$A$2:$E$14,5,0)</f>
        <v>1</v>
      </c>
      <c r="K17" s="11" t="n">
        <f aca="false">O17+2*N17+4*M17+8*L17</f>
        <v>1</v>
      </c>
      <c r="L17" s="17" t="n">
        <f aca="false">IF(B17=G17,0,1)</f>
        <v>0</v>
      </c>
      <c r="M17" s="17" t="n">
        <f aca="false">IF(C17=H17,0,1)</f>
        <v>0</v>
      </c>
      <c r="N17" s="17" t="n">
        <f aca="false">IF(D17=I17,0,1)</f>
        <v>0</v>
      </c>
      <c r="O17" s="17" t="n">
        <f aca="false">IF(E17=J17,0,1)</f>
        <v>1</v>
      </c>
      <c r="P17" s="17" t="str">
        <f aca="false">IF(L17=0,"NOP","FLIP")</f>
        <v>NOP</v>
      </c>
      <c r="Q17" s="17" t="str">
        <f aca="false">IF(M17=0,"NOP","FLIP")</f>
        <v>NOP</v>
      </c>
      <c r="R17" s="17" t="str">
        <f aca="false">IF(N17=0,"NOP","FLIP")</f>
        <v>NOP</v>
      </c>
      <c r="S17" s="17" t="str">
        <f aca="false">IF(O17=0,"NOP","FLIP")</f>
        <v>FLIP</v>
      </c>
      <c r="T17" s="17" t="n">
        <f aca="false">T15+T16</f>
        <v>610</v>
      </c>
      <c r="U17" s="1" t="n">
        <v>73</v>
      </c>
      <c r="V17" s="4" t="n">
        <v>5</v>
      </c>
      <c r="W17" s="5" t="n">
        <v>-0.009</v>
      </c>
      <c r="X17" s="6" t="n">
        <v>0</v>
      </c>
      <c r="Y17" s="3" t="n">
        <f aca="false">_xlfn.FLOOR.MATH(V17*A17+W17*T17+X17*$U$2+F17+K17)</f>
        <v>73</v>
      </c>
      <c r="Z17" s="25" t="n">
        <f aca="false">IF(Y17=U17,1,0)</f>
        <v>1</v>
      </c>
      <c r="AA17" s="1" t="n">
        <v>7</v>
      </c>
      <c r="AB17" s="3" t="n">
        <f aca="false">(A17-1)/(A17+1)</f>
        <v>0.875</v>
      </c>
      <c r="AC17" s="3" t="s">
        <v>25</v>
      </c>
    </row>
    <row r="18" customFormat="false" ht="17.35" hidden="false" customHeight="false" outlineLevel="0" collapsed="false">
      <c r="A18" s="7" t="n">
        <v>16</v>
      </c>
      <c r="B18" s="15" t="n">
        <v>0</v>
      </c>
      <c r="C18" s="15" t="n">
        <v>0</v>
      </c>
      <c r="D18" s="15" t="n">
        <v>1</v>
      </c>
      <c r="E18" s="15" t="n">
        <v>1</v>
      </c>
      <c r="F18" s="9" t="n">
        <v>11</v>
      </c>
      <c r="G18" s="16" t="n">
        <f aca="false">VLOOKUP(F18,$A$2:$E$14,2,0)</f>
        <v>1</v>
      </c>
      <c r="H18" s="16" t="n">
        <f aca="false">VLOOKUP(F18,$A$2:$E$14,3,0)</f>
        <v>0</v>
      </c>
      <c r="I18" s="16" t="n">
        <f aca="false">VLOOKUP(F18,$A$2:$E$14,4,0)</f>
        <v>1</v>
      </c>
      <c r="J18" s="16" t="n">
        <f aca="false">VLOOKUP(F18,$A$2:$E$14,5,0)</f>
        <v>1</v>
      </c>
      <c r="K18" s="11" t="n">
        <f aca="false">O18+2*N18+4*M18+8*L18</f>
        <v>8</v>
      </c>
      <c r="L18" s="17" t="n">
        <f aca="false">IF(B18=G18,0,1)</f>
        <v>1</v>
      </c>
      <c r="M18" s="17" t="n">
        <f aca="false">IF(C18=H18,0,1)</f>
        <v>0</v>
      </c>
      <c r="N18" s="17" t="n">
        <f aca="false">IF(D18=I18,0,1)</f>
        <v>0</v>
      </c>
      <c r="O18" s="17" t="n">
        <f aca="false">IF(E18=J18,0,1)</f>
        <v>0</v>
      </c>
      <c r="P18" s="17" t="str">
        <f aca="false">IF(L18=0,"NOP","FLIP")</f>
        <v>FLIP</v>
      </c>
      <c r="Q18" s="17" t="str">
        <f aca="false">IF(M18=0,"NOP","FLIP")</f>
        <v>NOP</v>
      </c>
      <c r="R18" s="17" t="str">
        <f aca="false">IF(N18=0,"NOP","FLIP")</f>
        <v>NOP</v>
      </c>
      <c r="S18" s="17" t="str">
        <f aca="false">IF(O18=0,"NOP","FLIP")</f>
        <v>NOP</v>
      </c>
      <c r="T18" s="17" t="n">
        <f aca="false">T16+T17</f>
        <v>987</v>
      </c>
      <c r="U18" s="1" t="n">
        <v>79</v>
      </c>
      <c r="V18" s="4" t="n">
        <v>3</v>
      </c>
      <c r="W18" s="5" t="n">
        <v>-0.001</v>
      </c>
      <c r="X18" s="6" t="n">
        <v>1</v>
      </c>
      <c r="Y18" s="3" t="n">
        <f aca="false">_xlfn.FLOOR.MATH(V18*A18+W18*T18+X18*$U$2+F18+K18)</f>
        <v>79</v>
      </c>
      <c r="Z18" s="25" t="n">
        <f aca="false">IF(Y18=U18,1,0)</f>
        <v>1</v>
      </c>
      <c r="AA18" s="1" t="n">
        <v>5</v>
      </c>
      <c r="AB18" s="3" t="n">
        <f aca="false">(A18-1)/(A18+1)</f>
        <v>0.882352941176471</v>
      </c>
      <c r="AC18" s="3" t="s">
        <v>25</v>
      </c>
      <c r="AE18" s="1" t="n">
        <v>0</v>
      </c>
      <c r="AF18" s="1" t="n">
        <v>9</v>
      </c>
      <c r="AG18" s="1" t="n">
        <v>1</v>
      </c>
      <c r="AH18" s="1" t="n">
        <v>8</v>
      </c>
      <c r="AI18" s="1" t="n">
        <v>2</v>
      </c>
      <c r="AJ18" s="1" t="n">
        <v>4</v>
      </c>
      <c r="AK18" s="1" t="n">
        <v>15</v>
      </c>
      <c r="AL18" s="1" t="n">
        <v>3</v>
      </c>
      <c r="AM18" s="1" t="n">
        <v>4</v>
      </c>
      <c r="AN18" s="1" t="n">
        <v>14</v>
      </c>
      <c r="AO18" s="1" t="n">
        <v>8</v>
      </c>
      <c r="AP18" s="1" t="n">
        <v>1</v>
      </c>
      <c r="AQ18" s="1" t="n">
        <v>9</v>
      </c>
    </row>
    <row r="19" customFormat="false" ht="17.35" hidden="false" customHeight="false" outlineLevel="0" collapsed="false">
      <c r="A19" s="7" t="n">
        <v>17</v>
      </c>
      <c r="B19" s="15" t="n">
        <v>0</v>
      </c>
      <c r="C19" s="15" t="n">
        <v>1</v>
      </c>
      <c r="D19" s="15" t="n">
        <v>0</v>
      </c>
      <c r="E19" s="15" t="n">
        <v>0</v>
      </c>
      <c r="F19" s="9" t="n">
        <v>6</v>
      </c>
      <c r="G19" s="16" t="n">
        <f aca="false">VLOOKUP(F19,$A$2:$E$14,2,0)</f>
        <v>0</v>
      </c>
      <c r="H19" s="16" t="n">
        <f aca="false">VLOOKUP(F19,$A$2:$E$14,3,0)</f>
        <v>1</v>
      </c>
      <c r="I19" s="16" t="n">
        <f aca="false">VLOOKUP(F19,$A$2:$E$14,4,0)</f>
        <v>1</v>
      </c>
      <c r="J19" s="16" t="n">
        <f aca="false">VLOOKUP(F19,$A$2:$E$14,5,0)</f>
        <v>0</v>
      </c>
      <c r="K19" s="11" t="n">
        <f aca="false">O19+2*N19+4*M19+8*L19</f>
        <v>2</v>
      </c>
      <c r="L19" s="17" t="n">
        <f aca="false">IF(B19=G19,0,1)</f>
        <v>0</v>
      </c>
      <c r="M19" s="17" t="n">
        <f aca="false">IF(C19=H19,0,1)</f>
        <v>0</v>
      </c>
      <c r="N19" s="17" t="n">
        <f aca="false">IF(D19=I19,0,1)</f>
        <v>1</v>
      </c>
      <c r="O19" s="17" t="n">
        <f aca="false">IF(E19=J19,0,1)</f>
        <v>0</v>
      </c>
      <c r="P19" s="17" t="str">
        <f aca="false">IF(L19=0,"NOP","FLIP")</f>
        <v>NOP</v>
      </c>
      <c r="Q19" s="17" t="str">
        <f aca="false">IF(M19=0,"NOP","FLIP")</f>
        <v>NOP</v>
      </c>
      <c r="R19" s="17" t="str">
        <f aca="false">IF(N19=0,"NOP","FLIP")</f>
        <v>FLIP</v>
      </c>
      <c r="S19" s="17" t="str">
        <f aca="false">IF(O19=0,"NOP","FLIP")</f>
        <v>NOP</v>
      </c>
      <c r="T19" s="17" t="n">
        <f aca="false">T17+T18</f>
        <v>1597</v>
      </c>
      <c r="U19" s="1" t="n">
        <v>83</v>
      </c>
      <c r="V19" s="27" t="n">
        <v>4</v>
      </c>
      <c r="W19" s="28" t="n">
        <v>0.005</v>
      </c>
      <c r="X19" s="6" t="n">
        <v>0</v>
      </c>
      <c r="Y19" s="3" t="n">
        <f aca="false">_xlfn.FLOOR.MATH(V19*A19+W19*T19+X19*$U$2+F19+K19)</f>
        <v>83</v>
      </c>
      <c r="Z19" s="25" t="n">
        <f aca="false">IF(Y19=U19,1,0)</f>
        <v>1</v>
      </c>
      <c r="AA19" s="1" t="n">
        <v>3</v>
      </c>
      <c r="AB19" s="3" t="n">
        <f aca="false">(A19-1)/(A19+1)</f>
        <v>0.888888888888889</v>
      </c>
      <c r="AC19" s="3" t="s">
        <v>25</v>
      </c>
    </row>
    <row r="20" customFormat="false" ht="17.35" hidden="false" customHeight="false" outlineLevel="0" collapsed="false">
      <c r="A20" s="7" t="n">
        <v>18</v>
      </c>
      <c r="B20" s="15" t="n">
        <v>0</v>
      </c>
      <c r="C20" s="15" t="n">
        <v>1</v>
      </c>
      <c r="D20" s="15" t="n">
        <v>0</v>
      </c>
      <c r="E20" s="15" t="n">
        <v>1</v>
      </c>
      <c r="F20" s="9" t="n">
        <v>1</v>
      </c>
      <c r="G20" s="16" t="n">
        <f aca="false">VLOOKUP(F20,$A$2:$E$14,2,0)</f>
        <v>0</v>
      </c>
      <c r="H20" s="16" t="n">
        <f aca="false">VLOOKUP(F20,$A$2:$E$14,3,0)</f>
        <v>0</v>
      </c>
      <c r="I20" s="16" t="n">
        <f aca="false">VLOOKUP(F20,$A$2:$E$14,4,0)</f>
        <v>0</v>
      </c>
      <c r="J20" s="16" t="n">
        <f aca="false">VLOOKUP(F20,$A$2:$E$14,5,0)</f>
        <v>1</v>
      </c>
      <c r="K20" s="11" t="n">
        <f aca="false">O20+2*N20+4*M20+8*L20</f>
        <v>4</v>
      </c>
      <c r="L20" s="17" t="n">
        <f aca="false">IF(B20=G20,0,1)</f>
        <v>0</v>
      </c>
      <c r="M20" s="17" t="n">
        <f aca="false">IF(C20=H20,0,1)</f>
        <v>1</v>
      </c>
      <c r="N20" s="17" t="n">
        <f aca="false">IF(D20=I20,0,1)</f>
        <v>0</v>
      </c>
      <c r="O20" s="17" t="n">
        <f aca="false">IF(E20=J20,0,1)</f>
        <v>0</v>
      </c>
      <c r="P20" s="17" t="str">
        <f aca="false">IF(L20=0,"NOP","FLIP")</f>
        <v>NOP</v>
      </c>
      <c r="Q20" s="17" t="str">
        <f aca="false">IF(M20=0,"NOP","FLIP")</f>
        <v>FLIP</v>
      </c>
      <c r="R20" s="17" t="str">
        <f aca="false">IF(N20=0,"NOP","FLIP")</f>
        <v>NOP</v>
      </c>
      <c r="S20" s="17" t="str">
        <f aca="false">IF(O20=0,"NOP","FLIP")</f>
        <v>NOP</v>
      </c>
      <c r="T20" s="17" t="n">
        <f aca="false">T18+T19</f>
        <v>2584</v>
      </c>
      <c r="U20" s="1" t="n">
        <v>89</v>
      </c>
      <c r="V20" s="27" t="n">
        <v>4</v>
      </c>
      <c r="W20" s="28" t="n">
        <v>-1E-005</v>
      </c>
      <c r="X20" s="6" t="n">
        <v>1</v>
      </c>
      <c r="Y20" s="3" t="n">
        <f aca="false">_xlfn.FLOOR.MATH(V20*A20+W20*T20+X20*$U$2+F20+K20)</f>
        <v>89</v>
      </c>
      <c r="Z20" s="25" t="n">
        <f aca="false">IF(Y20=U20,1,0)</f>
        <v>1</v>
      </c>
      <c r="AA20" s="1" t="n">
        <v>2</v>
      </c>
      <c r="AB20" s="3" t="n">
        <f aca="false">(A20-1)/(A20+1)</f>
        <v>0.894736842105263</v>
      </c>
      <c r="AC20" s="3" t="s">
        <v>25</v>
      </c>
    </row>
    <row r="21" customFormat="false" ht="17.35" hidden="false" customHeight="false" outlineLevel="0" collapsed="false">
      <c r="A21" s="7" t="n">
        <v>19</v>
      </c>
      <c r="B21" s="15" t="n">
        <v>0</v>
      </c>
      <c r="C21" s="15" t="n">
        <v>1</v>
      </c>
      <c r="D21" s="15" t="n">
        <v>1</v>
      </c>
      <c r="E21" s="15" t="n">
        <v>0</v>
      </c>
      <c r="F21" s="9" t="n">
        <v>9</v>
      </c>
      <c r="G21" s="16" t="n">
        <f aca="false">VLOOKUP(F21,$A$2:$E$14,2,0)</f>
        <v>1</v>
      </c>
      <c r="H21" s="16" t="n">
        <f aca="false">VLOOKUP(F21,$A$2:$E$14,3,0)</f>
        <v>0</v>
      </c>
      <c r="I21" s="16" t="n">
        <f aca="false">VLOOKUP(F21,$A$2:$E$14,4,0)</f>
        <v>0</v>
      </c>
      <c r="J21" s="16" t="n">
        <f aca="false">VLOOKUP(F21,$A$2:$E$14,5,0)</f>
        <v>1</v>
      </c>
      <c r="K21" s="11" t="n">
        <f aca="false">O21+2*N21+4*M21+8*L21</f>
        <v>15</v>
      </c>
      <c r="L21" s="17" t="n">
        <f aca="false">IF(B21=G21,0,1)</f>
        <v>1</v>
      </c>
      <c r="M21" s="17" t="n">
        <f aca="false">IF(C21=H21,0,1)</f>
        <v>1</v>
      </c>
      <c r="N21" s="17" t="n">
        <f aca="false">IF(D21=I21,0,1)</f>
        <v>1</v>
      </c>
      <c r="O21" s="17" t="n">
        <f aca="false">IF(E21=J21,0,1)</f>
        <v>1</v>
      </c>
      <c r="P21" s="17" t="str">
        <f aca="false">IF(L21=0,"NOP","FLIP")</f>
        <v>FLIP</v>
      </c>
      <c r="Q21" s="17" t="str">
        <f aca="false">IF(M21=0,"NOP","FLIP")</f>
        <v>FLIP</v>
      </c>
      <c r="R21" s="17" t="str">
        <f aca="false">IF(N21=0,"NOP","FLIP")</f>
        <v>FLIP</v>
      </c>
      <c r="S21" s="17" t="str">
        <f aca="false">IF(O21=0,"NOP","FLIP")</f>
        <v>FLIP</v>
      </c>
      <c r="T21" s="17" t="n">
        <f aca="false">T19+T20</f>
        <v>4181</v>
      </c>
      <c r="U21" s="1" t="n">
        <v>97</v>
      </c>
      <c r="V21" s="27" t="n">
        <v>4</v>
      </c>
      <c r="W21" s="28" t="n">
        <v>-0.0006</v>
      </c>
      <c r="X21" s="6" t="n">
        <v>0</v>
      </c>
      <c r="Y21" s="3" t="n">
        <f aca="false">_xlfn.FLOOR.MATH(V21*A21+W21*T21+X21*$U$2+F21+K21)</f>
        <v>97</v>
      </c>
      <c r="Z21" s="25" t="n">
        <f aca="false">IF(Y21=U21,1,0)</f>
        <v>1</v>
      </c>
      <c r="AA21" s="1" t="n">
        <v>1</v>
      </c>
      <c r="AB21" s="3" t="n">
        <f aca="false">(A21-1)/(A21+1)</f>
        <v>0.9</v>
      </c>
      <c r="AC21" s="3" t="s">
        <v>25</v>
      </c>
    </row>
    <row r="22" customFormat="false" ht="17.35" hidden="false" customHeight="false" outlineLevel="0" collapsed="false">
      <c r="A22" s="7" t="n">
        <v>20</v>
      </c>
      <c r="B22" s="15" t="n">
        <v>0</v>
      </c>
      <c r="C22" s="15" t="n">
        <v>1</v>
      </c>
      <c r="D22" s="15" t="n">
        <v>1</v>
      </c>
      <c r="E22" s="15" t="n">
        <v>1</v>
      </c>
      <c r="F22" s="9" t="n">
        <v>4</v>
      </c>
      <c r="G22" s="16" t="n">
        <f aca="false">VLOOKUP(F22,$A$2:$E$14,2,0)</f>
        <v>0</v>
      </c>
      <c r="H22" s="16" t="n">
        <f aca="false">VLOOKUP(F22,$A$2:$E$14,3,0)</f>
        <v>1</v>
      </c>
      <c r="I22" s="16" t="n">
        <f aca="false">VLOOKUP(F22,$A$2:$E$14,4,0)</f>
        <v>0</v>
      </c>
      <c r="J22" s="16" t="n">
        <f aca="false">VLOOKUP(F22,$A$2:$E$14,5,0)</f>
        <v>0</v>
      </c>
      <c r="K22" s="11" t="n">
        <f aca="false">O22+2*N22+4*M22+8*L22</f>
        <v>3</v>
      </c>
      <c r="L22" s="17" t="n">
        <f aca="false">IF(B22=G22,0,1)</f>
        <v>0</v>
      </c>
      <c r="M22" s="17" t="n">
        <f aca="false">IF(C22=H22,0,1)</f>
        <v>0</v>
      </c>
      <c r="N22" s="17" t="n">
        <f aca="false">IF(D22=I22,0,1)</f>
        <v>1</v>
      </c>
      <c r="O22" s="17" t="n">
        <f aca="false">IF(E22=J22,0,1)</f>
        <v>1</v>
      </c>
      <c r="P22" s="17" t="str">
        <f aca="false">IF(L22=0,"NOP","FLIP")</f>
        <v>NOP</v>
      </c>
      <c r="Q22" s="17" t="str">
        <f aca="false">IF(M22=0,"NOP","FLIP")</f>
        <v>NOP</v>
      </c>
      <c r="R22" s="17" t="str">
        <f aca="false">IF(N22=0,"NOP","FLIP")</f>
        <v>FLIP</v>
      </c>
      <c r="S22" s="17" t="str">
        <f aca="false">IF(O22=0,"NOP","FLIP")</f>
        <v>FLIP</v>
      </c>
      <c r="T22" s="17" t="n">
        <f aca="false">T20+T21</f>
        <v>6765</v>
      </c>
      <c r="U22" s="1" t="n">
        <v>101</v>
      </c>
      <c r="V22" s="27" t="n">
        <v>4</v>
      </c>
      <c r="W22" s="28" t="n">
        <v>0.0002</v>
      </c>
      <c r="X22" s="6" t="n">
        <v>1</v>
      </c>
      <c r="Y22" s="3" t="n">
        <f aca="false">_xlfn.FLOOR.MATH(V22*A22+W22*T22+X22*$U$2+F22+K22)</f>
        <v>101</v>
      </c>
      <c r="Z22" s="25" t="n">
        <f aca="false">IF(Y22=U22,1,0)</f>
        <v>1</v>
      </c>
      <c r="AA22" s="1" t="n">
        <v>0</v>
      </c>
      <c r="AB22" s="3" t="n">
        <f aca="false">(A22-1)/(A22+1)</f>
        <v>0.904761904761905</v>
      </c>
      <c r="AC22" s="3" t="s">
        <v>25</v>
      </c>
    </row>
    <row r="23" customFormat="false" ht="17.35" hidden="false" customHeight="false" outlineLevel="0" collapsed="false">
      <c r="A23" s="7" t="n">
        <v>21</v>
      </c>
      <c r="B23" s="15" t="n">
        <v>1</v>
      </c>
      <c r="C23" s="15" t="n">
        <v>0</v>
      </c>
      <c r="D23" s="15" t="n">
        <v>0</v>
      </c>
      <c r="E23" s="15" t="n">
        <v>0</v>
      </c>
      <c r="F23" s="9" t="n">
        <v>12</v>
      </c>
      <c r="G23" s="16" t="n">
        <f aca="false">VLOOKUP(F23,$A$2:$E$14,2,0)</f>
        <v>1</v>
      </c>
      <c r="H23" s="16" t="n">
        <f aca="false">VLOOKUP(F23,$A$2:$E$14,3,0)</f>
        <v>1</v>
      </c>
      <c r="I23" s="16" t="n">
        <f aca="false">VLOOKUP(F23,$A$2:$E$14,4,0)</f>
        <v>0</v>
      </c>
      <c r="J23" s="16" t="n">
        <f aca="false">VLOOKUP(F23,$A$2:$E$14,5,0)</f>
        <v>0</v>
      </c>
      <c r="K23" s="11" t="n">
        <f aca="false">O23+2*N23+4*M23+8*L23</f>
        <v>4</v>
      </c>
      <c r="L23" s="17" t="n">
        <f aca="false">IF(B23=G23,0,1)</f>
        <v>0</v>
      </c>
      <c r="M23" s="17" t="n">
        <f aca="false">IF(C23=H23,0,1)</f>
        <v>1</v>
      </c>
      <c r="N23" s="17" t="n">
        <f aca="false">IF(D23=I23,0,1)</f>
        <v>0</v>
      </c>
      <c r="O23" s="17" t="n">
        <f aca="false">IF(E23=J23,0,1)</f>
        <v>0</v>
      </c>
      <c r="P23" s="17" t="str">
        <f aca="false">IF(L23=0,"NOP","FLIP")</f>
        <v>NOP</v>
      </c>
      <c r="Q23" s="17" t="str">
        <f aca="false">IF(M23=0,"NOP","FLIP")</f>
        <v>FLIP</v>
      </c>
      <c r="R23" s="17" t="str">
        <f aca="false">IF(N23=0,"NOP","FLIP")</f>
        <v>NOP</v>
      </c>
      <c r="S23" s="17" t="str">
        <f aca="false">IF(O23=0,"NOP","FLIP")</f>
        <v>NOP</v>
      </c>
      <c r="T23" s="17" t="n">
        <f aca="false">T21+T22</f>
        <v>10946</v>
      </c>
      <c r="U23" s="1" t="n">
        <v>103</v>
      </c>
      <c r="V23" s="27" t="n">
        <v>4</v>
      </c>
      <c r="W23" s="28" t="n">
        <v>0.0003</v>
      </c>
      <c r="X23" s="6" t="n">
        <v>0</v>
      </c>
      <c r="Y23" s="3" t="n">
        <f aca="false">_xlfn.FLOOR.MATH(V23*A23+W23*T23+X23*$U$2+F23+K23)</f>
        <v>103</v>
      </c>
      <c r="Z23" s="25" t="n">
        <f aca="false">IF(Y23=U23,1,0)</f>
        <v>1</v>
      </c>
      <c r="AA23" s="1" t="n">
        <v>-13</v>
      </c>
      <c r="AB23" s="3" t="n">
        <f aca="false">(A23-1)/(A23+1)</f>
        <v>0.909090909090909</v>
      </c>
      <c r="AC23" s="3" t="s">
        <v>25</v>
      </c>
    </row>
    <row r="24" customFormat="false" ht="17.35" hidden="false" customHeight="false" outlineLevel="0" collapsed="false">
      <c r="A24" s="7" t="n">
        <v>22</v>
      </c>
      <c r="B24" s="15" t="n">
        <v>1</v>
      </c>
      <c r="C24" s="15" t="n">
        <v>0</v>
      </c>
      <c r="D24" s="15" t="n">
        <v>0</v>
      </c>
      <c r="E24" s="15" t="n">
        <v>1</v>
      </c>
      <c r="F24" s="9" t="n">
        <v>7</v>
      </c>
      <c r="G24" s="16" t="n">
        <f aca="false">VLOOKUP(F24,$A$2:$E$14,2,0)</f>
        <v>0</v>
      </c>
      <c r="H24" s="16" t="n">
        <f aca="false">VLOOKUP(F24,$A$2:$E$14,3,0)</f>
        <v>1</v>
      </c>
      <c r="I24" s="16" t="n">
        <f aca="false">VLOOKUP(F24,$A$2:$E$14,4,0)</f>
        <v>1</v>
      </c>
      <c r="J24" s="16" t="n">
        <f aca="false">VLOOKUP(F24,$A$2:$E$14,5,0)</f>
        <v>1</v>
      </c>
      <c r="K24" s="11" t="n">
        <f aca="false">O24+2*N24+4*M24+8*L24</f>
        <v>14</v>
      </c>
      <c r="L24" s="17" t="n">
        <f aca="false">IF(B24=G24,0,1)</f>
        <v>1</v>
      </c>
      <c r="M24" s="17" t="n">
        <f aca="false">IF(C24=H24,0,1)</f>
        <v>1</v>
      </c>
      <c r="N24" s="17" t="n">
        <f aca="false">IF(D24=I24,0,1)</f>
        <v>1</v>
      </c>
      <c r="O24" s="17" t="n">
        <f aca="false">IF(E24=J24,0,1)</f>
        <v>0</v>
      </c>
      <c r="P24" s="17" t="str">
        <f aca="false">IF(L24=0,"NOP","FLIP")</f>
        <v>FLIP</v>
      </c>
      <c r="Q24" s="17" t="str">
        <f aca="false">IF(M24=0,"NOP","FLIP")</f>
        <v>FLIP</v>
      </c>
      <c r="R24" s="17" t="str">
        <f aca="false">IF(N24=0,"NOP","FLIP")</f>
        <v>FLIP</v>
      </c>
      <c r="S24" s="17" t="str">
        <f aca="false">IF(O24=0,"NOP","FLIP")</f>
        <v>NOP</v>
      </c>
      <c r="T24" s="17" t="n">
        <f aca="false">T22+T23</f>
        <v>17711</v>
      </c>
      <c r="U24" s="1" t="n">
        <v>107</v>
      </c>
      <c r="V24" s="27" t="n">
        <v>3</v>
      </c>
      <c r="W24" s="28" t="n">
        <v>0.0004</v>
      </c>
      <c r="X24" s="6" t="n">
        <v>1</v>
      </c>
      <c r="Y24" s="3" t="n">
        <f aca="false">_xlfn.FLOOR.MATH(V24*A24+W24*T24+X24*$U$2+F24+K24)</f>
        <v>107</v>
      </c>
      <c r="Z24" s="25" t="n">
        <f aca="false">IF(Y24=U24,1,0)</f>
        <v>1</v>
      </c>
      <c r="AA24" s="1" t="n">
        <v>-11</v>
      </c>
      <c r="AB24" s="3" t="n">
        <f aca="false">(A24-1)/(A24+1)</f>
        <v>0.91304347826087</v>
      </c>
      <c r="AC24" s="3" t="s">
        <v>25</v>
      </c>
    </row>
    <row r="25" customFormat="false" ht="17.35" hidden="false" customHeight="false" outlineLevel="0" collapsed="false">
      <c r="A25" s="7" t="n">
        <v>23</v>
      </c>
      <c r="B25" s="15" t="n">
        <v>1</v>
      </c>
      <c r="C25" s="15" t="n">
        <v>0</v>
      </c>
      <c r="D25" s="15" t="n">
        <v>1</v>
      </c>
      <c r="E25" s="15" t="n">
        <v>0</v>
      </c>
      <c r="F25" s="9" t="n">
        <v>2</v>
      </c>
      <c r="G25" s="16" t="n">
        <f aca="false">VLOOKUP(F25,$A$2:$E$14,2,0)</f>
        <v>0</v>
      </c>
      <c r="H25" s="16" t="n">
        <f aca="false">VLOOKUP(F25,$A$2:$E$14,3,0)</f>
        <v>0</v>
      </c>
      <c r="I25" s="16" t="n">
        <f aca="false">VLOOKUP(F25,$A$2:$E$14,4,0)</f>
        <v>1</v>
      </c>
      <c r="J25" s="16" t="n">
        <f aca="false">VLOOKUP(F25,$A$2:$E$14,5,0)</f>
        <v>0</v>
      </c>
      <c r="K25" s="11" t="n">
        <f aca="false">O25+2*N25+4*M25+8*L25</f>
        <v>8</v>
      </c>
      <c r="L25" s="17" t="n">
        <f aca="false">IF(B25=G25,0,1)</f>
        <v>1</v>
      </c>
      <c r="M25" s="17" t="n">
        <f aca="false">IF(C25=H25,0,1)</f>
        <v>0</v>
      </c>
      <c r="N25" s="17" t="n">
        <f aca="false">IF(D25=I25,0,1)</f>
        <v>0</v>
      </c>
      <c r="O25" s="17" t="n">
        <f aca="false">IF(E25=J25,0,1)</f>
        <v>0</v>
      </c>
      <c r="P25" s="17" t="str">
        <f aca="false">IF(L25=0,"NOP","FLIP")</f>
        <v>FLIP</v>
      </c>
      <c r="Q25" s="17" t="str">
        <f aca="false">IF(M25=0,"NOP","FLIP")</f>
        <v>NOP</v>
      </c>
      <c r="R25" s="17" t="str">
        <f aca="false">IF(N25=0,"NOP","FLIP")</f>
        <v>NOP</v>
      </c>
      <c r="S25" s="17" t="str">
        <f aca="false">IF(O25=0,"NOP","FLIP")</f>
        <v>NOP</v>
      </c>
      <c r="T25" s="17" t="n">
        <f aca="false">T23+T24</f>
        <v>28657</v>
      </c>
      <c r="U25" s="1" t="n">
        <v>109</v>
      </c>
      <c r="V25" s="27" t="n">
        <v>4</v>
      </c>
      <c r="W25" s="28" t="n">
        <v>0.00025</v>
      </c>
      <c r="X25" s="6" t="n">
        <v>0</v>
      </c>
      <c r="Y25" s="3" t="n">
        <f aca="false">_xlfn.FLOOR.MATH(V25*A25+W25*T25+X25*$U$2+F25+K25)</f>
        <v>109</v>
      </c>
      <c r="Z25" s="25" t="n">
        <f aca="false">IF(Y25=U25,1,0)</f>
        <v>1</v>
      </c>
      <c r="AA25" s="1" t="n">
        <v>-7</v>
      </c>
      <c r="AB25" s="3" t="n">
        <f aca="false">(A25-1)/(A25+1)</f>
        <v>0.916666666666667</v>
      </c>
      <c r="AC25" s="3" t="s">
        <v>25</v>
      </c>
    </row>
    <row r="26" customFormat="false" ht="17.35" hidden="false" customHeight="false" outlineLevel="0" collapsed="false">
      <c r="A26" s="7" t="n">
        <v>24</v>
      </c>
      <c r="B26" s="15" t="n">
        <v>1</v>
      </c>
      <c r="C26" s="15" t="n">
        <v>0</v>
      </c>
      <c r="D26" s="15" t="n">
        <v>1</v>
      </c>
      <c r="E26" s="15" t="n">
        <v>1</v>
      </c>
      <c r="F26" s="9" t="n">
        <v>10</v>
      </c>
      <c r="G26" s="16" t="n">
        <f aca="false">VLOOKUP(F26,$A$2:$E$14,2,0)</f>
        <v>1</v>
      </c>
      <c r="H26" s="16" t="n">
        <f aca="false">VLOOKUP(F26,$A$2:$E$14,3,0)</f>
        <v>0</v>
      </c>
      <c r="I26" s="16" t="n">
        <f aca="false">VLOOKUP(F26,$A$2:$E$14,4,0)</f>
        <v>1</v>
      </c>
      <c r="J26" s="16" t="n">
        <f aca="false">VLOOKUP(F26,$A$2:$E$14,5,0)</f>
        <v>0</v>
      </c>
      <c r="K26" s="11" t="n">
        <f aca="false">O26+2*N26+4*M26+8*L26</f>
        <v>1</v>
      </c>
      <c r="L26" s="17" t="n">
        <f aca="false">IF(B26=G26,0,1)</f>
        <v>0</v>
      </c>
      <c r="M26" s="17" t="n">
        <f aca="false">IF(C26=H26,0,1)</f>
        <v>0</v>
      </c>
      <c r="N26" s="17" t="n">
        <f aca="false">IF(D26=I26,0,1)</f>
        <v>0</v>
      </c>
      <c r="O26" s="17" t="n">
        <f aca="false">IF(E26=J26,0,1)</f>
        <v>1</v>
      </c>
      <c r="P26" s="17" t="str">
        <f aca="false">IF(L26=0,"NOP","FLIP")</f>
        <v>NOP</v>
      </c>
      <c r="Q26" s="17" t="str">
        <f aca="false">IF(M26=0,"NOP","FLIP")</f>
        <v>NOP</v>
      </c>
      <c r="R26" s="17" t="str">
        <f aca="false">IF(N26=0,"NOP","FLIP")</f>
        <v>NOP</v>
      </c>
      <c r="S26" s="17" t="str">
        <f aca="false">IF(O26=0,"NOP","FLIP")</f>
        <v>FLIP</v>
      </c>
      <c r="T26" s="17" t="n">
        <f aca="false">T24+T25</f>
        <v>46368</v>
      </c>
      <c r="U26" s="1" t="n">
        <v>113</v>
      </c>
      <c r="V26" s="27" t="n">
        <v>4</v>
      </c>
      <c r="W26" s="28" t="n">
        <v>-0.00013</v>
      </c>
      <c r="X26" s="6" t="n">
        <v>1</v>
      </c>
      <c r="Y26" s="3" t="n">
        <f aca="false">_xlfn.FLOOR.MATH(V26*A26+W26*T26+X26*$U$2+F26+K26)</f>
        <v>113</v>
      </c>
      <c r="Z26" s="25" t="n">
        <f aca="false">IF(Y26=U26,1,0)</f>
        <v>1</v>
      </c>
      <c r="AA26" s="1" t="n">
        <v>-5</v>
      </c>
      <c r="AB26" s="3" t="n">
        <f aca="false">(A26-1)/(A26+1)</f>
        <v>0.92</v>
      </c>
      <c r="AC26" s="3" t="s">
        <v>25</v>
      </c>
    </row>
    <row r="27" customFormat="false" ht="17.35" hidden="false" customHeight="false" outlineLevel="0" collapsed="false">
      <c r="A27" s="7" t="n">
        <v>25</v>
      </c>
      <c r="B27" s="15" t="n">
        <v>1</v>
      </c>
      <c r="C27" s="15" t="n">
        <v>1</v>
      </c>
      <c r="D27" s="15" t="n">
        <v>0</v>
      </c>
      <c r="E27" s="15" t="n">
        <v>0</v>
      </c>
      <c r="F27" s="9" t="n">
        <v>5</v>
      </c>
      <c r="G27" s="16" t="n">
        <f aca="false">VLOOKUP(F27,$A$2:$E$14,2,0)</f>
        <v>0</v>
      </c>
      <c r="H27" s="16" t="n">
        <f aca="false">VLOOKUP(F27,$A$2:$E$14,3,0)</f>
        <v>1</v>
      </c>
      <c r="I27" s="16" t="n">
        <f aca="false">VLOOKUP(F27,$A$2:$E$14,4,0)</f>
        <v>0</v>
      </c>
      <c r="J27" s="16" t="n">
        <f aca="false">VLOOKUP(F27,$A$2:$E$14,5,0)</f>
        <v>1</v>
      </c>
      <c r="K27" s="11" t="n">
        <f aca="false">O27+2*N27+4*M27+8*L27</f>
        <v>9</v>
      </c>
      <c r="L27" s="17" t="n">
        <f aca="false">IF(B27=G27,0,1)</f>
        <v>1</v>
      </c>
      <c r="M27" s="17" t="n">
        <f aca="false">IF(C27=H27,0,1)</f>
        <v>0</v>
      </c>
      <c r="N27" s="17" t="n">
        <f aca="false">IF(D27=I27,0,1)</f>
        <v>0</v>
      </c>
      <c r="O27" s="17" t="n">
        <f aca="false">IF(E27=J27,0,1)</f>
        <v>1</v>
      </c>
      <c r="P27" s="17" t="str">
        <f aca="false">IF(L27=0,"NOP","FLIP")</f>
        <v>FLIP</v>
      </c>
      <c r="Q27" s="17" t="str">
        <f aca="false">IF(M27=0,"NOP","FLIP")</f>
        <v>NOP</v>
      </c>
      <c r="R27" s="17" t="str">
        <f aca="false">IF(N27=0,"NOP","FLIP")</f>
        <v>NOP</v>
      </c>
      <c r="S27" s="17" t="str">
        <f aca="false">IF(O27=0,"NOP","FLIP")</f>
        <v>FLIP</v>
      </c>
      <c r="T27" s="17" t="n">
        <f aca="false">T25+T26</f>
        <v>75025</v>
      </c>
      <c r="U27" s="1" t="n">
        <v>127</v>
      </c>
      <c r="V27" s="27" t="n">
        <v>4</v>
      </c>
      <c r="W27" s="28" t="n">
        <v>0.00018</v>
      </c>
      <c r="X27" s="6" t="n">
        <v>0</v>
      </c>
      <c r="Y27" s="3" t="n">
        <f aca="false">_xlfn.FLOOR.MATH(V27*A27+W27*T27+X27*$U$2+F27+K27)</f>
        <v>127</v>
      </c>
      <c r="Z27" s="25" t="n">
        <f aca="false">IF(Y27=U27,1,0)</f>
        <v>1</v>
      </c>
      <c r="AA27" s="3" t="n">
        <v>-3</v>
      </c>
      <c r="AB27" s="3" t="n">
        <f aca="false">(A27-1)/(A27+1)</f>
        <v>0.923076923076923</v>
      </c>
      <c r="AC27" s="3" t="s">
        <v>25</v>
      </c>
    </row>
  </sheetData>
  <conditionalFormatting sqref="L2:O27">
    <cfRule type="cellIs" priority="2" operator="equal" aboveAverage="0" equalAverage="0" bottom="0" percent="0" rank="0" text="" dxfId="0">
      <formula>0</formula>
    </cfRule>
  </conditionalFormatting>
  <conditionalFormatting sqref="P2:T27">
    <cfRule type="cellIs" priority="3" operator="equal" aboveAverage="0" equalAverage="0" bottom="0" percent="0" rank="0" text="" dxfId="1">
      <formula>"FLIP"</formula>
    </cfRule>
    <cfRule type="cellIs" priority="4" operator="equal" aboveAverage="0" equalAverage="0" bottom="0" percent="0" rank="0" text="" dxfId="2">
      <formula>"NOP"</formula>
    </cfRule>
  </conditionalFormatting>
  <conditionalFormatting sqref="Z2:Z27">
    <cfRule type="cellIs" priority="5" operator="equal" aboveAverage="0" equalAverage="0" bottom="0" percent="0" rank="0" text="" dxfId="2">
      <formula>1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1" activeCellId="0" sqref="N21"/>
    </sheetView>
  </sheetViews>
  <sheetFormatPr defaultColWidth="11.55078125" defaultRowHeight="17.35" zeroHeight="false" outlineLevelRow="0" outlineLevelCol="0"/>
  <cols>
    <col collapsed="false" customWidth="true" hidden="false" outlineLevel="0" max="1" min="1" style="0" width="3.33"/>
    <col collapsed="false" customWidth="true" hidden="false" outlineLevel="0" max="2" min="2" style="0" width="3.74"/>
    <col collapsed="false" customWidth="true" hidden="false" outlineLevel="0" max="3" min="3" style="0" width="3.45"/>
    <col collapsed="false" customWidth="true" hidden="false" outlineLevel="0" max="4" min="4" style="0" width="4.44"/>
    <col collapsed="false" customWidth="true" hidden="false" outlineLevel="0" max="5" min="5" style="0" width="3.61"/>
    <col collapsed="false" customWidth="true" hidden="false" outlineLevel="0" max="6" min="6" style="29" width="4.58"/>
    <col collapsed="false" customWidth="true" hidden="false" outlineLevel="0" max="7" min="7" style="0" width="3.33"/>
    <col collapsed="false" customWidth="true" hidden="false" outlineLevel="0" max="8" min="8" style="0" width="4.02"/>
    <col collapsed="false" customWidth="true" hidden="false" outlineLevel="0" max="9" min="9" style="0" width="3.74"/>
    <col collapsed="false" customWidth="true" hidden="false" outlineLevel="0" max="10" min="10" style="0" width="3.33"/>
    <col collapsed="false" customWidth="true" hidden="false" outlineLevel="0" max="12" min="11" style="30" width="8.75"/>
    <col collapsed="false" customWidth="true" hidden="false" outlineLevel="0" max="13" min="13" style="31" width="8.75"/>
    <col collapsed="false" customWidth="true" hidden="false" outlineLevel="0" max="20" min="14" style="32" width="8.75"/>
    <col collapsed="false" customWidth="true" hidden="false" outlineLevel="0" max="21" min="21" style="0" width="8.75"/>
    <col collapsed="false" customWidth="true" hidden="false" outlineLevel="0" max="23" min="22" style="0" width="4.44"/>
    <col collapsed="false" customWidth="true" hidden="false" outlineLevel="0" max="24" min="24" style="0" width="3.74"/>
    <col collapsed="false" customWidth="true" hidden="false" outlineLevel="0" max="25" min="25" style="0" width="4.3"/>
    <col collapsed="false" customWidth="true" hidden="false" outlineLevel="0" max="26" min="26" style="0" width="4.86"/>
    <col collapsed="false" customWidth="true" hidden="false" outlineLevel="0" max="28" min="27" style="0" width="4.58"/>
    <col collapsed="false" customWidth="true" hidden="false" outlineLevel="0" max="29" min="29" style="0" width="4.3"/>
    <col collapsed="false" customWidth="true" hidden="false" outlineLevel="0" max="30" min="30" style="0" width="5.7"/>
    <col collapsed="false" customWidth="true" hidden="false" outlineLevel="0" max="31" min="31" style="0" width="13.47"/>
    <col collapsed="false" customWidth="true" hidden="false" outlineLevel="0" max="32" min="32" style="0" width="20.83"/>
    <col collapsed="false" customWidth="true" hidden="false" outlineLevel="0" max="33" min="33" style="0" width="8.06"/>
  </cols>
  <sheetData>
    <row r="1" customFormat="false" ht="17.35" hidden="false" customHeight="false" outlineLevel="0" collapsed="false">
      <c r="A1" s="7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9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33" t="s">
        <v>26</v>
      </c>
      <c r="L1" s="33" t="s">
        <v>27</v>
      </c>
      <c r="M1" s="34" t="s">
        <v>28</v>
      </c>
      <c r="N1" s="35"/>
      <c r="O1" s="35"/>
      <c r="P1" s="35"/>
      <c r="Q1" s="35"/>
      <c r="R1" s="35"/>
      <c r="S1" s="35"/>
      <c r="T1" s="35"/>
    </row>
    <row r="2" customFormat="false" ht="17.35" hidden="false" customHeight="false" outlineLevel="0" collapsed="false">
      <c r="A2" s="7" t="n">
        <v>0</v>
      </c>
      <c r="B2" s="15" t="n">
        <v>0</v>
      </c>
      <c r="C2" s="15" t="n">
        <v>0</v>
      </c>
      <c r="D2" s="15" t="n">
        <v>0</v>
      </c>
      <c r="E2" s="15" t="n">
        <v>0</v>
      </c>
      <c r="F2" s="9" t="n">
        <v>0</v>
      </c>
      <c r="G2" s="16" t="n">
        <f aca="false">VLOOKUP(F2,$A$2:$E$14,2,0)</f>
        <v>0</v>
      </c>
      <c r="H2" s="16" t="n">
        <f aca="false">VLOOKUP(F2,$A$2:$E$14,3,0)</f>
        <v>0</v>
      </c>
      <c r="I2" s="16" t="n">
        <f aca="false">VLOOKUP(F2,$A$2:$E$14,4,0)</f>
        <v>0</v>
      </c>
      <c r="J2" s="16" t="n">
        <f aca="false">VLOOKUP(F2,$A$2:$E$14,5,0)</f>
        <v>0</v>
      </c>
      <c r="K2" s="33" t="n">
        <f aca="false">F2-A2</f>
        <v>0</v>
      </c>
      <c r="L2" s="33" t="n">
        <v>0</v>
      </c>
      <c r="M2" s="34" t="n">
        <v>0</v>
      </c>
      <c r="N2" s="35"/>
      <c r="O2" s="35"/>
      <c r="P2" s="35"/>
      <c r="Q2" s="35"/>
      <c r="R2" s="35"/>
      <c r="S2" s="35"/>
      <c r="T2" s="35"/>
    </row>
    <row r="3" customFormat="false" ht="17.35" hidden="false" customHeight="false" outlineLevel="0" collapsed="false">
      <c r="A3" s="7" t="n">
        <v>1</v>
      </c>
      <c r="B3" s="15" t="n">
        <v>0</v>
      </c>
      <c r="C3" s="15" t="n">
        <v>0</v>
      </c>
      <c r="D3" s="15" t="n">
        <v>0</v>
      </c>
      <c r="E3" s="15" t="n">
        <v>1</v>
      </c>
      <c r="F3" s="9" t="n">
        <v>8</v>
      </c>
      <c r="G3" s="16" t="n">
        <f aca="false">VLOOKUP(F3,$A$2:$E$14,2,0)</f>
        <v>1</v>
      </c>
      <c r="H3" s="16" t="n">
        <f aca="false">VLOOKUP(F3,$A$2:$E$14,3,0)</f>
        <v>0</v>
      </c>
      <c r="I3" s="16" t="n">
        <f aca="false">VLOOKUP(F3,$A$2:$E$14,4,0)</f>
        <v>0</v>
      </c>
      <c r="J3" s="16" t="n">
        <f aca="false">VLOOKUP(F3,$A$2:$E$14,5,0)</f>
        <v>0</v>
      </c>
      <c r="K3" s="33" t="n">
        <f aca="false">F3-A3</f>
        <v>7</v>
      </c>
      <c r="L3" s="33" t="n">
        <f aca="false">F3-F2</f>
        <v>8</v>
      </c>
      <c r="M3" s="34" t="n">
        <f aca="false">L3-L2</f>
        <v>8</v>
      </c>
      <c r="N3" s="35" t="n">
        <f aca="false">M3-M2</f>
        <v>8</v>
      </c>
      <c r="O3" s="35" t="n">
        <f aca="false">N3-N2</f>
        <v>8</v>
      </c>
      <c r="P3" s="35" t="n">
        <f aca="false">O3-O2</f>
        <v>8</v>
      </c>
      <c r="Q3" s="35" t="n">
        <f aca="false">P3-P2</f>
        <v>8</v>
      </c>
      <c r="R3" s="35" t="n">
        <f aca="false">Q3-Q2</f>
        <v>8</v>
      </c>
      <c r="S3" s="35"/>
      <c r="T3" s="35"/>
    </row>
    <row r="4" customFormat="false" ht="17.35" hidden="false" customHeight="false" outlineLevel="0" collapsed="false">
      <c r="A4" s="7" t="n">
        <v>2</v>
      </c>
      <c r="B4" s="15" t="n">
        <v>0</v>
      </c>
      <c r="C4" s="15" t="n">
        <v>0</v>
      </c>
      <c r="D4" s="15" t="n">
        <v>1</v>
      </c>
      <c r="E4" s="15" t="n">
        <v>0</v>
      </c>
      <c r="F4" s="9" t="n">
        <v>3</v>
      </c>
      <c r="G4" s="16" t="n">
        <f aca="false">VLOOKUP(F4,$A$2:$E$14,2,0)</f>
        <v>0</v>
      </c>
      <c r="H4" s="16" t="n">
        <f aca="false">VLOOKUP(F4,$A$2:$E$14,3,0)</f>
        <v>0</v>
      </c>
      <c r="I4" s="16" t="n">
        <f aca="false">VLOOKUP(F4,$A$2:$E$14,4,0)</f>
        <v>1</v>
      </c>
      <c r="J4" s="16" t="n">
        <f aca="false">VLOOKUP(F4,$A$2:$E$14,5,0)</f>
        <v>1</v>
      </c>
      <c r="K4" s="33" t="n">
        <f aca="false">F4-A4</f>
        <v>1</v>
      </c>
      <c r="L4" s="33" t="n">
        <f aca="false">F4-F3</f>
        <v>-5</v>
      </c>
      <c r="M4" s="34" t="n">
        <f aca="false">L4-L3</f>
        <v>-13</v>
      </c>
      <c r="N4" s="35" t="n">
        <f aca="false">M4-M3</f>
        <v>-21</v>
      </c>
      <c r="O4" s="35" t="n">
        <f aca="false">N4-N3</f>
        <v>-29</v>
      </c>
      <c r="P4" s="35" t="n">
        <f aca="false">O4-O3</f>
        <v>-37</v>
      </c>
      <c r="Q4" s="35" t="n">
        <f aca="false">P4-P3</f>
        <v>-45</v>
      </c>
      <c r="R4" s="35" t="n">
        <f aca="false">Q4-Q3</f>
        <v>-53</v>
      </c>
      <c r="S4" s="35"/>
      <c r="T4" s="35"/>
    </row>
    <row r="5" customFormat="false" ht="17.35" hidden="false" customHeight="false" outlineLevel="0" collapsed="false">
      <c r="A5" s="7" t="n">
        <v>3</v>
      </c>
      <c r="B5" s="15" t="n">
        <v>0</v>
      </c>
      <c r="C5" s="15" t="n">
        <v>0</v>
      </c>
      <c r="D5" s="15" t="n">
        <v>1</v>
      </c>
      <c r="E5" s="15" t="n">
        <v>1</v>
      </c>
      <c r="F5" s="9" t="n">
        <v>11</v>
      </c>
      <c r="G5" s="16" t="n">
        <f aca="false">VLOOKUP(F5,$A$2:$E$14,2,0)</f>
        <v>1</v>
      </c>
      <c r="H5" s="16" t="n">
        <f aca="false">VLOOKUP(F5,$A$2:$E$14,3,0)</f>
        <v>0</v>
      </c>
      <c r="I5" s="16" t="n">
        <f aca="false">VLOOKUP(F5,$A$2:$E$14,4,0)</f>
        <v>1</v>
      </c>
      <c r="J5" s="16" t="n">
        <f aca="false">VLOOKUP(F5,$A$2:$E$14,5,0)</f>
        <v>1</v>
      </c>
      <c r="K5" s="33" t="n">
        <f aca="false">F5-A5</f>
        <v>8</v>
      </c>
      <c r="L5" s="33" t="n">
        <f aca="false">F5-F4</f>
        <v>8</v>
      </c>
      <c r="M5" s="34" t="n">
        <f aca="false">L5-L4</f>
        <v>13</v>
      </c>
      <c r="N5" s="35" t="n">
        <f aca="false">M5-M4</f>
        <v>26</v>
      </c>
      <c r="O5" s="35" t="n">
        <f aca="false">N5-N4</f>
        <v>47</v>
      </c>
      <c r="P5" s="35" t="n">
        <f aca="false">O5-O4</f>
        <v>76</v>
      </c>
      <c r="Q5" s="35" t="n">
        <f aca="false">P5-P4</f>
        <v>113</v>
      </c>
      <c r="R5" s="35" t="n">
        <f aca="false">Q5-Q4</f>
        <v>158</v>
      </c>
      <c r="S5" s="35"/>
      <c r="T5" s="35"/>
    </row>
    <row r="6" customFormat="false" ht="17.35" hidden="false" customHeight="false" outlineLevel="0" collapsed="false">
      <c r="A6" s="7" t="n">
        <v>4</v>
      </c>
      <c r="B6" s="15" t="n">
        <v>0</v>
      </c>
      <c r="C6" s="15" t="n">
        <v>1</v>
      </c>
      <c r="D6" s="15" t="n">
        <v>0</v>
      </c>
      <c r="E6" s="15" t="n">
        <v>0</v>
      </c>
      <c r="F6" s="9" t="n">
        <v>6</v>
      </c>
      <c r="G6" s="16" t="n">
        <f aca="false">VLOOKUP(F6,$A$2:$E$14,2,0)</f>
        <v>0</v>
      </c>
      <c r="H6" s="16" t="n">
        <f aca="false">VLOOKUP(F6,$A$2:$E$14,3,0)</f>
        <v>1</v>
      </c>
      <c r="I6" s="16" t="n">
        <f aca="false">VLOOKUP(F6,$A$2:$E$14,4,0)</f>
        <v>1</v>
      </c>
      <c r="J6" s="16" t="n">
        <f aca="false">VLOOKUP(F6,$A$2:$E$14,5,0)</f>
        <v>0</v>
      </c>
      <c r="K6" s="33" t="n">
        <f aca="false">F6-A6</f>
        <v>2</v>
      </c>
      <c r="L6" s="33" t="n">
        <f aca="false">F6-F5</f>
        <v>-5</v>
      </c>
      <c r="M6" s="34" t="n">
        <f aca="false">L6-L5</f>
        <v>-13</v>
      </c>
      <c r="N6" s="35" t="n">
        <f aca="false">M6-M5</f>
        <v>-26</v>
      </c>
      <c r="O6" s="35" t="n">
        <f aca="false">N6-N5</f>
        <v>-52</v>
      </c>
      <c r="P6" s="35" t="n">
        <f aca="false">O6-O5</f>
        <v>-99</v>
      </c>
      <c r="Q6" s="35" t="n">
        <f aca="false">P6-P5</f>
        <v>-175</v>
      </c>
      <c r="R6" s="35" t="n">
        <f aca="false">Q6-Q5</f>
        <v>-288</v>
      </c>
      <c r="S6" s="35"/>
      <c r="T6" s="35"/>
    </row>
    <row r="7" customFormat="false" ht="17.35" hidden="false" customHeight="false" outlineLevel="0" collapsed="false">
      <c r="A7" s="7" t="n">
        <v>5</v>
      </c>
      <c r="B7" s="15" t="n">
        <v>0</v>
      </c>
      <c r="C7" s="15" t="n">
        <v>1</v>
      </c>
      <c r="D7" s="15" t="n">
        <v>0</v>
      </c>
      <c r="E7" s="15" t="n">
        <v>1</v>
      </c>
      <c r="F7" s="9" t="n">
        <v>1</v>
      </c>
      <c r="G7" s="16" t="n">
        <f aca="false">VLOOKUP(F7,$A$2:$E$14,2,0)</f>
        <v>0</v>
      </c>
      <c r="H7" s="16" t="n">
        <f aca="false">VLOOKUP(F7,$A$2:$E$14,3,0)</f>
        <v>0</v>
      </c>
      <c r="I7" s="16" t="n">
        <f aca="false">VLOOKUP(F7,$A$2:$E$14,4,0)</f>
        <v>0</v>
      </c>
      <c r="J7" s="16" t="n">
        <f aca="false">VLOOKUP(F7,$A$2:$E$14,5,0)</f>
        <v>1</v>
      </c>
      <c r="K7" s="33" t="n">
        <f aca="false">F7-A7</f>
        <v>-4</v>
      </c>
      <c r="L7" s="33" t="n">
        <f aca="false">F7-F6</f>
        <v>-5</v>
      </c>
      <c r="M7" s="34" t="n">
        <f aca="false">L7-L6</f>
        <v>0</v>
      </c>
      <c r="N7" s="35" t="n">
        <f aca="false">M7-M6</f>
        <v>13</v>
      </c>
      <c r="O7" s="35" t="n">
        <f aca="false">N7-N6</f>
        <v>39</v>
      </c>
      <c r="P7" s="35" t="n">
        <f aca="false">O7-O6</f>
        <v>91</v>
      </c>
      <c r="Q7" s="35" t="n">
        <f aca="false">P7-P6</f>
        <v>190</v>
      </c>
      <c r="R7" s="35" t="n">
        <f aca="false">Q7-Q6</f>
        <v>365</v>
      </c>
      <c r="S7" s="35"/>
      <c r="T7" s="35"/>
    </row>
    <row r="8" customFormat="false" ht="17.35" hidden="false" customHeight="false" outlineLevel="0" collapsed="false">
      <c r="A8" s="7" t="n">
        <v>6</v>
      </c>
      <c r="B8" s="15" t="n">
        <v>0</v>
      </c>
      <c r="C8" s="15" t="n">
        <v>1</v>
      </c>
      <c r="D8" s="15" t="n">
        <v>1</v>
      </c>
      <c r="E8" s="15" t="n">
        <v>0</v>
      </c>
      <c r="F8" s="9" t="n">
        <v>9</v>
      </c>
      <c r="G8" s="16" t="n">
        <f aca="false">VLOOKUP(F8,$A$2:$E$14,2,0)</f>
        <v>1</v>
      </c>
      <c r="H8" s="16" t="n">
        <f aca="false">VLOOKUP(F8,$A$2:$E$14,3,0)</f>
        <v>0</v>
      </c>
      <c r="I8" s="16" t="n">
        <f aca="false">VLOOKUP(F8,$A$2:$E$14,4,0)</f>
        <v>0</v>
      </c>
      <c r="J8" s="16" t="n">
        <f aca="false">VLOOKUP(F8,$A$2:$E$14,5,0)</f>
        <v>1</v>
      </c>
      <c r="K8" s="33" t="n">
        <f aca="false">F8-A8</f>
        <v>3</v>
      </c>
      <c r="L8" s="33" t="n">
        <f aca="false">F8-F7</f>
        <v>8</v>
      </c>
      <c r="M8" s="34" t="n">
        <f aca="false">L8-L7</f>
        <v>13</v>
      </c>
      <c r="N8" s="35" t="n">
        <f aca="false">M8-M7</f>
        <v>13</v>
      </c>
      <c r="O8" s="35" t="n">
        <f aca="false">N8-N7</f>
        <v>0</v>
      </c>
      <c r="P8" s="35" t="n">
        <f aca="false">O8-O7</f>
        <v>-39</v>
      </c>
      <c r="Q8" s="35" t="n">
        <f aca="false">P8-P7</f>
        <v>-130</v>
      </c>
      <c r="R8" s="35" t="n">
        <f aca="false">Q8-Q7</f>
        <v>-320</v>
      </c>
      <c r="S8" s="35"/>
      <c r="T8" s="35"/>
    </row>
    <row r="9" customFormat="false" ht="17.35" hidden="false" customHeight="false" outlineLevel="0" collapsed="false">
      <c r="A9" s="7" t="n">
        <v>7</v>
      </c>
      <c r="B9" s="15" t="n">
        <v>0</v>
      </c>
      <c r="C9" s="15" t="n">
        <v>1</v>
      </c>
      <c r="D9" s="15" t="n">
        <v>1</v>
      </c>
      <c r="E9" s="15" t="n">
        <v>1</v>
      </c>
      <c r="F9" s="9" t="n">
        <v>4</v>
      </c>
      <c r="G9" s="16" t="n">
        <f aca="false">VLOOKUP(F9,$A$2:$E$14,2,0)</f>
        <v>0</v>
      </c>
      <c r="H9" s="16" t="n">
        <f aca="false">VLOOKUP(F9,$A$2:$E$14,3,0)</f>
        <v>1</v>
      </c>
      <c r="I9" s="16" t="n">
        <f aca="false">VLOOKUP(F9,$A$2:$E$14,4,0)</f>
        <v>0</v>
      </c>
      <c r="J9" s="16" t="n">
        <f aca="false">VLOOKUP(F9,$A$2:$E$14,5,0)</f>
        <v>0</v>
      </c>
      <c r="K9" s="33" t="n">
        <f aca="false">F9-A9</f>
        <v>-3</v>
      </c>
      <c r="L9" s="33" t="n">
        <f aca="false">F9-F8</f>
        <v>-5</v>
      </c>
      <c r="M9" s="34" t="n">
        <f aca="false">L9-L8</f>
        <v>-13</v>
      </c>
      <c r="N9" s="35" t="n">
        <f aca="false">M9-M8</f>
        <v>-26</v>
      </c>
      <c r="O9" s="35" t="n">
        <f aca="false">N9-N8</f>
        <v>-39</v>
      </c>
      <c r="P9" s="35" t="n">
        <f aca="false">O9-O8</f>
        <v>-39</v>
      </c>
      <c r="Q9" s="35" t="n">
        <f aca="false">P9-P8</f>
        <v>0</v>
      </c>
      <c r="R9" s="35" t="n">
        <f aca="false">Q9-Q8</f>
        <v>130</v>
      </c>
      <c r="S9" s="35"/>
      <c r="T9" s="35"/>
    </row>
    <row r="10" customFormat="false" ht="17.35" hidden="false" customHeight="false" outlineLevel="0" collapsed="false">
      <c r="A10" s="7" t="n">
        <v>8</v>
      </c>
      <c r="B10" s="15" t="n">
        <v>1</v>
      </c>
      <c r="C10" s="15" t="n">
        <v>0</v>
      </c>
      <c r="D10" s="15" t="n">
        <v>0</v>
      </c>
      <c r="E10" s="15" t="n">
        <v>0</v>
      </c>
      <c r="F10" s="9" t="n">
        <v>12</v>
      </c>
      <c r="G10" s="16" t="n">
        <f aca="false">VLOOKUP(F10,$A$2:$E$14,2,0)</f>
        <v>1</v>
      </c>
      <c r="H10" s="16" t="n">
        <f aca="false">VLOOKUP(F10,$A$2:$E$14,3,0)</f>
        <v>1</v>
      </c>
      <c r="I10" s="16" t="n">
        <f aca="false">VLOOKUP(F10,$A$2:$E$14,4,0)</f>
        <v>0</v>
      </c>
      <c r="J10" s="16" t="n">
        <f aca="false">VLOOKUP(F10,$A$2:$E$14,5,0)</f>
        <v>0</v>
      </c>
      <c r="K10" s="33" t="n">
        <f aca="false">F10-A10</f>
        <v>4</v>
      </c>
      <c r="L10" s="33" t="n">
        <f aca="false">F10-F9</f>
        <v>8</v>
      </c>
      <c r="M10" s="34" t="n">
        <f aca="false">L10-L9</f>
        <v>13</v>
      </c>
      <c r="N10" s="35" t="n">
        <f aca="false">M10-M9</f>
        <v>26</v>
      </c>
      <c r="O10" s="35" t="n">
        <f aca="false">N10-N9</f>
        <v>52</v>
      </c>
      <c r="P10" s="35" t="n">
        <f aca="false">O10-O9</f>
        <v>91</v>
      </c>
      <c r="Q10" s="35" t="n">
        <f aca="false">P10-P9</f>
        <v>130</v>
      </c>
      <c r="R10" s="35" t="n">
        <f aca="false">Q10-Q9</f>
        <v>130</v>
      </c>
      <c r="S10" s="35"/>
      <c r="T10" s="35"/>
    </row>
    <row r="11" customFormat="false" ht="17.35" hidden="false" customHeight="false" outlineLevel="0" collapsed="false">
      <c r="A11" s="7" t="n">
        <v>9</v>
      </c>
      <c r="B11" s="15" t="n">
        <v>1</v>
      </c>
      <c r="C11" s="15" t="n">
        <v>0</v>
      </c>
      <c r="D11" s="15" t="n">
        <v>0</v>
      </c>
      <c r="E11" s="15" t="n">
        <v>1</v>
      </c>
      <c r="F11" s="9" t="n">
        <v>7</v>
      </c>
      <c r="G11" s="16" t="n">
        <f aca="false">VLOOKUP(F11,$A$2:$E$14,2,0)</f>
        <v>0</v>
      </c>
      <c r="H11" s="16" t="n">
        <f aca="false">VLOOKUP(F11,$A$2:$E$14,3,0)</f>
        <v>1</v>
      </c>
      <c r="I11" s="16" t="n">
        <f aca="false">VLOOKUP(F11,$A$2:$E$14,4,0)</f>
        <v>1</v>
      </c>
      <c r="J11" s="16" t="n">
        <f aca="false">VLOOKUP(F11,$A$2:$E$14,5,0)</f>
        <v>1</v>
      </c>
      <c r="K11" s="33" t="n">
        <f aca="false">F11-A11</f>
        <v>-2</v>
      </c>
      <c r="L11" s="33" t="n">
        <f aca="false">F11-F10</f>
        <v>-5</v>
      </c>
      <c r="M11" s="34" t="n">
        <f aca="false">L11-L10</f>
        <v>-13</v>
      </c>
      <c r="N11" s="35" t="n">
        <f aca="false">M11-M10</f>
        <v>-26</v>
      </c>
      <c r="O11" s="35" t="n">
        <f aca="false">N11-N10</f>
        <v>-52</v>
      </c>
      <c r="P11" s="35" t="n">
        <f aca="false">O11-O10</f>
        <v>-104</v>
      </c>
      <c r="Q11" s="35" t="n">
        <f aca="false">P11-P10</f>
        <v>-195</v>
      </c>
      <c r="R11" s="35" t="n">
        <f aca="false">Q11-Q10</f>
        <v>-325</v>
      </c>
      <c r="S11" s="35"/>
      <c r="T11" s="35"/>
    </row>
    <row r="12" customFormat="false" ht="17.35" hidden="false" customHeight="false" outlineLevel="0" collapsed="false">
      <c r="A12" s="7" t="n">
        <v>10</v>
      </c>
      <c r="B12" s="15" t="n">
        <v>1</v>
      </c>
      <c r="C12" s="15" t="n">
        <v>0</v>
      </c>
      <c r="D12" s="15" t="n">
        <v>1</v>
      </c>
      <c r="E12" s="15" t="n">
        <v>0</v>
      </c>
      <c r="F12" s="9" t="n">
        <v>2</v>
      </c>
      <c r="G12" s="16" t="n">
        <f aca="false">VLOOKUP(F12,$A$2:$E$14,2,0)</f>
        <v>0</v>
      </c>
      <c r="H12" s="16" t="n">
        <f aca="false">VLOOKUP(F12,$A$2:$E$14,3,0)</f>
        <v>0</v>
      </c>
      <c r="I12" s="16" t="n">
        <f aca="false">VLOOKUP(F12,$A$2:$E$14,4,0)</f>
        <v>1</v>
      </c>
      <c r="J12" s="16" t="n">
        <f aca="false">VLOOKUP(F12,$A$2:$E$14,5,0)</f>
        <v>0</v>
      </c>
      <c r="K12" s="33" t="n">
        <f aca="false">F12-A12</f>
        <v>-8</v>
      </c>
      <c r="L12" s="33" t="n">
        <f aca="false">F12-F11</f>
        <v>-5</v>
      </c>
      <c r="M12" s="34" t="n">
        <f aca="false">L12-L11</f>
        <v>0</v>
      </c>
      <c r="N12" s="35" t="n">
        <f aca="false">M12-M11</f>
        <v>13</v>
      </c>
      <c r="O12" s="35" t="n">
        <f aca="false">N12-N11</f>
        <v>39</v>
      </c>
      <c r="P12" s="35" t="n">
        <f aca="false">O12-O11</f>
        <v>91</v>
      </c>
      <c r="Q12" s="35" t="n">
        <f aca="false">P12-P11</f>
        <v>195</v>
      </c>
      <c r="R12" s="35" t="n">
        <f aca="false">Q12-Q11</f>
        <v>390</v>
      </c>
      <c r="S12" s="35"/>
      <c r="T12" s="35"/>
    </row>
    <row r="13" customFormat="false" ht="17.35" hidden="false" customHeight="false" outlineLevel="0" collapsed="false">
      <c r="A13" s="7" t="n">
        <v>11</v>
      </c>
      <c r="B13" s="15" t="n">
        <v>1</v>
      </c>
      <c r="C13" s="15" t="n">
        <v>0</v>
      </c>
      <c r="D13" s="15" t="n">
        <v>1</v>
      </c>
      <c r="E13" s="15" t="n">
        <v>1</v>
      </c>
      <c r="F13" s="9" t="n">
        <v>10</v>
      </c>
      <c r="G13" s="16" t="n">
        <f aca="false">VLOOKUP(F13,$A$2:$E$14,2,0)</f>
        <v>1</v>
      </c>
      <c r="H13" s="16" t="n">
        <f aca="false">VLOOKUP(F13,$A$2:$E$14,3,0)</f>
        <v>0</v>
      </c>
      <c r="I13" s="16" t="n">
        <f aca="false">VLOOKUP(F13,$A$2:$E$14,4,0)</f>
        <v>1</v>
      </c>
      <c r="J13" s="16" t="n">
        <f aca="false">VLOOKUP(F13,$A$2:$E$14,5,0)</f>
        <v>0</v>
      </c>
      <c r="K13" s="33" t="n">
        <f aca="false">F13-A13</f>
        <v>-1</v>
      </c>
      <c r="L13" s="33" t="n">
        <f aca="false">F13-F12</f>
        <v>8</v>
      </c>
      <c r="M13" s="34" t="n">
        <f aca="false">L13-L12</f>
        <v>13</v>
      </c>
      <c r="N13" s="35" t="n">
        <f aca="false">M13-M12</f>
        <v>13</v>
      </c>
      <c r="O13" s="35" t="n">
        <f aca="false">N13-N12</f>
        <v>0</v>
      </c>
      <c r="P13" s="35" t="n">
        <f aca="false">O13-O12</f>
        <v>-39</v>
      </c>
      <c r="Q13" s="35" t="n">
        <f aca="false">P13-P12</f>
        <v>-130</v>
      </c>
      <c r="R13" s="35" t="n">
        <f aca="false">Q13-Q12</f>
        <v>-325</v>
      </c>
      <c r="S13" s="35"/>
      <c r="T13" s="35"/>
    </row>
    <row r="14" customFormat="false" ht="17.35" hidden="false" customHeight="false" outlineLevel="0" collapsed="false">
      <c r="A14" s="7" t="n">
        <v>12</v>
      </c>
      <c r="B14" s="15" t="n">
        <v>1</v>
      </c>
      <c r="C14" s="15" t="n">
        <v>1</v>
      </c>
      <c r="D14" s="15" t="n">
        <v>0</v>
      </c>
      <c r="E14" s="15" t="n">
        <v>0</v>
      </c>
      <c r="F14" s="9" t="n">
        <v>5</v>
      </c>
      <c r="G14" s="16" t="n">
        <f aca="false">VLOOKUP(F14,$A$2:$E$14,2,0)</f>
        <v>0</v>
      </c>
      <c r="H14" s="16" t="n">
        <f aca="false">VLOOKUP(F14,$A$2:$E$14,3,0)</f>
        <v>1</v>
      </c>
      <c r="I14" s="16" t="n">
        <f aca="false">VLOOKUP(F14,$A$2:$E$14,4,0)</f>
        <v>0</v>
      </c>
      <c r="J14" s="16" t="n">
        <f aca="false">VLOOKUP(F14,$A$2:$E$14,5,0)</f>
        <v>1</v>
      </c>
      <c r="K14" s="33" t="n">
        <f aca="false">F14-A14</f>
        <v>-7</v>
      </c>
      <c r="L14" s="33" t="n">
        <f aca="false">F14-F13</f>
        <v>-5</v>
      </c>
      <c r="M14" s="34" t="n">
        <f aca="false">L14-L13</f>
        <v>-13</v>
      </c>
      <c r="N14" s="35" t="n">
        <f aca="false">M14-M13</f>
        <v>-26</v>
      </c>
      <c r="O14" s="35" t="n">
        <f aca="false">N14-N13</f>
        <v>-39</v>
      </c>
      <c r="P14" s="35" t="n">
        <f aca="false">O14-O13</f>
        <v>-39</v>
      </c>
      <c r="Q14" s="35" t="n">
        <f aca="false">P14-P13</f>
        <v>0</v>
      </c>
      <c r="R14" s="35" t="n">
        <f aca="false">Q14-Q13</f>
        <v>130</v>
      </c>
      <c r="S14" s="35"/>
      <c r="T14" s="35"/>
    </row>
    <row r="15" customFormat="false" ht="17.35" hidden="false" customHeight="false" outlineLevel="0" collapsed="false">
      <c r="M15" s="34" t="s">
        <v>29</v>
      </c>
      <c r="N15" s="35"/>
      <c r="O15" s="35"/>
      <c r="P15" s="35"/>
      <c r="Q15" s="35" t="n">
        <f aca="false">P15-P14</f>
        <v>39</v>
      </c>
      <c r="R15" s="35" t="n">
        <f aca="false">Q15-Q14</f>
        <v>39</v>
      </c>
      <c r="S15" s="35"/>
      <c r="T15" s="35"/>
    </row>
    <row r="17" s="36" customFormat="true" ht="17.35" hidden="false" customHeight="false" outlineLevel="0" collapsed="false">
      <c r="F17" s="37"/>
      <c r="K17" s="38"/>
      <c r="L17" s="38"/>
      <c r="M17" s="39" t="s">
        <v>30</v>
      </c>
      <c r="N17" s="40"/>
      <c r="O17" s="40"/>
      <c r="P17" s="40"/>
      <c r="Q17" s="40"/>
      <c r="R17" s="40"/>
      <c r="S17" s="31"/>
      <c r="T17" s="31"/>
    </row>
    <row r="20" customFormat="false" ht="17.35" hidden="false" customHeight="false" outlineLevel="0" collapsed="false">
      <c r="N20" s="32" t="n">
        <v>888</v>
      </c>
    </row>
    <row r="21" customFormat="false" ht="17.35" hidden="false" customHeight="false" outlineLevel="0" collapsed="false">
      <c r="N21" s="32" t="s">
        <v>31</v>
      </c>
    </row>
    <row r="22" customFormat="false" ht="17.35" hidden="false" customHeight="false" outlineLevel="0" collapsed="false">
      <c r="N22" s="32" t="s">
        <v>32</v>
      </c>
    </row>
  </sheetData>
  <conditionalFormatting sqref="M1:T1048576">
    <cfRule type="cellIs" priority="2" operator="equal" aboveAverage="0" equalAverage="0" bottom="0" percent="0" rank="0" text="" dxfId="1">
      <formula>1</formula>
    </cfRule>
    <cfRule type="cellIs" priority="3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2022-07-18T07:51:35Z</dcterms:created>
  <dc:creator/>
  <dc:description/>
  <dc:language>en-GB</dc:language>
  <cp:lastModifiedBy/>
  <dcterms:modified xsi:type="dcterms:W3CDTF">2022-07-19T03:22:42Z</dcterms:modified>
  <cp:revision>10</cp:revision>
  <dc:subject/>
  <dc:title/>
</cp:coreProperties>
</file>